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guyen Thi Hong Diu\Downloads\"/>
    </mc:Choice>
  </mc:AlternateContent>
  <xr:revisionPtr revIDLastSave="0" documentId="13_ncr:1_{74707603-833D-4153-B38C-79ACBB477399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Câu 01" sheetId="1" r:id="rId1"/>
    <sheet name="Câu 02" sheetId="10" r:id="rId2"/>
    <sheet name="Câu 03" sheetId="9" r:id="rId3"/>
    <sheet name="Câu 04" sheetId="8" r:id="rId4"/>
    <sheet name="Câu 05" sheetId="7" r:id="rId5"/>
    <sheet name="Câu 07" sheetId="5" r:id="rId6"/>
    <sheet name="Câu 06" sheetId="6" r:id="rId7"/>
    <sheet name="Câu 08" sheetId="4" r:id="rId8"/>
    <sheet name="Câu 09" sheetId="3" r:id="rId9"/>
    <sheet name="Câu 10" sheetId="2" r:id="rId10"/>
  </sheets>
  <definedNames>
    <definedName name="_xlnm._FilterDatabase" localSheetId="0" hidden="1">'Câu 01'!$A$2:$I$12</definedName>
    <definedName name="_xlnm._FilterDatabase" localSheetId="1" hidden="1">'Câu 02'!$A$2:$I$12</definedName>
    <definedName name="_xlnm._FilterDatabase" localSheetId="2" hidden="1">'Câu 03'!$A$2:$I$12</definedName>
    <definedName name="_xlnm._FilterDatabase" localSheetId="3" hidden="1">'Câu 04'!$A$2:$I$12</definedName>
    <definedName name="_xlnm._FilterDatabase" localSheetId="4" hidden="1">'Câu 05'!$A$2:$I$12</definedName>
    <definedName name="_xlnm._FilterDatabase" localSheetId="6" hidden="1">'Câu 06'!$A$2:$H$12</definedName>
    <definedName name="_xlnm._FilterDatabase" localSheetId="5" hidden="1">'Câu 07'!$A$2:$I$12</definedName>
    <definedName name="_xlnm._FilterDatabase" localSheetId="7" hidden="1">'Câu 08'!$A$2:$I$12</definedName>
    <definedName name="_xlnm._FilterDatabase" localSheetId="8" hidden="1">'Câu 09'!$A$2:$I$12</definedName>
    <definedName name="_xlnm._FilterDatabase" localSheetId="9" hidden="1">'Câu 10'!$A$2:$I$12</definedName>
    <definedName name="_xlnm.Criteria" localSheetId="0">'Câu 01'!#REF!</definedName>
    <definedName name="_xlnm.Criteria" localSheetId="1">'Câu 02'!#REF!</definedName>
    <definedName name="_xlnm.Criteria" localSheetId="2">'Câu 03'!#REF!</definedName>
    <definedName name="_xlnm.Criteria" localSheetId="3">'Câu 04'!#REF!</definedName>
    <definedName name="_xlnm.Criteria" localSheetId="4">'Câu 05'!#REF!</definedName>
    <definedName name="_xlnm.Criteria" localSheetId="6">'Câu 06'!#REF!</definedName>
    <definedName name="_xlnm.Criteria" localSheetId="5">'Câu 07'!#REF!</definedName>
    <definedName name="_xlnm.Criteria" localSheetId="7">'Câu 08'!#REF!</definedName>
    <definedName name="_xlnm.Criteria" localSheetId="8">'Câu 09'!#REF!</definedName>
    <definedName name="_xlnm.Criteria" localSheetId="9">'Câu 10'!$H$40:$H$41</definedName>
    <definedName name="_xlnm.Extract" localSheetId="0">'Câu 01'!#REF!</definedName>
    <definedName name="_xlnm.Extract" localSheetId="1">'Câu 02'!#REF!</definedName>
    <definedName name="_xlnm.Extract" localSheetId="2">'Câu 03'!#REF!</definedName>
    <definedName name="_xlnm.Extract" localSheetId="3">'Câu 04'!#REF!</definedName>
    <definedName name="_xlnm.Extract" localSheetId="4">'Câu 05'!#REF!</definedName>
    <definedName name="_xlnm.Extract" localSheetId="6">'Câu 06'!#REF!</definedName>
    <definedName name="_xlnm.Extract" localSheetId="5">'Câu 07'!#REF!</definedName>
    <definedName name="_xlnm.Extract" localSheetId="7">'Câu 08'!#REF!</definedName>
    <definedName name="_xlnm.Extract" localSheetId="8">'Câu 09'!#REF!</definedName>
    <definedName name="_xlnm.Extract" localSheetId="9">'Câu 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D24" i="3"/>
  <c r="C25" i="3"/>
  <c r="C24" i="3"/>
  <c r="H3" i="5"/>
  <c r="H4" i="5"/>
  <c r="H5" i="5"/>
  <c r="H6" i="5"/>
  <c r="H7" i="5"/>
  <c r="H8" i="5"/>
  <c r="H9" i="5"/>
  <c r="H10" i="5"/>
  <c r="H11" i="5"/>
  <c r="H12" i="5"/>
  <c r="G4" i="6"/>
  <c r="G5" i="6"/>
  <c r="G6" i="6"/>
  <c r="G7" i="6"/>
  <c r="G8" i="6"/>
  <c r="G9" i="6"/>
  <c r="G10" i="6"/>
  <c r="G11" i="6"/>
  <c r="G12" i="6"/>
  <c r="G3" i="6"/>
  <c r="F3" i="7"/>
  <c r="F4" i="7"/>
  <c r="F5" i="7"/>
  <c r="F6" i="7"/>
  <c r="F7" i="7"/>
  <c r="F8" i="7"/>
  <c r="F9" i="7"/>
  <c r="F10" i="7"/>
  <c r="F11" i="7"/>
  <c r="F12" i="7"/>
  <c r="L4" i="5"/>
  <c r="L5" i="5"/>
  <c r="L6" i="5"/>
  <c r="L7" i="5"/>
  <c r="L8" i="5"/>
  <c r="L9" i="5"/>
  <c r="L10" i="5"/>
  <c r="L11" i="5"/>
  <c r="L12" i="5"/>
  <c r="L3" i="5"/>
  <c r="K6" i="5"/>
  <c r="K4" i="5"/>
  <c r="K5" i="5"/>
  <c r="K7" i="5"/>
  <c r="K8" i="5"/>
  <c r="K9" i="5"/>
  <c r="K10" i="5"/>
  <c r="K11" i="5"/>
  <c r="K12" i="5"/>
  <c r="K3" i="5"/>
</calcChain>
</file>

<file path=xl/sharedStrings.xml><?xml version="1.0" encoding="utf-8"?>
<sst xmlns="http://schemas.openxmlformats.org/spreadsheetml/2006/main" count="389" uniqueCount="70">
  <si>
    <t>BẢNG CHI TIẾT THÔNG TIN KHÁCH HÀNG CỦA 1  KHÁCH SẠN</t>
  </si>
  <si>
    <t>STT</t>
  </si>
  <si>
    <t>Họ tên</t>
  </si>
  <si>
    <t>Mã số</t>
  </si>
  <si>
    <t xml:space="preserve">Ngày đến </t>
  </si>
  <si>
    <t>Ngày đi</t>
  </si>
  <si>
    <t>Tiền ăn</t>
  </si>
  <si>
    <t>tiền phòng</t>
  </si>
  <si>
    <t>tiền giảm</t>
  </si>
  <si>
    <t>Tổng cộng</t>
  </si>
  <si>
    <t>Trần Hoài Nam</t>
  </si>
  <si>
    <t>L1A-F3</t>
  </si>
  <si>
    <t>Nguyễn Minh Thy</t>
  </si>
  <si>
    <t>L2A-F1</t>
  </si>
  <si>
    <t>Nguyễn Thị An</t>
  </si>
  <si>
    <t>L1A-F2</t>
  </si>
  <si>
    <t>Huỳnh Thanh Bảo</t>
  </si>
  <si>
    <t>Trần Đình Phúc</t>
  </si>
  <si>
    <t>L1B-F3</t>
  </si>
  <si>
    <t>Phan Hữu Phúc</t>
  </si>
  <si>
    <t>L2B-F2</t>
  </si>
  <si>
    <t>Hà Bảo Ca</t>
  </si>
  <si>
    <t>Phạm MinhThành</t>
  </si>
  <si>
    <t>L2B-F3</t>
  </si>
  <si>
    <t>Lê Quốc Sư</t>
  </si>
  <si>
    <t>L1B-F1</t>
  </si>
  <si>
    <t>Bùi Thế Sự</t>
  </si>
  <si>
    <t>L1B-F2</t>
  </si>
  <si>
    <t>BIỂU GIÁ PHÒNG</t>
  </si>
  <si>
    <t>BIỂU GIÁ KHẨU PHẦN ĂN</t>
  </si>
  <si>
    <t>Loại phòng</t>
  </si>
  <si>
    <t>ĐGT</t>
  </si>
  <si>
    <t>ĐGN</t>
  </si>
  <si>
    <t>Mã phần ăn</t>
  </si>
  <si>
    <t>F1</t>
  </si>
  <si>
    <t>F2</t>
  </si>
  <si>
    <t>F3</t>
  </si>
  <si>
    <t>L1A</t>
  </si>
  <si>
    <t>Đơn giá</t>
  </si>
  <si>
    <t>L1B</t>
  </si>
  <si>
    <t>L2A</t>
  </si>
  <si>
    <t>L2B</t>
  </si>
  <si>
    <t>BẢNG THỐNG KÊ</t>
  </si>
  <si>
    <t>A</t>
  </si>
  <si>
    <t>B</t>
  </si>
  <si>
    <t>L1</t>
  </si>
  <si>
    <t>L2</t>
  </si>
  <si>
    <t>Yêu cầu:</t>
  </si>
  <si>
    <t>Nếu số ngày ở nhỏ hơn một tuần thi tiền phòng sẽ bằng đơn giá ngày(ĐGN) * số ngày ở. ngược lại.</t>
  </si>
  <si>
    <t>Tiền phòng = ĐGT* Số Tuần + ĐGN * Số ngày lẻ</t>
  </si>
  <si>
    <t>Nếu số ngày ở từ 15 ngày trở lên và ngày đi là ngày thứ 7 thì giảm giá 5% Tiền phòng</t>
  </si>
  <si>
    <t>Thêm cột giảm giá vào bên trái cột tổng cộng. Tính Cột giảm giá biết</t>
  </si>
  <si>
    <t>Tính tiền phòng với:</t>
  </si>
  <si>
    <t>Lập công thức tính số liệu cho cột tiện ăn, biết : Tiền ăn = số ngày ở* đơn giá khẩu phần ăn</t>
  </si>
  <si>
    <t xml:space="preserve">yêu cầu: </t>
  </si>
  <si>
    <t>Đóng khung bảng tính (A2:H12) với định dạng sau: Border outline: nét đậm liền, inside: nét chấm.</t>
  </si>
  <si>
    <r>
      <t>Định dạng tiều đề "</t>
    </r>
    <r>
      <rPr>
        <sz val="16"/>
        <color rgb="FFFF0000"/>
        <rFont val="Times New Roman"/>
        <family val="1"/>
      </rPr>
      <t>BẢNG CHI TIẾT THÔNG TIN KHÁCH HÀNG CỦA 1  KHÁCH SẠN</t>
    </r>
    <r>
      <rPr>
        <sz val="16"/>
        <color theme="1"/>
        <rFont val="Times New Roman"/>
        <family val="1"/>
      </rPr>
      <t xml:space="preserve">" thành styles có tên là </t>
    </r>
    <r>
      <rPr>
        <b/>
        <sz val="16"/>
        <color rgb="FFFF0000"/>
        <rFont val="Times New Roman"/>
        <family val="1"/>
      </rPr>
      <t>Title</t>
    </r>
  </si>
  <si>
    <t>Danh sách Mã số</t>
  </si>
  <si>
    <r>
      <t xml:space="preserve">Thiết lập định dạng </t>
    </r>
    <r>
      <rPr>
        <b/>
        <sz val="18"/>
        <color theme="1"/>
        <rFont val="Calibri"/>
        <family val="2"/>
        <scheme val="minor"/>
      </rPr>
      <t>Data Validation</t>
    </r>
    <r>
      <rPr>
        <sz val="18"/>
        <color theme="1"/>
        <rFont val="Calibri"/>
        <family val="2"/>
        <scheme val="minor"/>
      </rPr>
      <t xml:space="preserve"> để cho phép nhập Mã số bằng danh sách sổ xuống như hình</t>
    </r>
  </si>
  <si>
    <r>
      <t xml:space="preserve">danh sách chọn được chọn từ vùng dữ liệu </t>
    </r>
    <r>
      <rPr>
        <b/>
        <sz val="18"/>
        <color rgb="FFFF0000"/>
        <rFont val="Calibri"/>
        <family val="2"/>
        <scheme val="minor"/>
      </rPr>
      <t>(O3:O9)</t>
    </r>
  </si>
  <si>
    <t>Thiết lập ràng buộc dữ liệu để khi nhập hay sửa ngày đi phải lớn hơn hay bằng ngày đến.</t>
  </si>
  <si>
    <t>Biết :</t>
  </si>
  <si>
    <t>- Số ngày ở = Ngày đi - ngày đến</t>
  </si>
  <si>
    <t>- 2 ký tự cuối của Mã số là Mã Phần ăn, Đơn giá lấy trong bảng "BIỂU GIÁ KHẨU PHẦN ĂN"</t>
  </si>
  <si>
    <t>Lấy ra những khách hàng nào ở loại phòng L1A hay L1B và có số ngày ở lớn hơn 15</t>
  </si>
  <si>
    <r>
      <t>Lập công thức tính doanh thu theo từng phòng ở "</t>
    </r>
    <r>
      <rPr>
        <b/>
        <sz val="18"/>
        <color rgb="FFFF0000"/>
        <rFont val="Times New Roman"/>
        <family val="1"/>
      </rPr>
      <t>BẢNG THỐNG KÊ</t>
    </r>
    <r>
      <rPr>
        <sz val="18"/>
        <rFont val="Times New Roman"/>
        <family val="1"/>
      </rPr>
      <t>"</t>
    </r>
  </si>
  <si>
    <t xml:space="preserve">Yêu cầu: </t>
  </si>
  <si>
    <t>Vẽ biểu đồ theo mẫu bên phải để thể hiện dữ liệu trong "BẢNG THỐNG KÊ"</t>
  </si>
  <si>
    <t>Giảm giá</t>
  </si>
  <si>
    <t>IF(AND([@[Ngày đi]]-[@[Ngày đến ]]&gt;=15,WEEKDAY([@[Ngày đi]],1)=7),G3-G3*5%,0)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</si>
</sst>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0;[Red]0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4"/>
      <color indexed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color rgb="FFFF0000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name val="Times New Roman"/>
      <family val="1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sz val="20"/>
      <name val="Times New Roman"/>
      <family val="1"/>
    </font>
    <font>
      <sz val="18"/>
      <color theme="3"/>
      <name val="Calibri Light"/>
      <family val="2"/>
      <scheme val="major"/>
    </font>
    <font>
      <b/>
      <sz val="20"/>
      <color rgb="FFFF0000"/>
      <name val="Calibri"/>
      <family val="2"/>
      <scheme val="minor"/>
    </font>
    <font>
      <b/>
      <sz val="1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2" applyFont="1"/>
    <xf numFmtId="0" fontId="5" fillId="0" borderId="2" xfId="2" applyFont="1" applyBorder="1" applyAlignment="1">
      <alignment horizontal="center" vertical="center"/>
    </xf>
    <xf numFmtId="0" fontId="5" fillId="0" borderId="2" xfId="2" applyFont="1" applyBorder="1"/>
    <xf numFmtId="0" fontId="5" fillId="0" borderId="2" xfId="2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0" fontId="5" fillId="0" borderId="0" xfId="2" applyFont="1"/>
    <xf numFmtId="0" fontId="5" fillId="2" borderId="2" xfId="2" applyFont="1" applyFill="1" applyBorder="1" applyAlignment="1">
      <alignment horizontal="center"/>
    </xf>
    <xf numFmtId="0" fontId="5" fillId="2" borderId="2" xfId="2" applyFont="1" applyFill="1" applyBorder="1"/>
    <xf numFmtId="166" fontId="5" fillId="0" borderId="2" xfId="1" applyNumberFormat="1" applyFont="1" applyFill="1" applyBorder="1" applyAlignment="1">
      <alignment horizontal="center"/>
    </xf>
    <xf numFmtId="166" fontId="5" fillId="0" borderId="2" xfId="1" applyNumberFormat="1" applyFont="1" applyFill="1" applyBorder="1" applyAlignment="1"/>
    <xf numFmtId="0" fontId="4" fillId="0" borderId="0" xfId="2" applyFont="1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/>
    </xf>
    <xf numFmtId="164" fontId="5" fillId="0" borderId="0" xfId="2" applyNumberFormat="1" applyFont="1" applyAlignment="1">
      <alignment horizontal="center"/>
    </xf>
    <xf numFmtId="165" fontId="5" fillId="0" borderId="0" xfId="2" applyNumberFormat="1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166" fontId="5" fillId="0" borderId="2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/>
    <xf numFmtId="0" fontId="4" fillId="0" borderId="6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6" fontId="0" fillId="0" borderId="2" xfId="1" applyNumberFormat="1" applyFont="1" applyFill="1" applyBorder="1"/>
    <xf numFmtId="166" fontId="5" fillId="0" borderId="3" xfId="1" applyNumberFormat="1" applyFont="1" applyFill="1" applyBorder="1" applyAlignment="1">
      <alignment horizont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/>
    <xf numFmtId="0" fontId="5" fillId="0" borderId="9" xfId="2" applyFont="1" applyBorder="1" applyAlignment="1">
      <alignment horizontal="center"/>
    </xf>
    <xf numFmtId="164" fontId="5" fillId="0" borderId="9" xfId="2" applyNumberFormat="1" applyFont="1" applyBorder="1" applyAlignment="1">
      <alignment horizontal="center"/>
    </xf>
    <xf numFmtId="166" fontId="5" fillId="0" borderId="9" xfId="1" applyNumberFormat="1" applyFont="1" applyFill="1" applyBorder="1" applyAlignment="1">
      <alignment horizontal="center"/>
    </xf>
    <xf numFmtId="166" fontId="0" fillId="0" borderId="9" xfId="1" applyNumberFormat="1" applyFont="1" applyFill="1" applyBorder="1"/>
    <xf numFmtId="166" fontId="5" fillId="0" borderId="10" xfId="1" applyNumberFormat="1" applyFont="1" applyFill="1" applyBorder="1" applyAlignment="1">
      <alignment horizontal="center"/>
    </xf>
    <xf numFmtId="166" fontId="0" fillId="0" borderId="3" xfId="1" applyNumberFormat="1" applyFont="1" applyBorder="1"/>
    <xf numFmtId="166" fontId="0" fillId="0" borderId="10" xfId="1" applyNumberFormat="1" applyFont="1" applyBorder="1"/>
    <xf numFmtId="165" fontId="5" fillId="0" borderId="2" xfId="2" applyNumberFormat="1" applyFont="1" applyBorder="1" applyAlignment="1">
      <alignment horizontal="center"/>
    </xf>
    <xf numFmtId="0" fontId="0" fillId="0" borderId="3" xfId="0" applyBorder="1"/>
    <xf numFmtId="165" fontId="5" fillId="0" borderId="9" xfId="2" applyNumberFormat="1" applyFont="1" applyBorder="1" applyAlignment="1">
      <alignment horizontal="center"/>
    </xf>
    <xf numFmtId="0" fontId="0" fillId="0" borderId="10" xfId="0" applyBorder="1"/>
    <xf numFmtId="0" fontId="6" fillId="0" borderId="0" xfId="0" applyFont="1"/>
    <xf numFmtId="0" fontId="7" fillId="0" borderId="0" xfId="0" applyFont="1"/>
    <xf numFmtId="0" fontId="6" fillId="0" borderId="3" xfId="0" applyFont="1" applyBorder="1"/>
    <xf numFmtId="0" fontId="6" fillId="0" borderId="10" xfId="0" applyFont="1" applyBorder="1"/>
    <xf numFmtId="0" fontId="8" fillId="0" borderId="0" xfId="0" applyFont="1"/>
    <xf numFmtId="0" fontId="11" fillId="0" borderId="0" xfId="0" applyFont="1"/>
    <xf numFmtId="0" fontId="5" fillId="3" borderId="2" xfId="2" applyFont="1" applyFill="1" applyBorder="1" applyAlignment="1">
      <alignment horizontal="center"/>
    </xf>
    <xf numFmtId="0" fontId="5" fillId="3" borderId="9" xfId="2" applyFont="1" applyFill="1" applyBorder="1" applyAlignment="1">
      <alignment horizontal="center"/>
    </xf>
    <xf numFmtId="0" fontId="14" fillId="0" borderId="0" xfId="0" applyFont="1"/>
    <xf numFmtId="0" fontId="15" fillId="0" borderId="0" xfId="2" applyFont="1"/>
    <xf numFmtId="165" fontId="5" fillId="3" borderId="2" xfId="2" applyNumberFormat="1" applyFont="1" applyFill="1" applyBorder="1" applyAlignment="1">
      <alignment horizontal="center"/>
    </xf>
    <xf numFmtId="165" fontId="5" fillId="3" borderId="9" xfId="2" applyNumberFormat="1" applyFont="1" applyFill="1" applyBorder="1" applyAlignment="1">
      <alignment horizontal="center"/>
    </xf>
    <xf numFmtId="0" fontId="16" fillId="0" borderId="0" xfId="0" quotePrefix="1" applyFont="1"/>
    <xf numFmtId="0" fontId="4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/>
    </xf>
    <xf numFmtId="0" fontId="5" fillId="3" borderId="2" xfId="2" applyFont="1" applyFill="1" applyBorder="1"/>
    <xf numFmtId="0" fontId="5" fillId="2" borderId="2" xfId="2" applyFont="1" applyFill="1" applyBorder="1" applyAlignment="1">
      <alignment horizontal="center" vertical="center"/>
    </xf>
    <xf numFmtId="0" fontId="18" fillId="0" borderId="0" xfId="2" applyFont="1"/>
    <xf numFmtId="0" fontId="4" fillId="0" borderId="14" xfId="2" applyFont="1" applyBorder="1" applyAlignment="1">
      <alignment horizontal="center"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/>
    <xf numFmtId="0" fontId="5" fillId="0" borderId="15" xfId="2" applyFont="1" applyBorder="1" applyAlignment="1">
      <alignment horizontal="center"/>
    </xf>
    <xf numFmtId="164" fontId="5" fillId="0" borderId="15" xfId="2" applyNumberFormat="1" applyFont="1" applyBorder="1" applyAlignment="1">
      <alignment horizontal="center"/>
    </xf>
    <xf numFmtId="165" fontId="5" fillId="0" borderId="15" xfId="2" applyNumberFormat="1" applyFont="1" applyBorder="1" applyAlignment="1">
      <alignment horizontal="center"/>
    </xf>
    <xf numFmtId="0" fontId="6" fillId="0" borderId="16" xfId="0" applyFont="1" applyBorder="1"/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/>
    <xf numFmtId="0" fontId="5" fillId="0" borderId="18" xfId="2" applyFont="1" applyBorder="1" applyAlignment="1">
      <alignment horizontal="center"/>
    </xf>
    <xf numFmtId="164" fontId="5" fillId="0" borderId="18" xfId="2" applyNumberFormat="1" applyFont="1" applyBorder="1" applyAlignment="1">
      <alignment horizontal="center"/>
    </xf>
    <xf numFmtId="165" fontId="5" fillId="0" borderId="18" xfId="2" applyNumberFormat="1" applyFont="1" applyBorder="1" applyAlignment="1">
      <alignment horizontal="center"/>
    </xf>
    <xf numFmtId="0" fontId="6" fillId="0" borderId="19" xfId="0" applyFont="1" applyBorder="1"/>
    <xf numFmtId="0" fontId="20" fillId="0" borderId="0" xfId="0" applyFont="1" applyAlignment="1">
      <alignment horizontal="left"/>
    </xf>
    <xf numFmtId="166" fontId="5" fillId="3" borderId="3" xfId="1" applyNumberFormat="1" applyFont="1" applyFill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3" fillId="0" borderId="13" xfId="2" applyFont="1" applyBorder="1" applyAlignment="1">
      <alignment horizontal="center"/>
    </xf>
    <xf numFmtId="0" fontId="19" fillId="0" borderId="0" xfId="3" applyAlignment="1">
      <alignment horizontal="center"/>
    </xf>
    <xf numFmtId="0" fontId="3" fillId="0" borderId="0" xfId="2" applyFont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21" fillId="5" borderId="2" xfId="2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Co Ban - Bai Tap 16" xfId="2" xr:uid="{00000000-0005-0000-0000-000002000000}"/>
    <cellStyle name="Title" xfId="3" builtinId="15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6" formatCode="_(* #,##0_);_(* \(#,##0\);_(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5" formatCode="0;[Red]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5" formatCode="0;[Red]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5" formatCode="0;[Red]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5" formatCode="0;[Red]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/>
              <a:t>Biểu</a:t>
            </a:r>
            <a:r>
              <a:rPr lang="en-US" sz="1800" b="0" baseline="0"/>
              <a:t> đồ thể hiện số tổng thu nhập theo loại phòng</a:t>
            </a:r>
            <a:endParaRPr lang="en-US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10'!$C$23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'Câu 10'!$B$24:$B$25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'Câu 10'!$C$24:$C$25</c:f>
              <c:numCache>
                <c:formatCode>_(* #,##0_);_(* \(#,##0\);_(* "-"??_);_(@_)</c:formatCode>
                <c:ptCount val="2"/>
                <c:pt idx="0">
                  <c:v>4265500</c:v>
                </c:pt>
                <c:pt idx="1">
                  <c:v>1162000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D51-9702-338899F08401}"/>
            </c:ext>
          </c:extLst>
        </c:ser>
        <c:ser>
          <c:idx val="1"/>
          <c:order val="1"/>
          <c:tx>
            <c:strRef>
              <c:f>'Câu 10'!$D$23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'Câu 10'!$B$24:$B$25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'Câu 10'!$D$24:$D$25</c:f>
              <c:numCache>
                <c:formatCode>_(* #,##0_);_(* \(#,##0\);_(* "-"??_);_(@_)</c:formatCode>
                <c:ptCount val="2"/>
                <c:pt idx="0">
                  <c:v>6813000</c:v>
                </c:pt>
                <c:pt idx="1">
                  <c:v>1700000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D51-9702-338899F08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7334640"/>
        <c:axId val="209146640"/>
      </c:barChart>
      <c:catAx>
        <c:axId val="130733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6640"/>
        <c:crosses val="autoZero"/>
        <c:auto val="1"/>
        <c:lblAlgn val="ctr"/>
        <c:lblOffset val="100"/>
        <c:noMultiLvlLbl val="0"/>
      </c:catAx>
      <c:valAx>
        <c:axId val="2091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47625</xdr:rowOff>
    </xdr:from>
    <xdr:to>
      <xdr:col>20</xdr:col>
      <xdr:colOff>143824</xdr:colOff>
      <xdr:row>28</xdr:row>
      <xdr:rowOff>47973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48DF40-9A98-F1D5-3277-64DA4334B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3467100"/>
          <a:ext cx="6801799" cy="24958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114300</xdr:rowOff>
    </xdr:from>
    <xdr:to>
      <xdr:col>14</xdr:col>
      <xdr:colOff>494987</xdr:colOff>
      <xdr:row>32</xdr:row>
      <xdr:rowOff>152049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3990975"/>
          <a:ext cx="2504762" cy="2809524"/>
        </a:xfrm>
        <a:prstGeom prst="rect">
          <a:avLst/>
        </a:prstGeom>
      </xdr:spPr>
    </xdr:pic>
    <xdr:clientData/>
  </xdr:twoCellAnchor>
  <xdr:twoCellAnchor>
    <xdr:from>
      <xdr:col>11</xdr:col>
      <xdr:colOff>133350</xdr:colOff>
      <xdr:row>2</xdr:row>
      <xdr:rowOff>147637</xdr:rowOff>
    </xdr:from>
    <xdr:to>
      <xdr:col>18</xdr:col>
      <xdr:colOff>438150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467C9-8142-F381-0D29-D586DC1CB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467" displayName="Table467" ref="A2:H12" totalsRowShown="0" headerRowDxfId="78" dataDxfId="76" headerRowBorderDxfId="77" tableBorderDxfId="75" totalsRowBorderDxfId="74" headerRowCellStyle="Normal_Co Ban - Bai Tap 16" dataCellStyle="Normal_Co Ban - Bai Tap 16">
  <tableColumns count="8">
    <tableColumn id="1" xr3:uid="{00000000-0010-0000-0000-000001000000}" name="STT" dataDxfId="73" dataCellStyle="Normal_Co Ban - Bai Tap 16"/>
    <tableColumn id="2" xr3:uid="{00000000-0010-0000-0000-000002000000}" name="Họ tên" dataDxfId="72" dataCellStyle="Normal_Co Ban - Bai Tap 16"/>
    <tableColumn id="3" xr3:uid="{00000000-0010-0000-0000-000003000000}" name="Mã số" dataDxfId="71" dataCellStyle="Normal_Co Ban - Bai Tap 16"/>
    <tableColumn id="4" xr3:uid="{00000000-0010-0000-0000-000004000000}" name="Ngày đến " dataDxfId="70" dataCellStyle="Normal_Co Ban - Bai Tap 16"/>
    <tableColumn id="5" xr3:uid="{00000000-0010-0000-0000-000005000000}" name="Ngày đi" dataDxfId="69" dataCellStyle="Normal_Co Ban - Bai Tap 16"/>
    <tableColumn id="6" xr3:uid="{00000000-0010-0000-0000-000006000000}" name="Tiền ăn" dataDxfId="68" dataCellStyle="Normal_Co Ban - Bai Tap 16"/>
    <tableColumn id="7" xr3:uid="{00000000-0010-0000-0000-000007000000}" name="tiền phòng" dataDxfId="67" dataCellStyle="Normal_Co Ban - Bai Tap 16"/>
    <tableColumn id="8" xr3:uid="{00000000-0010-0000-0000-000008000000}" name="Tổng cộng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2:H12" totalsRowShown="0" headerRowDxfId="65" dataDxfId="63" headerRowBorderDxfId="64" tableBorderDxfId="62" totalsRowBorderDxfId="61" headerRowCellStyle="Normal_Co Ban - Bai Tap 16" dataCellStyle="Normal_Co Ban - Bai Tap 16">
  <tableColumns count="8">
    <tableColumn id="1" xr3:uid="{00000000-0010-0000-0100-000001000000}" name="STT" dataDxfId="60" dataCellStyle="Normal_Co Ban - Bai Tap 16"/>
    <tableColumn id="2" xr3:uid="{00000000-0010-0000-0100-000002000000}" name="Họ tên" dataDxfId="59" dataCellStyle="Normal_Co Ban - Bai Tap 16"/>
    <tableColumn id="3" xr3:uid="{00000000-0010-0000-0100-000003000000}" name="Mã số" dataDxfId="58" dataCellStyle="Normal_Co Ban - Bai Tap 16"/>
    <tableColumn id="4" xr3:uid="{00000000-0010-0000-0100-000004000000}" name="Ngày đến " dataDxfId="57" dataCellStyle="Normal_Co Ban - Bai Tap 16"/>
    <tableColumn id="5" xr3:uid="{00000000-0010-0000-0100-000005000000}" name="Ngày đi" dataDxfId="56" dataCellStyle="Normal_Co Ban - Bai Tap 16"/>
    <tableColumn id="6" xr3:uid="{00000000-0010-0000-0100-000006000000}" name="Tiền ăn" dataDxfId="55" dataCellStyle="Normal_Co Ban - Bai Tap 16"/>
    <tableColumn id="7" xr3:uid="{00000000-0010-0000-0100-000007000000}" name="tiền phòng" dataDxfId="54" dataCellStyle="Normal_Co Ban - Bai Tap 16"/>
    <tableColumn id="8" xr3:uid="{00000000-0010-0000-0100-000008000000}" name="Tổng cộng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H12" totalsRowShown="0" headerRowDxfId="52" dataDxfId="50" headerRowBorderDxfId="51" tableBorderDxfId="49" totalsRowBorderDxfId="48" headerRowCellStyle="Normal_Co Ban - Bai Tap 16" dataCellStyle="Normal_Co Ban - Bai Tap 16">
  <tableColumns count="8">
    <tableColumn id="1" xr3:uid="{00000000-0010-0000-0200-000001000000}" name="STT" dataDxfId="47" dataCellStyle="Normal_Co Ban - Bai Tap 16"/>
    <tableColumn id="2" xr3:uid="{00000000-0010-0000-0200-000002000000}" name="Họ tên" dataDxfId="46" dataCellStyle="Normal_Co Ban - Bai Tap 16"/>
    <tableColumn id="3" xr3:uid="{00000000-0010-0000-0200-000003000000}" name="Mã số" dataDxfId="45" dataCellStyle="Normal_Co Ban - Bai Tap 16"/>
    <tableColumn id="4" xr3:uid="{00000000-0010-0000-0200-000004000000}" name="Ngày đến " dataDxfId="44" dataCellStyle="Normal_Co Ban - Bai Tap 16"/>
    <tableColumn id="5" xr3:uid="{00000000-0010-0000-0200-000005000000}" name="Ngày đi" dataDxfId="43" dataCellStyle="Normal_Co Ban - Bai Tap 16"/>
    <tableColumn id="6" xr3:uid="{00000000-0010-0000-0200-000006000000}" name="Tiền ăn" dataDxfId="42" dataCellStyle="Normal_Co Ban - Bai Tap 16"/>
    <tableColumn id="7" xr3:uid="{00000000-0010-0000-0200-000007000000}" name="tiền phòng" dataDxfId="41" dataCellStyle="Normal_Co Ban - Bai Tap 16"/>
    <tableColumn id="8" xr3:uid="{00000000-0010-0000-0200-000008000000}" name="Tổng cộng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2:H12" totalsRowShown="0" headerRowDxfId="39" dataDxfId="37" headerRowBorderDxfId="38" tableBorderDxfId="36" totalsRowBorderDxfId="35" headerRowCellStyle="Normal_Co Ban - Bai Tap 16" dataCellStyle="Normal_Co Ban - Bai Tap 16">
  <tableColumns count="8">
    <tableColumn id="1" xr3:uid="{00000000-0010-0000-0300-000001000000}" name="STT" dataDxfId="34" dataCellStyle="Normal_Co Ban - Bai Tap 16"/>
    <tableColumn id="2" xr3:uid="{00000000-0010-0000-0300-000002000000}" name="Họ tên" dataDxfId="33" dataCellStyle="Normal_Co Ban - Bai Tap 16"/>
    <tableColumn id="3" xr3:uid="{00000000-0010-0000-0300-000003000000}" name="Mã số" dataDxfId="32" dataCellStyle="Normal_Co Ban - Bai Tap 16"/>
    <tableColumn id="4" xr3:uid="{00000000-0010-0000-0300-000004000000}" name="Ngày đến " dataDxfId="31" dataCellStyle="Normal_Co Ban - Bai Tap 16"/>
    <tableColumn id="5" xr3:uid="{00000000-0010-0000-0300-000005000000}" name="Ngày đi" dataDxfId="30" dataCellStyle="Normal_Co Ban - Bai Tap 16"/>
    <tableColumn id="6" xr3:uid="{00000000-0010-0000-0300-000006000000}" name="Tiền ăn" dataDxfId="29">
      <calculatedColumnFormula>HLOOKUP(RIGHT(C3,2),$G$16:$I$17,2,0)*(E3-D3)</calculatedColumnFormula>
    </tableColumn>
    <tableColumn id="7" xr3:uid="{00000000-0010-0000-0300-000007000000}" name="tiền phòng" dataDxfId="28" dataCellStyle="Normal_Co Ban - Bai Tap 16"/>
    <tableColumn id="8" xr3:uid="{00000000-0010-0000-0300-000008000000}" name="Tổng cộng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2:I12" totalsRowShown="0" headerRowDxfId="26" headerRowBorderDxfId="25" tableBorderDxfId="24" totalsRowBorderDxfId="23" headerRowCellStyle="Normal_Co Ban - Bai Tap 16">
  <tableColumns count="9">
    <tableColumn id="1" xr3:uid="{00000000-0010-0000-0400-000001000000}" name="STT" dataDxfId="22" dataCellStyle="Normal_Co Ban - Bai Tap 16"/>
    <tableColumn id="2" xr3:uid="{00000000-0010-0000-0400-000002000000}" name="Họ tên" dataDxfId="21" dataCellStyle="Normal_Co Ban - Bai Tap 16"/>
    <tableColumn id="3" xr3:uid="{00000000-0010-0000-0400-000003000000}" name="Mã số" dataDxfId="20" dataCellStyle="Normal_Co Ban - Bai Tap 16"/>
    <tableColumn id="4" xr3:uid="{00000000-0010-0000-0400-000004000000}" name="Ngày đến " dataDxfId="19" dataCellStyle="Normal_Co Ban - Bai Tap 16"/>
    <tableColumn id="5" xr3:uid="{00000000-0010-0000-0400-000005000000}" name="Ngày đi" dataDxfId="18" dataCellStyle="Normal_Co Ban - Bai Tap 16"/>
    <tableColumn id="6" xr3:uid="{00000000-0010-0000-0400-000006000000}" name="Tiền ăn" dataDxfId="17" dataCellStyle="Comma"/>
    <tableColumn id="7" xr3:uid="{00000000-0010-0000-0400-000007000000}" name="tiền phòng" dataDxfId="16" dataCellStyle="Comma"/>
    <tableColumn id="9" xr3:uid="{D701C992-0D26-43D7-BC7B-8107721E0C99}" name="Giảm giá" dataDxfId="15" dataCellStyle="Comma">
      <calculatedColumnFormula>IF(OR((E3-D3)&gt;=15,WEEKDAY(E3,2)=7),5%*G3,0)</calculatedColumnFormula>
    </tableColumn>
    <tableColumn id="8" xr3:uid="{00000000-0010-0000-0400-000008000000}" name="Tổng cộng" dataDxfId="14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2:I12" totalsRowShown="0" headerRowDxfId="13" dataDxfId="11" headerRowBorderDxfId="12" tableBorderDxfId="10" totalsRowBorderDxfId="9" headerRowCellStyle="Normal_Co Ban - Bai Tap 16" dataCellStyle="Comma">
  <autoFilter ref="A2:I12" xr:uid="{00000000-000C-0000-FFFF-FFFF05000000}">
    <filterColumn colId="2">
      <filters>
        <filter val="L1A-F2"/>
        <filter val="L1A-F3"/>
        <filter val="L1B-F1"/>
        <filter val="L1B-F2"/>
        <filter val="L1B-F3"/>
      </filters>
    </filterColumn>
  </autoFilter>
  <tableColumns count="9">
    <tableColumn id="1" xr3:uid="{00000000-0010-0000-0500-000001000000}" name="STT" dataDxfId="8" dataCellStyle="Normal_Co Ban - Bai Tap 16"/>
    <tableColumn id="2" xr3:uid="{00000000-0010-0000-0500-000002000000}" name="Họ tên" dataDxfId="7" dataCellStyle="Normal_Co Ban - Bai Tap 16"/>
    <tableColumn id="3" xr3:uid="{00000000-0010-0000-0500-000003000000}" name="Mã số" dataDxfId="6" dataCellStyle="Normal_Co Ban - Bai Tap 16"/>
    <tableColumn id="4" xr3:uid="{00000000-0010-0000-0500-000004000000}" name="Ngày đến " dataDxfId="5" dataCellStyle="Normal_Co Ban - Bai Tap 16"/>
    <tableColumn id="5" xr3:uid="{00000000-0010-0000-0500-000005000000}" name="Ngày đi" dataDxfId="4" dataCellStyle="Normal_Co Ban - Bai Tap 16"/>
    <tableColumn id="6" xr3:uid="{00000000-0010-0000-0500-000006000000}" name="Tiền ăn" dataDxfId="3" dataCellStyle="Comma"/>
    <tableColumn id="7" xr3:uid="{00000000-0010-0000-0500-000007000000}" name="tiền phòng" dataDxfId="2" dataCellStyle="Comma"/>
    <tableColumn id="8" xr3:uid="{00000000-0010-0000-0500-000008000000}" name="tiền giảm" dataDxfId="1" dataCellStyle="Comma"/>
    <tableColumn id="9" xr3:uid="{00000000-0010-0000-0500-000009000000}" name="Tổng cộng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G26" sqref="G26"/>
    </sheetView>
  </sheetViews>
  <sheetFormatPr defaultColWidth="9.109375" defaultRowHeight="13.8"/>
  <cols>
    <col min="1" max="1" width="7.44140625" style="41" customWidth="1"/>
    <col min="2" max="2" width="17.109375" style="41" customWidth="1"/>
    <col min="3" max="3" width="12.6640625" style="41" bestFit="1" customWidth="1"/>
    <col min="4" max="4" width="17.109375" style="41" customWidth="1"/>
    <col min="5" max="5" width="20.109375" style="41" customWidth="1"/>
    <col min="6" max="6" width="11.33203125" style="41" bestFit="1" customWidth="1"/>
    <col min="7" max="9" width="10.88671875" style="41" bestFit="1" customWidth="1"/>
    <col min="10" max="16384" width="9.109375" style="41"/>
  </cols>
  <sheetData>
    <row r="1" spans="1:9" ht="18" thickTop="1">
      <c r="A1" s="80" t="s">
        <v>0</v>
      </c>
      <c r="B1" s="81"/>
      <c r="C1" s="81"/>
      <c r="D1" s="81"/>
      <c r="E1" s="81"/>
      <c r="F1" s="81"/>
      <c r="G1" s="81"/>
      <c r="H1" s="82"/>
      <c r="I1" s="1"/>
    </row>
    <row r="2" spans="1:9" ht="15.6">
      <c r="A2" s="62" t="s">
        <v>1</v>
      </c>
      <c r="B2" s="63" t="s">
        <v>2</v>
      </c>
      <c r="C2" s="63" t="s">
        <v>3</v>
      </c>
      <c r="D2" s="63" t="s">
        <v>4</v>
      </c>
      <c r="E2" s="63" t="s">
        <v>5</v>
      </c>
      <c r="F2" s="64" t="s">
        <v>6</v>
      </c>
      <c r="G2" s="63" t="s">
        <v>7</v>
      </c>
      <c r="H2" s="65" t="s">
        <v>9</v>
      </c>
    </row>
    <row r="3" spans="1:9" ht="15.6">
      <c r="A3" s="66">
        <v>1</v>
      </c>
      <c r="B3" s="67" t="s">
        <v>10</v>
      </c>
      <c r="C3" s="68" t="s">
        <v>11</v>
      </c>
      <c r="D3" s="69">
        <v>44990</v>
      </c>
      <c r="E3" s="69">
        <v>45001</v>
      </c>
      <c r="F3" s="70"/>
      <c r="G3" s="68"/>
      <c r="H3" s="71"/>
      <c r="I3" s="15"/>
    </row>
    <row r="4" spans="1:9" ht="15.6">
      <c r="A4" s="66">
        <v>2</v>
      </c>
      <c r="B4" s="67" t="s">
        <v>12</v>
      </c>
      <c r="C4" s="68" t="s">
        <v>13</v>
      </c>
      <c r="D4" s="69">
        <v>44991</v>
      </c>
      <c r="E4" s="69">
        <v>45005</v>
      </c>
      <c r="F4" s="70"/>
      <c r="G4" s="68"/>
      <c r="H4" s="71"/>
      <c r="I4" s="15"/>
    </row>
    <row r="5" spans="1:9" ht="15.6">
      <c r="A5" s="66">
        <v>3</v>
      </c>
      <c r="B5" s="67" t="s">
        <v>14</v>
      </c>
      <c r="C5" s="68" t="s">
        <v>15</v>
      </c>
      <c r="D5" s="69">
        <v>44995</v>
      </c>
      <c r="E5" s="69">
        <v>45015</v>
      </c>
      <c r="F5" s="70"/>
      <c r="G5" s="68"/>
      <c r="H5" s="71"/>
      <c r="I5" s="15"/>
    </row>
    <row r="6" spans="1:9" ht="15.6">
      <c r="A6" s="66">
        <v>4</v>
      </c>
      <c r="B6" s="67" t="s">
        <v>16</v>
      </c>
      <c r="C6" s="68" t="s">
        <v>13</v>
      </c>
      <c r="D6" s="69">
        <v>45008</v>
      </c>
      <c r="E6" s="69">
        <v>45017</v>
      </c>
      <c r="F6" s="70"/>
      <c r="G6" s="68"/>
      <c r="H6" s="71"/>
      <c r="I6" s="15"/>
    </row>
    <row r="7" spans="1:9" ht="15.6">
      <c r="A7" s="66">
        <v>5</v>
      </c>
      <c r="B7" s="67" t="s">
        <v>17</v>
      </c>
      <c r="C7" s="68" t="s">
        <v>18</v>
      </c>
      <c r="D7" s="69">
        <v>45002</v>
      </c>
      <c r="E7" s="69">
        <v>45046</v>
      </c>
      <c r="F7" s="70"/>
      <c r="G7" s="68"/>
      <c r="H7" s="71"/>
      <c r="I7" s="15"/>
    </row>
    <row r="8" spans="1:9" ht="15.6">
      <c r="A8" s="66">
        <v>6</v>
      </c>
      <c r="B8" s="67" t="s">
        <v>19</v>
      </c>
      <c r="C8" s="68" t="s">
        <v>20</v>
      </c>
      <c r="D8" s="69">
        <v>45007</v>
      </c>
      <c r="E8" s="69">
        <v>45012</v>
      </c>
      <c r="F8" s="70"/>
      <c r="G8" s="68"/>
      <c r="H8" s="71"/>
      <c r="I8" s="15"/>
    </row>
    <row r="9" spans="1:9" ht="15.6">
      <c r="A9" s="66">
        <v>7</v>
      </c>
      <c r="B9" s="67" t="s">
        <v>21</v>
      </c>
      <c r="C9" s="68" t="s">
        <v>11</v>
      </c>
      <c r="D9" s="69">
        <v>45015</v>
      </c>
      <c r="E9" s="69">
        <v>45037</v>
      </c>
      <c r="F9" s="70"/>
      <c r="G9" s="68"/>
      <c r="H9" s="71"/>
      <c r="I9" s="15"/>
    </row>
    <row r="10" spans="1:9" ht="15.6">
      <c r="A10" s="66">
        <v>8</v>
      </c>
      <c r="B10" s="67" t="s">
        <v>22</v>
      </c>
      <c r="C10" s="68" t="s">
        <v>23</v>
      </c>
      <c r="D10" s="69">
        <v>45019</v>
      </c>
      <c r="E10" s="69">
        <v>45037</v>
      </c>
      <c r="F10" s="70"/>
      <c r="G10" s="68"/>
      <c r="H10" s="71"/>
      <c r="I10" s="15"/>
    </row>
    <row r="11" spans="1:9" ht="15.6">
      <c r="A11" s="66">
        <v>9</v>
      </c>
      <c r="B11" s="67" t="s">
        <v>24</v>
      </c>
      <c r="C11" s="68" t="s">
        <v>25</v>
      </c>
      <c r="D11" s="69">
        <v>45021</v>
      </c>
      <c r="E11" s="69">
        <v>45058</v>
      </c>
      <c r="F11" s="70"/>
      <c r="G11" s="68"/>
      <c r="H11" s="71"/>
      <c r="I11" s="15"/>
    </row>
    <row r="12" spans="1:9" ht="16.2" thickBot="1">
      <c r="A12" s="72">
        <v>10</v>
      </c>
      <c r="B12" s="73" t="s">
        <v>26</v>
      </c>
      <c r="C12" s="74" t="s">
        <v>27</v>
      </c>
      <c r="D12" s="75">
        <v>45028</v>
      </c>
      <c r="E12" s="75">
        <v>45043</v>
      </c>
      <c r="F12" s="76"/>
      <c r="G12" s="74"/>
      <c r="H12" s="77"/>
      <c r="I12" s="15"/>
    </row>
    <row r="13" spans="1:9" ht="16.2" thickTop="1">
      <c r="A13" s="6"/>
      <c r="B13" s="6"/>
      <c r="C13" s="6"/>
      <c r="D13" s="6"/>
      <c r="E13" s="6"/>
      <c r="F13" s="6"/>
      <c r="G13" s="6"/>
      <c r="H13" s="6"/>
      <c r="I13" s="6"/>
    </row>
    <row r="16" spans="1:9">
      <c r="A16" s="41" t="s">
        <v>54</v>
      </c>
    </row>
    <row r="17" spans="2:2" ht="25.2">
      <c r="B17" s="42" t="s">
        <v>55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1"/>
  <sheetViews>
    <sheetView topLeftCell="A16" workbookViewId="0">
      <selection activeCell="Q21" sqref="Q21"/>
    </sheetView>
  </sheetViews>
  <sheetFormatPr defaultRowHeight="14.4"/>
  <cols>
    <col min="1" max="1" width="7.44140625" customWidth="1"/>
    <col min="2" max="2" width="17.109375" customWidth="1"/>
    <col min="3" max="4" width="14.5546875" bestFit="1" customWidth="1"/>
    <col min="5" max="5" width="13.6640625" bestFit="1" customWidth="1"/>
    <col min="6" max="7" width="14.5546875" bestFit="1" customWidth="1"/>
    <col min="8" max="8" width="11" bestFit="1" customWidth="1"/>
    <col min="9" max="9" width="14.5546875" bestFit="1" customWidth="1"/>
  </cols>
  <sheetData>
    <row r="1" spans="1:9" ht="17.399999999999999">
      <c r="A1" s="84" t="s">
        <v>0</v>
      </c>
      <c r="B1" s="84"/>
      <c r="C1" s="84"/>
      <c r="D1" s="84"/>
      <c r="E1" s="84"/>
      <c r="F1" s="84"/>
      <c r="G1" s="84"/>
      <c r="H1" s="84"/>
      <c r="I1" s="1"/>
    </row>
    <row r="2" spans="1:9" ht="15.6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7" t="s">
        <v>6</v>
      </c>
      <c r="G2" s="16" t="s">
        <v>7</v>
      </c>
      <c r="H2" s="16" t="s">
        <v>8</v>
      </c>
      <c r="I2" s="16" t="s">
        <v>9</v>
      </c>
    </row>
    <row r="3" spans="1:9" ht="15.6">
      <c r="A3" s="12">
        <v>1</v>
      </c>
      <c r="B3" s="6" t="s">
        <v>10</v>
      </c>
      <c r="C3" s="13" t="s">
        <v>11</v>
      </c>
      <c r="D3" s="14">
        <v>44990</v>
      </c>
      <c r="E3" s="14">
        <v>45001</v>
      </c>
      <c r="F3" s="19">
        <v>550000</v>
      </c>
      <c r="G3" s="19">
        <v>440000</v>
      </c>
      <c r="H3" s="20">
        <v>0</v>
      </c>
      <c r="I3" s="19">
        <v>990000</v>
      </c>
    </row>
    <row r="4" spans="1:9" ht="15.6">
      <c r="A4" s="12">
        <v>2</v>
      </c>
      <c r="B4" s="6" t="s">
        <v>12</v>
      </c>
      <c r="C4" s="13" t="s">
        <v>13</v>
      </c>
      <c r="D4" s="14">
        <v>44991</v>
      </c>
      <c r="E4" s="14">
        <v>45005</v>
      </c>
      <c r="F4" s="19">
        <v>280000</v>
      </c>
      <c r="G4" s="19">
        <v>420000</v>
      </c>
      <c r="H4" s="20">
        <v>0</v>
      </c>
      <c r="I4" s="19">
        <v>700000</v>
      </c>
    </row>
    <row r="5" spans="1:9" ht="15.6">
      <c r="A5" s="12">
        <v>3</v>
      </c>
      <c r="B5" s="6" t="s">
        <v>14</v>
      </c>
      <c r="C5" s="13" t="s">
        <v>15</v>
      </c>
      <c r="D5" s="14">
        <v>44995</v>
      </c>
      <c r="E5" s="14">
        <v>45015</v>
      </c>
      <c r="F5" s="19">
        <v>600000</v>
      </c>
      <c r="G5" s="19">
        <v>790000</v>
      </c>
      <c r="H5" s="20">
        <v>39500</v>
      </c>
      <c r="I5" s="19">
        <v>1350500</v>
      </c>
    </row>
    <row r="6" spans="1:9" ht="15.6">
      <c r="A6" s="12">
        <v>4</v>
      </c>
      <c r="B6" s="6" t="s">
        <v>16</v>
      </c>
      <c r="C6" s="13" t="s">
        <v>13</v>
      </c>
      <c r="D6" s="14">
        <v>45008</v>
      </c>
      <c r="E6" s="14">
        <v>45017</v>
      </c>
      <c r="F6" s="19">
        <v>180000</v>
      </c>
      <c r="G6" s="19">
        <v>282000</v>
      </c>
      <c r="H6" s="20">
        <v>0</v>
      </c>
      <c r="I6" s="19">
        <v>462000</v>
      </c>
    </row>
    <row r="7" spans="1:9" ht="15.6">
      <c r="A7" s="12">
        <v>5</v>
      </c>
      <c r="B7" s="6" t="s">
        <v>17</v>
      </c>
      <c r="C7" s="13" t="s">
        <v>18</v>
      </c>
      <c r="D7" s="14">
        <v>45002</v>
      </c>
      <c r="E7" s="14">
        <v>45046</v>
      </c>
      <c r="F7" s="19">
        <v>2200000</v>
      </c>
      <c r="G7" s="19">
        <v>1580000</v>
      </c>
      <c r="H7" s="20">
        <v>0</v>
      </c>
      <c r="I7" s="19">
        <v>3780000</v>
      </c>
    </row>
    <row r="8" spans="1:9" ht="15.6">
      <c r="A8" s="12">
        <v>6</v>
      </c>
      <c r="B8" s="6" t="s">
        <v>19</v>
      </c>
      <c r="C8" s="13" t="s">
        <v>20</v>
      </c>
      <c r="D8" s="14">
        <v>45007</v>
      </c>
      <c r="E8" s="14">
        <v>45012</v>
      </c>
      <c r="F8" s="19">
        <v>150000</v>
      </c>
      <c r="G8" s="19">
        <v>150000</v>
      </c>
      <c r="H8" s="20">
        <v>0</v>
      </c>
      <c r="I8" s="19">
        <v>300000</v>
      </c>
    </row>
    <row r="9" spans="1:9" ht="15.6">
      <c r="A9" s="12">
        <v>7</v>
      </c>
      <c r="B9" s="6" t="s">
        <v>21</v>
      </c>
      <c r="C9" s="13" t="s">
        <v>11</v>
      </c>
      <c r="D9" s="14">
        <v>45015</v>
      </c>
      <c r="E9" s="14">
        <v>45037</v>
      </c>
      <c r="F9" s="19">
        <v>1100000</v>
      </c>
      <c r="G9" s="19">
        <v>825000</v>
      </c>
      <c r="H9" s="20">
        <v>0</v>
      </c>
      <c r="I9" s="19">
        <v>1925000</v>
      </c>
    </row>
    <row r="10" spans="1:9" ht="15.6">
      <c r="A10" s="12">
        <v>8</v>
      </c>
      <c r="B10" s="6" t="s">
        <v>22</v>
      </c>
      <c r="C10" s="13" t="s">
        <v>23</v>
      </c>
      <c r="D10" s="14">
        <v>45019</v>
      </c>
      <c r="E10" s="14">
        <v>45037</v>
      </c>
      <c r="F10" s="19">
        <v>900000</v>
      </c>
      <c r="G10" s="19">
        <v>500000</v>
      </c>
      <c r="H10" s="20">
        <v>0</v>
      </c>
      <c r="I10" s="19">
        <v>1400000</v>
      </c>
    </row>
    <row r="11" spans="1:9" ht="15.6">
      <c r="A11" s="12">
        <v>9</v>
      </c>
      <c r="B11" s="6" t="s">
        <v>24</v>
      </c>
      <c r="C11" s="13" t="s">
        <v>25</v>
      </c>
      <c r="D11" s="14">
        <v>45021</v>
      </c>
      <c r="E11" s="14">
        <v>45058</v>
      </c>
      <c r="F11" s="19">
        <v>740000</v>
      </c>
      <c r="G11" s="19">
        <v>1330000</v>
      </c>
      <c r="H11" s="20">
        <v>0</v>
      </c>
      <c r="I11" s="19">
        <v>2070000</v>
      </c>
    </row>
    <row r="12" spans="1:9" ht="15.6">
      <c r="A12" s="12">
        <v>10</v>
      </c>
      <c r="B12" s="6" t="s">
        <v>26</v>
      </c>
      <c r="C12" s="13" t="s">
        <v>27</v>
      </c>
      <c r="D12" s="14">
        <v>45028</v>
      </c>
      <c r="E12" s="14">
        <v>45043</v>
      </c>
      <c r="F12" s="19">
        <v>450000</v>
      </c>
      <c r="G12" s="19">
        <v>540000</v>
      </c>
      <c r="H12" s="20">
        <v>27000</v>
      </c>
      <c r="I12" s="19">
        <v>963000</v>
      </c>
    </row>
    <row r="13" spans="1:9" ht="15.6">
      <c r="A13" s="6"/>
      <c r="B13" s="6"/>
      <c r="C13" s="6"/>
      <c r="D13" s="6"/>
      <c r="E13" s="6"/>
      <c r="F13" s="6"/>
      <c r="G13" s="6"/>
      <c r="H13" s="6"/>
      <c r="I13" s="6"/>
    </row>
    <row r="14" spans="1:9" ht="15.6">
      <c r="A14" s="6"/>
      <c r="B14" s="6"/>
      <c r="C14" s="6"/>
      <c r="D14" s="6"/>
      <c r="E14" s="6"/>
      <c r="F14" s="6"/>
      <c r="G14" s="6"/>
      <c r="H14" s="6"/>
      <c r="I14" s="6"/>
    </row>
    <row r="15" spans="1:9" ht="17.399999999999999">
      <c r="A15" s="6"/>
      <c r="B15" s="85" t="s">
        <v>28</v>
      </c>
      <c r="C15" s="85"/>
      <c r="D15" s="85"/>
      <c r="E15" s="6"/>
      <c r="F15" s="86" t="s">
        <v>29</v>
      </c>
      <c r="G15" s="87"/>
      <c r="H15" s="87"/>
      <c r="I15" s="88"/>
    </row>
    <row r="16" spans="1:9" ht="15.6">
      <c r="A16" s="6"/>
      <c r="B16" s="7" t="s">
        <v>30</v>
      </c>
      <c r="C16" s="7" t="s">
        <v>31</v>
      </c>
      <c r="D16" s="7" t="s">
        <v>32</v>
      </c>
      <c r="E16" s="6"/>
      <c r="F16" s="8" t="s">
        <v>33</v>
      </c>
      <c r="G16" s="7" t="s">
        <v>34</v>
      </c>
      <c r="H16" s="7" t="s">
        <v>35</v>
      </c>
      <c r="I16" s="7" t="s">
        <v>36</v>
      </c>
    </row>
    <row r="17" spans="1:9" ht="15.6">
      <c r="A17" s="6"/>
      <c r="B17" s="3" t="s">
        <v>37</v>
      </c>
      <c r="C17" s="9">
        <v>260000</v>
      </c>
      <c r="D17" s="9">
        <v>45000</v>
      </c>
      <c r="E17" s="6"/>
      <c r="F17" s="3" t="s">
        <v>38</v>
      </c>
      <c r="G17" s="10">
        <v>20000</v>
      </c>
      <c r="H17" s="10">
        <v>30000</v>
      </c>
      <c r="I17" s="10">
        <v>50000</v>
      </c>
    </row>
    <row r="18" spans="1:9" ht="15.6">
      <c r="A18" s="6"/>
      <c r="B18" s="3" t="s">
        <v>39</v>
      </c>
      <c r="C18" s="9">
        <v>250000</v>
      </c>
      <c r="D18" s="9">
        <v>40000</v>
      </c>
      <c r="E18" s="6"/>
      <c r="F18" s="6"/>
      <c r="G18" s="6"/>
      <c r="H18" s="6"/>
      <c r="I18" s="6"/>
    </row>
    <row r="19" spans="1:9" ht="15.6">
      <c r="A19" s="6"/>
      <c r="B19" s="3" t="s">
        <v>40</v>
      </c>
      <c r="C19" s="9">
        <v>210000</v>
      </c>
      <c r="D19" s="9">
        <v>36000</v>
      </c>
      <c r="E19" s="6"/>
      <c r="F19" s="6"/>
      <c r="G19" s="6"/>
      <c r="H19" s="6"/>
      <c r="I19" s="6"/>
    </row>
    <row r="20" spans="1:9" ht="15.6">
      <c r="A20" s="6"/>
      <c r="B20" s="3" t="s">
        <v>41</v>
      </c>
      <c r="C20" s="9">
        <v>190000</v>
      </c>
      <c r="D20" s="9">
        <v>30000</v>
      </c>
      <c r="E20" s="6"/>
      <c r="F20" s="6"/>
      <c r="G20" s="6"/>
      <c r="H20" s="6"/>
      <c r="I20" s="6"/>
    </row>
    <row r="21" spans="1:9" ht="15.6">
      <c r="A21" s="6"/>
      <c r="B21" s="6"/>
      <c r="C21" s="6"/>
      <c r="D21" s="6"/>
      <c r="E21" s="6"/>
      <c r="F21" s="6"/>
      <c r="G21" s="6"/>
      <c r="H21" s="6"/>
      <c r="I21" s="6"/>
    </row>
    <row r="22" spans="1:9" ht="17.399999999999999">
      <c r="A22" s="6"/>
      <c r="B22" s="85" t="s">
        <v>42</v>
      </c>
      <c r="C22" s="85"/>
      <c r="D22" s="85"/>
      <c r="E22" s="6"/>
      <c r="F22" s="6"/>
      <c r="G22" s="6"/>
      <c r="H22" s="6"/>
      <c r="I22" s="6"/>
    </row>
    <row r="23" spans="1:9" ht="15.6">
      <c r="A23" s="6"/>
      <c r="B23" s="2" t="s">
        <v>30</v>
      </c>
      <c r="C23" s="8" t="s">
        <v>43</v>
      </c>
      <c r="D23" s="8" t="s">
        <v>44</v>
      </c>
      <c r="E23" s="6"/>
      <c r="F23" s="6"/>
      <c r="G23" s="6"/>
      <c r="H23" s="6"/>
      <c r="I23" s="6"/>
    </row>
    <row r="24" spans="1:9" ht="15.6">
      <c r="A24" s="6"/>
      <c r="B24" s="8" t="s">
        <v>45</v>
      </c>
      <c r="C24" s="18">
        <v>4265500</v>
      </c>
      <c r="D24" s="18">
        <v>6813000</v>
      </c>
      <c r="E24" s="6"/>
      <c r="F24" s="6"/>
      <c r="G24" s="6"/>
      <c r="H24" s="6"/>
      <c r="I24" s="6"/>
    </row>
    <row r="25" spans="1:9" ht="15.6">
      <c r="A25" s="6"/>
      <c r="B25" s="8" t="s">
        <v>46</v>
      </c>
      <c r="C25" s="18">
        <v>1162000</v>
      </c>
      <c r="D25" s="18">
        <v>1700000</v>
      </c>
      <c r="E25" s="6"/>
      <c r="F25" s="6"/>
      <c r="G25" s="6"/>
      <c r="H25" s="6"/>
      <c r="I25" s="6"/>
    </row>
    <row r="26" spans="1:9" ht="15.6">
      <c r="A26" s="6"/>
      <c r="B26" s="6"/>
      <c r="C26" s="6"/>
      <c r="D26" s="6"/>
      <c r="E26" s="6"/>
      <c r="F26" s="6"/>
      <c r="G26" s="6"/>
      <c r="H26" s="6"/>
      <c r="I26" s="6"/>
    </row>
    <row r="27" spans="1:9" ht="15.6">
      <c r="A27" t="s">
        <v>66</v>
      </c>
      <c r="B27" s="6"/>
      <c r="C27" s="6"/>
      <c r="D27" s="6"/>
      <c r="E27" s="6"/>
      <c r="F27" s="6"/>
      <c r="G27" s="6"/>
      <c r="H27" s="6"/>
      <c r="I27" s="6"/>
    </row>
    <row r="28" spans="1:9" ht="25.2">
      <c r="A28" s="61" t="s">
        <v>67</v>
      </c>
      <c r="B28" s="6"/>
      <c r="C28" s="6"/>
      <c r="D28" s="6"/>
      <c r="E28" s="6"/>
      <c r="F28" s="6"/>
      <c r="G28" s="6"/>
      <c r="H28" s="6"/>
      <c r="I28" s="6"/>
    </row>
    <row r="29" spans="1:9" ht="15.6">
      <c r="B29" s="6"/>
      <c r="C29" s="6"/>
      <c r="D29" s="6"/>
      <c r="E29" s="6"/>
      <c r="F29" s="6"/>
      <c r="G29" s="6"/>
      <c r="H29" s="6"/>
      <c r="I29" s="6"/>
    </row>
    <row r="30" spans="1:9" ht="15.6">
      <c r="B30" s="6"/>
      <c r="C30" s="6"/>
      <c r="D30" s="6"/>
      <c r="E30" s="6"/>
      <c r="F30" s="6"/>
      <c r="G30" s="6"/>
      <c r="H30" s="6"/>
      <c r="I30" s="6"/>
    </row>
    <row r="31" spans="1:9" ht="15.6">
      <c r="B31" s="6"/>
      <c r="C31" s="6"/>
      <c r="D31" s="6"/>
      <c r="E31" s="6"/>
      <c r="F31" s="6"/>
      <c r="G31" s="6"/>
      <c r="H31" s="6"/>
      <c r="I31" s="6"/>
    </row>
    <row r="32" spans="1:9" ht="15.6">
      <c r="B32" s="6"/>
      <c r="C32" s="6"/>
      <c r="D32" s="6"/>
      <c r="E32" s="6"/>
      <c r="F32" s="6"/>
      <c r="G32" s="6"/>
      <c r="H32" s="6"/>
      <c r="I32" s="6"/>
    </row>
    <row r="33" spans="1:9" ht="15.6">
      <c r="B33" s="6"/>
      <c r="C33" s="6"/>
      <c r="D33" s="6"/>
      <c r="E33" s="6"/>
      <c r="F33" s="6"/>
      <c r="G33" s="6"/>
      <c r="H33" s="6"/>
      <c r="I33" s="6"/>
    </row>
    <row r="34" spans="1:9" ht="15.6">
      <c r="B34" s="6"/>
      <c r="C34" s="6"/>
      <c r="D34" s="6"/>
      <c r="E34" s="6"/>
      <c r="F34" s="6"/>
      <c r="G34" s="6"/>
      <c r="H34" s="6"/>
      <c r="I34" s="6"/>
    </row>
    <row r="35" spans="1:9" ht="15.6">
      <c r="B35" s="6"/>
      <c r="C35" s="6"/>
      <c r="D35" s="6"/>
      <c r="E35" s="6"/>
      <c r="F35" s="6"/>
      <c r="G35" s="6"/>
      <c r="H35" s="6"/>
      <c r="I35" s="6"/>
    </row>
    <row r="36" spans="1:9" ht="15.6">
      <c r="B36" s="6"/>
      <c r="C36" s="6"/>
      <c r="D36" s="6"/>
      <c r="E36" s="6"/>
      <c r="F36" s="6"/>
      <c r="G36" s="6"/>
      <c r="H36" s="6"/>
      <c r="I36" s="6"/>
    </row>
    <row r="37" spans="1:9" ht="15.6">
      <c r="B37" s="6"/>
      <c r="C37" s="6"/>
      <c r="D37" s="6"/>
      <c r="E37" s="6"/>
      <c r="F37" s="6"/>
      <c r="G37" s="6"/>
      <c r="H37" s="6"/>
      <c r="I37" s="6"/>
    </row>
    <row r="38" spans="1:9" ht="15.6">
      <c r="B38" s="6"/>
      <c r="C38" s="6"/>
      <c r="D38" s="6"/>
      <c r="E38" s="6"/>
      <c r="F38" s="6"/>
      <c r="G38" s="6"/>
      <c r="H38" s="6"/>
      <c r="I38" s="6"/>
    </row>
    <row r="39" spans="1:9" ht="15.6">
      <c r="B39" s="6"/>
      <c r="C39" s="6"/>
      <c r="D39" s="6"/>
      <c r="E39" s="6"/>
      <c r="F39" s="6"/>
      <c r="G39" s="6"/>
      <c r="H39" s="6"/>
      <c r="I39" s="6"/>
    </row>
    <row r="40" spans="1:9" ht="15.6">
      <c r="B40" s="6"/>
      <c r="C40" s="6"/>
      <c r="D40" s="6"/>
      <c r="E40" s="6"/>
      <c r="F40" s="6"/>
      <c r="G40" s="6"/>
      <c r="H40" s="6"/>
      <c r="I40" s="6"/>
    </row>
    <row r="41" spans="1:9" ht="15.6">
      <c r="A41" s="6"/>
      <c r="B41" s="6"/>
      <c r="C41" s="6"/>
      <c r="D41" s="6"/>
      <c r="E41" s="6"/>
      <c r="F41" s="6"/>
      <c r="G41" s="6"/>
      <c r="H41" s="6"/>
      <c r="I41" s="6"/>
    </row>
  </sheetData>
  <mergeCells count="4">
    <mergeCell ref="A1:H1"/>
    <mergeCell ref="B15:D15"/>
    <mergeCell ref="F15:I15"/>
    <mergeCell ref="B22:D2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sqref="A1:H1"/>
    </sheetView>
  </sheetViews>
  <sheetFormatPr defaultColWidth="9.109375" defaultRowHeight="13.8"/>
  <cols>
    <col min="1" max="1" width="7.44140625" style="41" customWidth="1"/>
    <col min="2" max="2" width="17.109375" style="41" customWidth="1"/>
    <col min="3" max="3" width="12.6640625" style="41" bestFit="1" customWidth="1"/>
    <col min="4" max="4" width="13.5546875" style="41" bestFit="1" customWidth="1"/>
    <col min="5" max="5" width="13.6640625" style="41" bestFit="1" customWidth="1"/>
    <col min="6" max="6" width="11.33203125" style="41" bestFit="1" customWidth="1"/>
    <col min="7" max="8" width="13" style="41" customWidth="1"/>
    <col min="9" max="9" width="10.88671875" style="41" bestFit="1" customWidth="1"/>
    <col min="10" max="16384" width="9.109375" style="41"/>
  </cols>
  <sheetData>
    <row r="1" spans="1:9" ht="23.4">
      <c r="A1" s="83" t="s">
        <v>0</v>
      </c>
      <c r="B1" s="83"/>
      <c r="C1" s="83"/>
      <c r="D1" s="83"/>
      <c r="E1" s="83"/>
      <c r="F1" s="83"/>
      <c r="G1" s="83"/>
      <c r="H1" s="83"/>
      <c r="I1" s="1"/>
    </row>
    <row r="2" spans="1:9" ht="15.6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3" t="s">
        <v>6</v>
      </c>
      <c r="G2" s="22" t="s">
        <v>7</v>
      </c>
      <c r="H2" s="24" t="s">
        <v>9</v>
      </c>
    </row>
    <row r="3" spans="1:9" ht="15.6">
      <c r="A3" s="25">
        <v>1</v>
      </c>
      <c r="B3" s="3" t="s">
        <v>10</v>
      </c>
      <c r="C3" s="4" t="s">
        <v>11</v>
      </c>
      <c r="D3" s="5">
        <v>44990</v>
      </c>
      <c r="E3" s="5">
        <v>45001</v>
      </c>
      <c r="F3" s="37"/>
      <c r="G3" s="4"/>
      <c r="H3" s="43"/>
      <c r="I3" s="15"/>
    </row>
    <row r="4" spans="1:9" ht="15.6">
      <c r="A4" s="25">
        <v>2</v>
      </c>
      <c r="B4" s="3" t="s">
        <v>12</v>
      </c>
      <c r="C4" s="4" t="s">
        <v>13</v>
      </c>
      <c r="D4" s="5">
        <v>44991</v>
      </c>
      <c r="E4" s="5">
        <v>45005</v>
      </c>
      <c r="F4" s="37"/>
      <c r="G4" s="4"/>
      <c r="H4" s="43"/>
      <c r="I4" s="15"/>
    </row>
    <row r="5" spans="1:9" ht="15.6">
      <c r="A5" s="25">
        <v>3</v>
      </c>
      <c r="B5" s="3" t="s">
        <v>14</v>
      </c>
      <c r="C5" s="4" t="s">
        <v>15</v>
      </c>
      <c r="D5" s="5">
        <v>44995</v>
      </c>
      <c r="E5" s="5">
        <v>45015</v>
      </c>
      <c r="F5" s="37"/>
      <c r="G5" s="4"/>
      <c r="H5" s="43"/>
      <c r="I5" s="15"/>
    </row>
    <row r="6" spans="1:9" ht="15.6">
      <c r="A6" s="25">
        <v>4</v>
      </c>
      <c r="B6" s="3" t="s">
        <v>16</v>
      </c>
      <c r="C6" s="4" t="s">
        <v>13</v>
      </c>
      <c r="D6" s="5">
        <v>45008</v>
      </c>
      <c r="E6" s="5">
        <v>45017</v>
      </c>
      <c r="F6" s="37"/>
      <c r="G6" s="4"/>
      <c r="H6" s="43"/>
      <c r="I6" s="15"/>
    </row>
    <row r="7" spans="1:9" ht="15.6">
      <c r="A7" s="25">
        <v>5</v>
      </c>
      <c r="B7" s="3" t="s">
        <v>17</v>
      </c>
      <c r="C7" s="4" t="s">
        <v>18</v>
      </c>
      <c r="D7" s="5">
        <v>45002</v>
      </c>
      <c r="E7" s="5">
        <v>45046</v>
      </c>
      <c r="F7" s="37"/>
      <c r="G7" s="4"/>
      <c r="H7" s="43"/>
      <c r="I7" s="15"/>
    </row>
    <row r="8" spans="1:9" ht="15.6">
      <c r="A8" s="25">
        <v>6</v>
      </c>
      <c r="B8" s="3" t="s">
        <v>19</v>
      </c>
      <c r="C8" s="4" t="s">
        <v>20</v>
      </c>
      <c r="D8" s="5">
        <v>45007</v>
      </c>
      <c r="E8" s="5">
        <v>45012</v>
      </c>
      <c r="F8" s="37"/>
      <c r="G8" s="4"/>
      <c r="H8" s="43"/>
      <c r="I8" s="15"/>
    </row>
    <row r="9" spans="1:9" ht="15.6">
      <c r="A9" s="25">
        <v>7</v>
      </c>
      <c r="B9" s="3" t="s">
        <v>21</v>
      </c>
      <c r="C9" s="4" t="s">
        <v>11</v>
      </c>
      <c r="D9" s="5">
        <v>45015</v>
      </c>
      <c r="E9" s="5">
        <v>45037</v>
      </c>
      <c r="F9" s="37"/>
      <c r="G9" s="4"/>
      <c r="H9" s="43"/>
      <c r="I9" s="15"/>
    </row>
    <row r="10" spans="1:9" ht="15.6">
      <c r="A10" s="25">
        <v>8</v>
      </c>
      <c r="B10" s="3" t="s">
        <v>22</v>
      </c>
      <c r="C10" s="4" t="s">
        <v>23</v>
      </c>
      <c r="D10" s="5">
        <v>45019</v>
      </c>
      <c r="E10" s="5">
        <v>45037</v>
      </c>
      <c r="F10" s="37"/>
      <c r="G10" s="4"/>
      <c r="H10" s="43"/>
      <c r="I10" s="15"/>
    </row>
    <row r="11" spans="1:9" ht="15.6">
      <c r="A11" s="25">
        <v>9</v>
      </c>
      <c r="B11" s="3" t="s">
        <v>24</v>
      </c>
      <c r="C11" s="4" t="s">
        <v>25</v>
      </c>
      <c r="D11" s="5">
        <v>45021</v>
      </c>
      <c r="E11" s="5">
        <v>45058</v>
      </c>
      <c r="F11" s="37"/>
      <c r="G11" s="4"/>
      <c r="H11" s="43"/>
      <c r="I11" s="15"/>
    </row>
    <row r="12" spans="1:9" ht="15.6">
      <c r="A12" s="28">
        <v>10</v>
      </c>
      <c r="B12" s="29" t="s">
        <v>26</v>
      </c>
      <c r="C12" s="30" t="s">
        <v>27</v>
      </c>
      <c r="D12" s="31">
        <v>45028</v>
      </c>
      <c r="E12" s="31">
        <v>45043</v>
      </c>
      <c r="F12" s="39"/>
      <c r="G12" s="30"/>
      <c r="H12" s="44"/>
      <c r="I12" s="15"/>
    </row>
    <row r="13" spans="1:9" ht="15.6">
      <c r="A13" s="6"/>
      <c r="B13" s="6"/>
      <c r="C13" s="6"/>
      <c r="D13" s="6"/>
      <c r="E13" s="6"/>
      <c r="F13" s="6"/>
      <c r="G13" s="6"/>
      <c r="H13" s="6"/>
      <c r="I13" s="6"/>
    </row>
    <row r="14" spans="1:9">
      <c r="A14" s="41" t="s">
        <v>47</v>
      </c>
    </row>
    <row r="15" spans="1:9" ht="21">
      <c r="B15" s="45" t="s">
        <v>56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workbookViewId="0">
      <selection activeCell="C3" sqref="C3"/>
    </sheetView>
  </sheetViews>
  <sheetFormatPr defaultRowHeight="14.4"/>
  <cols>
    <col min="1" max="1" width="7.44140625" customWidth="1"/>
    <col min="2" max="2" width="17.109375" customWidth="1"/>
    <col min="3" max="3" width="12.6640625" bestFit="1" customWidth="1"/>
    <col min="4" max="4" width="13.5546875" bestFit="1" customWidth="1"/>
    <col min="5" max="5" width="13.6640625" bestFit="1" customWidth="1"/>
    <col min="6" max="6" width="11.33203125" bestFit="1" customWidth="1"/>
    <col min="7" max="8" width="13" customWidth="1"/>
    <col min="9" max="9" width="10.88671875" bestFit="1" customWidth="1"/>
  </cols>
  <sheetData>
    <row r="1" spans="1:15" ht="17.399999999999999">
      <c r="A1" s="84" t="s">
        <v>0</v>
      </c>
      <c r="B1" s="84"/>
      <c r="C1" s="84"/>
      <c r="D1" s="84"/>
      <c r="E1" s="84"/>
      <c r="F1" s="84"/>
      <c r="G1" s="84"/>
      <c r="H1" s="84"/>
      <c r="I1" s="1"/>
    </row>
    <row r="2" spans="1:15" ht="15.6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3" t="s">
        <v>6</v>
      </c>
      <c r="G2" s="22" t="s">
        <v>7</v>
      </c>
      <c r="H2" s="24" t="s">
        <v>9</v>
      </c>
      <c r="O2" t="s">
        <v>57</v>
      </c>
    </row>
    <row r="3" spans="1:15" ht="15.6">
      <c r="A3" s="25">
        <v>1</v>
      </c>
      <c r="B3" s="3" t="s">
        <v>10</v>
      </c>
      <c r="C3" s="47"/>
      <c r="D3" s="5">
        <v>44990</v>
      </c>
      <c r="E3" s="5">
        <v>45001</v>
      </c>
      <c r="F3" s="37"/>
      <c r="G3" s="4"/>
      <c r="H3" s="38"/>
      <c r="I3" s="15"/>
      <c r="O3" t="s">
        <v>11</v>
      </c>
    </row>
    <row r="4" spans="1:15" ht="15.6">
      <c r="A4" s="25">
        <v>2</v>
      </c>
      <c r="B4" s="3" t="s">
        <v>12</v>
      </c>
      <c r="C4" s="47"/>
      <c r="D4" s="5">
        <v>44991</v>
      </c>
      <c r="E4" s="5">
        <v>45005</v>
      </c>
      <c r="F4" s="37"/>
      <c r="G4" s="4"/>
      <c r="H4" s="38"/>
      <c r="I4" s="15"/>
      <c r="O4" t="s">
        <v>13</v>
      </c>
    </row>
    <row r="5" spans="1:15" ht="15.6">
      <c r="A5" s="25">
        <v>3</v>
      </c>
      <c r="B5" s="3" t="s">
        <v>14</v>
      </c>
      <c r="C5" s="47"/>
      <c r="D5" s="5">
        <v>44995</v>
      </c>
      <c r="E5" s="5">
        <v>45015</v>
      </c>
      <c r="F5" s="37"/>
      <c r="G5" s="4"/>
      <c r="H5" s="38"/>
      <c r="I5" s="15"/>
      <c r="O5" t="s">
        <v>15</v>
      </c>
    </row>
    <row r="6" spans="1:15" ht="15.6">
      <c r="A6" s="25">
        <v>4</v>
      </c>
      <c r="B6" s="3" t="s">
        <v>16</v>
      </c>
      <c r="C6" s="47"/>
      <c r="D6" s="5">
        <v>45008</v>
      </c>
      <c r="E6" s="5">
        <v>45017</v>
      </c>
      <c r="F6" s="37"/>
      <c r="G6" s="4"/>
      <c r="H6" s="38"/>
      <c r="I6" s="15"/>
      <c r="O6" t="s">
        <v>18</v>
      </c>
    </row>
    <row r="7" spans="1:15" ht="15.6">
      <c r="A7" s="25">
        <v>5</v>
      </c>
      <c r="B7" s="3" t="s">
        <v>17</v>
      </c>
      <c r="C7" s="47"/>
      <c r="D7" s="5">
        <v>45002</v>
      </c>
      <c r="E7" s="5">
        <v>45046</v>
      </c>
      <c r="F7" s="37"/>
      <c r="G7" s="4"/>
      <c r="H7" s="38"/>
      <c r="I7" s="15"/>
      <c r="O7" t="s">
        <v>20</v>
      </c>
    </row>
    <row r="8" spans="1:15" ht="15.6">
      <c r="A8" s="25">
        <v>6</v>
      </c>
      <c r="B8" s="3" t="s">
        <v>19</v>
      </c>
      <c r="C8" s="47"/>
      <c r="D8" s="5">
        <v>45007</v>
      </c>
      <c r="E8" s="5">
        <v>45012</v>
      </c>
      <c r="F8" s="37"/>
      <c r="G8" s="4"/>
      <c r="H8" s="38"/>
      <c r="I8" s="15"/>
      <c r="O8" t="s">
        <v>23</v>
      </c>
    </row>
    <row r="9" spans="1:15" ht="15.6">
      <c r="A9" s="25">
        <v>7</v>
      </c>
      <c r="B9" s="3" t="s">
        <v>21</v>
      </c>
      <c r="C9" s="47"/>
      <c r="D9" s="5">
        <v>45015</v>
      </c>
      <c r="E9" s="5">
        <v>45037</v>
      </c>
      <c r="F9" s="37"/>
      <c r="G9" s="4"/>
      <c r="H9" s="38"/>
      <c r="I9" s="15"/>
      <c r="O9" t="s">
        <v>25</v>
      </c>
    </row>
    <row r="10" spans="1:15" ht="15.6">
      <c r="A10" s="25">
        <v>8</v>
      </c>
      <c r="B10" s="3" t="s">
        <v>22</v>
      </c>
      <c r="C10" s="47"/>
      <c r="D10" s="5">
        <v>45019</v>
      </c>
      <c r="E10" s="5">
        <v>45037</v>
      </c>
      <c r="F10" s="37"/>
      <c r="G10" s="4"/>
      <c r="H10" s="38"/>
      <c r="I10" s="15"/>
      <c r="O10" t="s">
        <v>27</v>
      </c>
    </row>
    <row r="11" spans="1:15" ht="15.6">
      <c r="A11" s="25">
        <v>9</v>
      </c>
      <c r="B11" s="3" t="s">
        <v>24</v>
      </c>
      <c r="C11" s="47"/>
      <c r="D11" s="5">
        <v>45021</v>
      </c>
      <c r="E11" s="5">
        <v>45058</v>
      </c>
      <c r="F11" s="37"/>
      <c r="G11" s="4"/>
      <c r="H11" s="38"/>
      <c r="I11" s="15"/>
    </row>
    <row r="12" spans="1:15" ht="15.6">
      <c r="A12" s="28">
        <v>10</v>
      </c>
      <c r="B12" s="29" t="s">
        <v>26</v>
      </c>
      <c r="C12" s="48"/>
      <c r="D12" s="31">
        <v>45028</v>
      </c>
      <c r="E12" s="31">
        <v>45043</v>
      </c>
      <c r="F12" s="39"/>
      <c r="G12" s="30"/>
      <c r="H12" s="40"/>
      <c r="I12" s="15"/>
    </row>
    <row r="13" spans="1:15" ht="15.6">
      <c r="A13" s="6"/>
      <c r="B13" s="6"/>
      <c r="C13" s="6"/>
      <c r="D13" s="6"/>
      <c r="E13" s="6"/>
      <c r="F13" s="6"/>
      <c r="G13" s="6"/>
      <c r="H13" s="6"/>
      <c r="I13" s="6"/>
    </row>
    <row r="14" spans="1:15">
      <c r="A14" t="s">
        <v>47</v>
      </c>
    </row>
    <row r="15" spans="1:15" ht="23.4">
      <c r="B15" s="46" t="s">
        <v>58</v>
      </c>
    </row>
    <row r="16" spans="1:15" ht="23.4">
      <c r="B16" s="46"/>
    </row>
    <row r="17" spans="2:2" ht="23.4">
      <c r="B17" s="46"/>
    </row>
    <row r="18" spans="2:2" ht="23.4">
      <c r="B18" s="46" t="s">
        <v>59</v>
      </c>
    </row>
  </sheetData>
  <mergeCells count="1">
    <mergeCell ref="A1:H1"/>
  </mergeCells>
  <dataValidations count="1">
    <dataValidation type="list" allowBlank="1" showInputMessage="1" showErrorMessage="1" sqref="C3:C12" xr:uid="{477396F3-45EE-4548-B191-DC24299BB8DC}">
      <formula1>$O$3:$O$10</formula1>
    </dataValidation>
  </dataValidation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E8" sqref="E8"/>
    </sheetView>
  </sheetViews>
  <sheetFormatPr defaultRowHeight="14.4"/>
  <cols>
    <col min="1" max="1" width="7.44140625" customWidth="1"/>
    <col min="2" max="2" width="17.109375" customWidth="1"/>
    <col min="3" max="3" width="12.6640625" bestFit="1" customWidth="1"/>
    <col min="4" max="4" width="13.5546875" bestFit="1" customWidth="1"/>
    <col min="5" max="5" width="13.6640625" bestFit="1" customWidth="1"/>
    <col min="6" max="6" width="11.33203125" bestFit="1" customWidth="1"/>
    <col min="7" max="8" width="13" customWidth="1"/>
    <col min="9" max="9" width="10.88671875" bestFit="1" customWidth="1"/>
  </cols>
  <sheetData>
    <row r="1" spans="1:9" ht="17.399999999999999">
      <c r="A1" s="84" t="s">
        <v>0</v>
      </c>
      <c r="B1" s="84"/>
      <c r="C1" s="84"/>
      <c r="D1" s="84"/>
      <c r="E1" s="84"/>
      <c r="F1" s="84"/>
      <c r="G1" s="84"/>
      <c r="H1" s="84"/>
      <c r="I1" s="1"/>
    </row>
    <row r="2" spans="1:9" ht="15.6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3" t="s">
        <v>6</v>
      </c>
      <c r="G2" s="22" t="s">
        <v>7</v>
      </c>
      <c r="H2" s="24" t="s">
        <v>9</v>
      </c>
    </row>
    <row r="3" spans="1:9" ht="15.6">
      <c r="A3" s="25">
        <v>1</v>
      </c>
      <c r="B3" s="3" t="s">
        <v>10</v>
      </c>
      <c r="C3" s="4" t="s">
        <v>11</v>
      </c>
      <c r="D3" s="5">
        <v>44990</v>
      </c>
      <c r="E3" s="5">
        <v>45001</v>
      </c>
      <c r="F3" s="37"/>
      <c r="G3" s="4"/>
      <c r="H3" s="38"/>
      <c r="I3" s="15"/>
    </row>
    <row r="4" spans="1:9" ht="15.6">
      <c r="A4" s="25">
        <v>2</v>
      </c>
      <c r="B4" s="3" t="s">
        <v>12</v>
      </c>
      <c r="C4" s="4" t="s">
        <v>13</v>
      </c>
      <c r="D4" s="5">
        <v>44991</v>
      </c>
      <c r="E4" s="5">
        <v>45005</v>
      </c>
      <c r="F4" s="37"/>
      <c r="G4" s="4"/>
      <c r="H4" s="38"/>
      <c r="I4" s="15"/>
    </row>
    <row r="5" spans="1:9" ht="15.6">
      <c r="A5" s="25">
        <v>3</v>
      </c>
      <c r="B5" s="3" t="s">
        <v>14</v>
      </c>
      <c r="C5" s="4" t="s">
        <v>15</v>
      </c>
      <c r="D5" s="5">
        <v>44995</v>
      </c>
      <c r="E5" s="5">
        <v>45015</v>
      </c>
      <c r="F5" s="37"/>
      <c r="G5" s="4"/>
      <c r="H5" s="38"/>
      <c r="I5" s="15"/>
    </row>
    <row r="6" spans="1:9" ht="15.6">
      <c r="A6" s="25">
        <v>4</v>
      </c>
      <c r="B6" s="3" t="s">
        <v>16</v>
      </c>
      <c r="C6" s="4" t="s">
        <v>13</v>
      </c>
      <c r="D6" s="5">
        <v>45008</v>
      </c>
      <c r="E6" s="5">
        <v>45017</v>
      </c>
      <c r="F6" s="37"/>
      <c r="G6" s="4"/>
      <c r="H6" s="38"/>
      <c r="I6" s="15"/>
    </row>
    <row r="7" spans="1:9" ht="15.6">
      <c r="A7" s="25">
        <v>5</v>
      </c>
      <c r="B7" s="3" t="s">
        <v>17</v>
      </c>
      <c r="C7" s="4" t="s">
        <v>18</v>
      </c>
      <c r="D7" s="5">
        <v>45002</v>
      </c>
      <c r="E7" s="5">
        <v>45046</v>
      </c>
      <c r="F7" s="37"/>
      <c r="G7" s="4"/>
      <c r="H7" s="38"/>
      <c r="I7" s="15"/>
    </row>
    <row r="8" spans="1:9" ht="15.6">
      <c r="A8" s="25">
        <v>6</v>
      </c>
      <c r="B8" s="3" t="s">
        <v>19</v>
      </c>
      <c r="C8" s="4" t="s">
        <v>20</v>
      </c>
      <c r="D8" s="5">
        <v>45007</v>
      </c>
      <c r="E8" s="5">
        <v>45012</v>
      </c>
      <c r="F8" s="37"/>
      <c r="G8" s="4"/>
      <c r="H8" s="38"/>
      <c r="I8" s="15"/>
    </row>
    <row r="9" spans="1:9" ht="15.6">
      <c r="A9" s="25">
        <v>7</v>
      </c>
      <c r="B9" s="3" t="s">
        <v>21</v>
      </c>
      <c r="C9" s="4" t="s">
        <v>11</v>
      </c>
      <c r="D9" s="5">
        <v>45015</v>
      </c>
      <c r="E9" s="5">
        <v>45037</v>
      </c>
      <c r="F9" s="37"/>
      <c r="G9" s="4"/>
      <c r="H9" s="38"/>
      <c r="I9" s="15"/>
    </row>
    <row r="10" spans="1:9" ht="15.6">
      <c r="A10" s="25">
        <v>8</v>
      </c>
      <c r="B10" s="3" t="s">
        <v>22</v>
      </c>
      <c r="C10" s="4" t="s">
        <v>23</v>
      </c>
      <c r="D10" s="5">
        <v>45019</v>
      </c>
      <c r="E10" s="5">
        <v>45037</v>
      </c>
      <c r="F10" s="37"/>
      <c r="G10" s="4"/>
      <c r="H10" s="38"/>
      <c r="I10" s="15"/>
    </row>
    <row r="11" spans="1:9" ht="15.6">
      <c r="A11" s="25">
        <v>9</v>
      </c>
      <c r="B11" s="3" t="s">
        <v>24</v>
      </c>
      <c r="C11" s="4" t="s">
        <v>25</v>
      </c>
      <c r="D11" s="5">
        <v>45021</v>
      </c>
      <c r="E11" s="5">
        <v>45058</v>
      </c>
      <c r="F11" s="37"/>
      <c r="G11" s="4"/>
      <c r="H11" s="38"/>
      <c r="I11" s="15"/>
    </row>
    <row r="12" spans="1:9" ht="15.6">
      <c r="A12" s="28">
        <v>10</v>
      </c>
      <c r="B12" s="29" t="s">
        <v>26</v>
      </c>
      <c r="C12" s="30" t="s">
        <v>27</v>
      </c>
      <c r="D12" s="31">
        <v>45028</v>
      </c>
      <c r="E12" s="31">
        <v>45043</v>
      </c>
      <c r="F12" s="39"/>
      <c r="G12" s="30"/>
      <c r="H12" s="40"/>
      <c r="I12" s="15"/>
    </row>
    <row r="13" spans="1:9" ht="15.6">
      <c r="A13" s="6"/>
      <c r="B13" s="6"/>
      <c r="C13" s="6"/>
      <c r="D13" s="6"/>
      <c r="E13" s="6"/>
      <c r="F13" s="6"/>
      <c r="G13" s="6"/>
      <c r="H13" s="6"/>
      <c r="I13" s="6"/>
    </row>
    <row r="14" spans="1:9">
      <c r="A14" t="s">
        <v>47</v>
      </c>
    </row>
    <row r="16" spans="1:9" ht="28.8">
      <c r="B16" s="49" t="s">
        <v>60</v>
      </c>
    </row>
  </sheetData>
  <mergeCells count="1">
    <mergeCell ref="A1:H1"/>
  </mergeCells>
  <dataValidations count="2">
    <dataValidation type="date" operator="greaterThan" allowBlank="1" showInputMessage="1" showErrorMessage="1" sqref="E5:E12 E4" xr:uid="{00000000-0002-0000-0300-000000000000}">
      <formula1>D4</formula1>
    </dataValidation>
    <dataValidation type="date" operator="greaterThanOrEqual" allowBlank="1" showInputMessage="1" showErrorMessage="1" sqref="E3" xr:uid="{1D83FF4F-355A-4504-893A-353F1733C893}">
      <formula1>D3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F3" sqref="F3"/>
    </sheetView>
  </sheetViews>
  <sheetFormatPr defaultRowHeight="14.4"/>
  <cols>
    <col min="1" max="1" width="7.44140625" customWidth="1"/>
    <col min="2" max="2" width="17.109375" customWidth="1"/>
    <col min="3" max="3" width="12.6640625" bestFit="1" customWidth="1"/>
    <col min="4" max="4" width="13.5546875" bestFit="1" customWidth="1"/>
    <col min="5" max="5" width="13.6640625" bestFit="1" customWidth="1"/>
    <col min="6" max="6" width="11.33203125" bestFit="1" customWidth="1"/>
    <col min="7" max="8" width="13" customWidth="1"/>
    <col min="9" max="9" width="10.88671875" bestFit="1" customWidth="1"/>
  </cols>
  <sheetData>
    <row r="1" spans="1:9" ht="17.399999999999999">
      <c r="A1" s="84" t="s">
        <v>0</v>
      </c>
      <c r="B1" s="84"/>
      <c r="C1" s="84"/>
      <c r="D1" s="84"/>
      <c r="E1" s="84"/>
      <c r="F1" s="84"/>
      <c r="G1" s="84"/>
      <c r="H1" s="84"/>
      <c r="I1" s="1"/>
    </row>
    <row r="2" spans="1:9" ht="15.6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3" t="s">
        <v>6</v>
      </c>
      <c r="G2" s="22" t="s">
        <v>7</v>
      </c>
      <c r="H2" s="24" t="s">
        <v>9</v>
      </c>
    </row>
    <row r="3" spans="1:9" ht="15.6">
      <c r="A3" s="25">
        <v>1</v>
      </c>
      <c r="B3" s="3" t="s">
        <v>10</v>
      </c>
      <c r="C3" s="4" t="s">
        <v>11</v>
      </c>
      <c r="D3" s="5">
        <v>44990</v>
      </c>
      <c r="E3" s="5">
        <v>45001</v>
      </c>
      <c r="F3" s="51">
        <f>HLOOKUP(RIGHT(C3,2),$G$16:$I$17,2,0)*(E3-D3)</f>
        <v>550000</v>
      </c>
      <c r="G3" s="4"/>
      <c r="H3" s="38"/>
      <c r="I3" s="15"/>
    </row>
    <row r="4" spans="1:9" ht="15.6">
      <c r="A4" s="25">
        <v>2</v>
      </c>
      <c r="B4" s="3" t="s">
        <v>12</v>
      </c>
      <c r="C4" s="4" t="s">
        <v>13</v>
      </c>
      <c r="D4" s="5">
        <v>44991</v>
      </c>
      <c r="E4" s="5">
        <v>45005</v>
      </c>
      <c r="F4" s="51">
        <f t="shared" ref="F4:F5" si="0">HLOOKUP(RIGHT(C4,2),$G$16:$I$17,2,0)*(E4-D4)</f>
        <v>280000</v>
      </c>
      <c r="G4" s="4"/>
      <c r="H4" s="38"/>
      <c r="I4" s="15"/>
    </row>
    <row r="5" spans="1:9" ht="15.6">
      <c r="A5" s="25">
        <v>3</v>
      </c>
      <c r="B5" s="3" t="s">
        <v>14</v>
      </c>
      <c r="C5" s="4" t="s">
        <v>15</v>
      </c>
      <c r="D5" s="5">
        <v>44995</v>
      </c>
      <c r="E5" s="5">
        <v>45015</v>
      </c>
      <c r="F5" s="51">
        <f t="shared" si="0"/>
        <v>600000</v>
      </c>
      <c r="G5" s="4"/>
      <c r="H5" s="38"/>
      <c r="I5" s="15"/>
    </row>
    <row r="6" spans="1:9" ht="15.6">
      <c r="A6" s="25">
        <v>4</v>
      </c>
      <c r="B6" s="3" t="s">
        <v>16</v>
      </c>
      <c r="C6" s="4" t="s">
        <v>13</v>
      </c>
      <c r="D6" s="5">
        <v>45008</v>
      </c>
      <c r="E6" s="5">
        <v>45017</v>
      </c>
      <c r="F6" s="51">
        <f t="shared" ref="F6:F12" si="1">HLOOKUP(RIGHT(C6,2),$G$16:$I$17,2,0)*(E6-D6)</f>
        <v>180000</v>
      </c>
      <c r="G6" s="4"/>
      <c r="H6" s="38"/>
      <c r="I6" s="15"/>
    </row>
    <row r="7" spans="1:9" ht="15.6">
      <c r="A7" s="25">
        <v>5</v>
      </c>
      <c r="B7" s="3" t="s">
        <v>17</v>
      </c>
      <c r="C7" s="4" t="s">
        <v>18</v>
      </c>
      <c r="D7" s="5">
        <v>45002</v>
      </c>
      <c r="E7" s="5">
        <v>45046</v>
      </c>
      <c r="F7" s="51">
        <f t="shared" si="1"/>
        <v>2200000</v>
      </c>
      <c r="G7" s="4"/>
      <c r="H7" s="38"/>
      <c r="I7" s="15"/>
    </row>
    <row r="8" spans="1:9" ht="15.6">
      <c r="A8" s="25">
        <v>6</v>
      </c>
      <c r="B8" s="3" t="s">
        <v>19</v>
      </c>
      <c r="C8" s="4" t="s">
        <v>20</v>
      </c>
      <c r="D8" s="5">
        <v>45007</v>
      </c>
      <c r="E8" s="5">
        <v>45012</v>
      </c>
      <c r="F8" s="51">
        <f t="shared" si="1"/>
        <v>150000</v>
      </c>
      <c r="G8" s="4"/>
      <c r="H8" s="38"/>
      <c r="I8" s="15"/>
    </row>
    <row r="9" spans="1:9" ht="15.6">
      <c r="A9" s="25">
        <v>7</v>
      </c>
      <c r="B9" s="3" t="s">
        <v>21</v>
      </c>
      <c r="C9" s="4" t="s">
        <v>11</v>
      </c>
      <c r="D9" s="5">
        <v>45015</v>
      </c>
      <c r="E9" s="5">
        <v>45037</v>
      </c>
      <c r="F9" s="51">
        <f t="shared" si="1"/>
        <v>1100000</v>
      </c>
      <c r="G9" s="4"/>
      <c r="H9" s="38"/>
      <c r="I9" s="15"/>
    </row>
    <row r="10" spans="1:9" ht="15.6">
      <c r="A10" s="25">
        <v>8</v>
      </c>
      <c r="B10" s="3" t="s">
        <v>22</v>
      </c>
      <c r="C10" s="4" t="s">
        <v>23</v>
      </c>
      <c r="D10" s="5">
        <v>45019</v>
      </c>
      <c r="E10" s="5">
        <v>45037</v>
      </c>
      <c r="F10" s="51">
        <f t="shared" si="1"/>
        <v>900000</v>
      </c>
      <c r="G10" s="4"/>
      <c r="H10" s="38"/>
      <c r="I10" s="15"/>
    </row>
    <row r="11" spans="1:9" ht="15.6">
      <c r="A11" s="25">
        <v>9</v>
      </c>
      <c r="B11" s="3" t="s">
        <v>24</v>
      </c>
      <c r="C11" s="4" t="s">
        <v>25</v>
      </c>
      <c r="D11" s="5">
        <v>45021</v>
      </c>
      <c r="E11" s="5">
        <v>45058</v>
      </c>
      <c r="F11" s="51">
        <f t="shared" si="1"/>
        <v>740000</v>
      </c>
      <c r="G11" s="4"/>
      <c r="H11" s="38"/>
      <c r="I11" s="15"/>
    </row>
    <row r="12" spans="1:9" ht="15.6">
      <c r="A12" s="28">
        <v>10</v>
      </c>
      <c r="B12" s="29" t="s">
        <v>26</v>
      </c>
      <c r="C12" s="30" t="s">
        <v>27</v>
      </c>
      <c r="D12" s="31">
        <v>45028</v>
      </c>
      <c r="E12" s="31">
        <v>45043</v>
      </c>
      <c r="F12" s="52">
        <f t="shared" si="1"/>
        <v>450000</v>
      </c>
      <c r="G12" s="30"/>
      <c r="H12" s="40"/>
      <c r="I12" s="15"/>
    </row>
    <row r="13" spans="1:9" ht="15.6">
      <c r="A13" s="6"/>
      <c r="B13" s="6"/>
      <c r="C13" s="6"/>
      <c r="D13" s="6"/>
      <c r="E13" s="6"/>
      <c r="F13" s="6"/>
      <c r="G13" s="6"/>
      <c r="H13" s="6"/>
      <c r="I13" s="6"/>
    </row>
    <row r="14" spans="1:9" ht="15.6">
      <c r="A14" s="6"/>
      <c r="B14" s="6"/>
      <c r="C14" s="6"/>
      <c r="D14" s="6"/>
      <c r="E14" s="6"/>
      <c r="F14" s="6"/>
      <c r="G14" s="6"/>
      <c r="H14" s="6"/>
      <c r="I14" s="6"/>
    </row>
    <row r="15" spans="1:9" ht="17.399999999999999">
      <c r="A15" s="6"/>
      <c r="B15" s="85" t="s">
        <v>28</v>
      </c>
      <c r="C15" s="85"/>
      <c r="D15" s="85"/>
      <c r="E15" s="6"/>
      <c r="F15" s="86" t="s">
        <v>29</v>
      </c>
      <c r="G15" s="87"/>
      <c r="H15" s="87"/>
      <c r="I15" s="88"/>
    </row>
    <row r="16" spans="1:9" ht="15.6">
      <c r="A16" s="6"/>
      <c r="B16" s="7" t="s">
        <v>30</v>
      </c>
      <c r="C16" s="7" t="s">
        <v>31</v>
      </c>
      <c r="D16" s="7" t="s">
        <v>32</v>
      </c>
      <c r="E16" s="6"/>
      <c r="F16" s="8" t="s">
        <v>33</v>
      </c>
      <c r="G16" s="7" t="s">
        <v>34</v>
      </c>
      <c r="H16" s="7" t="s">
        <v>35</v>
      </c>
      <c r="I16" s="7" t="s">
        <v>36</v>
      </c>
    </row>
    <row r="17" spans="1:9" ht="15.6">
      <c r="A17" s="6"/>
      <c r="B17" s="3" t="s">
        <v>37</v>
      </c>
      <c r="C17" s="9">
        <v>260000</v>
      </c>
      <c r="D17" s="9">
        <v>45000</v>
      </c>
      <c r="E17" s="6"/>
      <c r="F17" s="3" t="s">
        <v>38</v>
      </c>
      <c r="G17" s="10">
        <v>20000</v>
      </c>
      <c r="H17" s="10">
        <v>30000</v>
      </c>
      <c r="I17" s="10">
        <v>50000</v>
      </c>
    </row>
    <row r="18" spans="1:9" ht="15.6">
      <c r="A18" s="6"/>
      <c r="B18" s="3" t="s">
        <v>39</v>
      </c>
      <c r="C18" s="9">
        <v>250000</v>
      </c>
      <c r="D18" s="9">
        <v>40000</v>
      </c>
      <c r="E18" s="6"/>
      <c r="F18" s="6"/>
      <c r="G18" s="6"/>
      <c r="H18" s="6"/>
      <c r="I18" s="6"/>
    </row>
    <row r="19" spans="1:9" ht="15.6">
      <c r="A19" s="6"/>
      <c r="B19" s="3" t="s">
        <v>40</v>
      </c>
      <c r="C19" s="9">
        <v>210000</v>
      </c>
      <c r="D19" s="9">
        <v>36000</v>
      </c>
      <c r="E19" s="6"/>
      <c r="F19" s="6"/>
      <c r="G19" s="6"/>
      <c r="H19" s="6"/>
      <c r="I19" s="6"/>
    </row>
    <row r="20" spans="1:9" ht="15.6">
      <c r="A20" s="6"/>
      <c r="B20" s="3" t="s">
        <v>41</v>
      </c>
      <c r="C20" s="9">
        <v>190000</v>
      </c>
      <c r="D20" s="9">
        <v>30000</v>
      </c>
      <c r="E20" s="6"/>
      <c r="F20" s="6"/>
      <c r="G20" s="6"/>
      <c r="H20" s="6"/>
      <c r="I20" s="6"/>
    </row>
    <row r="21" spans="1:9" ht="15.6">
      <c r="A21" s="6"/>
      <c r="B21" s="6"/>
      <c r="C21" s="6"/>
      <c r="D21" s="6"/>
      <c r="E21" s="6"/>
      <c r="F21" s="6"/>
      <c r="G21" s="6"/>
      <c r="H21" s="6"/>
      <c r="I21" s="6"/>
    </row>
    <row r="22" spans="1:9" ht="15.6">
      <c r="A22" s="6"/>
      <c r="B22" s="6"/>
      <c r="C22" s="6"/>
      <c r="D22" s="6"/>
      <c r="E22" s="6"/>
      <c r="F22" s="6"/>
      <c r="G22" s="6"/>
      <c r="H22" s="6"/>
      <c r="I22" s="6"/>
    </row>
    <row r="23" spans="1:9" ht="15.6">
      <c r="A23" s="6"/>
      <c r="B23" s="6"/>
      <c r="C23" s="6"/>
      <c r="D23" s="6"/>
      <c r="E23" s="6"/>
      <c r="F23" s="6"/>
      <c r="G23" s="6"/>
      <c r="H23" s="6"/>
      <c r="I23" s="6"/>
    </row>
    <row r="24" spans="1:9" ht="15.6">
      <c r="A24" s="11" t="s">
        <v>47</v>
      </c>
      <c r="B24" s="6"/>
      <c r="C24" s="6"/>
      <c r="D24" s="6"/>
      <c r="E24" s="6"/>
      <c r="F24" s="6"/>
      <c r="G24" s="6"/>
      <c r="H24" s="6"/>
      <c r="I24" s="6"/>
    </row>
    <row r="25" spans="1:9" ht="22.8">
      <c r="B25" s="50" t="s">
        <v>53</v>
      </c>
      <c r="C25" s="6"/>
      <c r="D25" s="6"/>
      <c r="E25" s="6"/>
      <c r="F25" s="6"/>
      <c r="G25" s="6"/>
      <c r="H25" s="6"/>
      <c r="I25" s="6"/>
    </row>
    <row r="26" spans="1:9" ht="22.8">
      <c r="B26" s="50" t="s">
        <v>61</v>
      </c>
      <c r="C26" s="6"/>
      <c r="D26" s="6"/>
      <c r="E26" s="6"/>
      <c r="F26" s="6"/>
      <c r="G26" s="6"/>
      <c r="H26" s="6"/>
      <c r="I26" s="6"/>
    </row>
    <row r="27" spans="1:9" ht="22.8">
      <c r="B27" s="53" t="s">
        <v>63</v>
      </c>
    </row>
    <row r="28" spans="1:9" ht="22.8">
      <c r="B28" s="53" t="s">
        <v>62</v>
      </c>
    </row>
  </sheetData>
  <mergeCells count="3">
    <mergeCell ref="A1:H1"/>
    <mergeCell ref="B15:D15"/>
    <mergeCell ref="F15:I15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8"/>
  <sheetViews>
    <sheetView workbookViewId="0">
      <selection activeCell="H4" sqref="H4"/>
    </sheetView>
  </sheetViews>
  <sheetFormatPr defaultRowHeight="14.4"/>
  <cols>
    <col min="1" max="1" width="7.44140625" customWidth="1"/>
    <col min="2" max="2" width="17.109375" customWidth="1"/>
    <col min="3" max="3" width="12.6640625" bestFit="1" customWidth="1"/>
    <col min="4" max="4" width="13.5546875" bestFit="1" customWidth="1"/>
    <col min="5" max="5" width="13.6640625" bestFit="1" customWidth="1"/>
    <col min="6" max="7" width="14.5546875" bestFit="1" customWidth="1"/>
    <col min="8" max="8" width="13.33203125" bestFit="1" customWidth="1"/>
  </cols>
  <sheetData>
    <row r="1" spans="1:12" ht="17.399999999999999">
      <c r="A1" s="84" t="s">
        <v>0</v>
      </c>
      <c r="B1" s="84"/>
      <c r="C1" s="84"/>
      <c r="D1" s="84"/>
      <c r="E1" s="84"/>
      <c r="F1" s="84"/>
      <c r="G1" s="84"/>
      <c r="H1" s="1"/>
    </row>
    <row r="2" spans="1:12" ht="15.6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3" t="s">
        <v>6</v>
      </c>
      <c r="G2" s="22" t="s">
        <v>7</v>
      </c>
      <c r="H2" s="24" t="s">
        <v>68</v>
      </c>
      <c r="I2" s="24" t="s">
        <v>9</v>
      </c>
    </row>
    <row r="3" spans="1:12" ht="15.6">
      <c r="A3" s="25">
        <v>1</v>
      </c>
      <c r="B3" s="3" t="s">
        <v>10</v>
      </c>
      <c r="C3" s="4" t="s">
        <v>11</v>
      </c>
      <c r="D3" s="5">
        <v>44990</v>
      </c>
      <c r="E3" s="5">
        <v>45001</v>
      </c>
      <c r="F3" s="9">
        <v>550000</v>
      </c>
      <c r="G3" s="9">
        <v>440000</v>
      </c>
      <c r="H3" s="79">
        <f t="shared" ref="H3:H12" si="0">IF(OR((E3-D3)&gt;=15,WEEKDAY(E3,2)=7),5%*G3,0)</f>
        <v>0</v>
      </c>
      <c r="I3" s="35"/>
      <c r="K3">
        <f>WEEKDAY(Table2[[#This Row],[Ngày đi]],1)</f>
        <v>5</v>
      </c>
      <c r="L3">
        <f>Table2[[#This Row],[Ngày đi]]-Table2[[#This Row],[Ngày đến ]]</f>
        <v>11</v>
      </c>
    </row>
    <row r="4" spans="1:12" ht="15.6">
      <c r="A4" s="25">
        <v>2</v>
      </c>
      <c r="B4" s="3" t="s">
        <v>12</v>
      </c>
      <c r="C4" s="4" t="s">
        <v>13</v>
      </c>
      <c r="D4" s="5">
        <v>44991</v>
      </c>
      <c r="E4" s="5">
        <v>45005</v>
      </c>
      <c r="F4" s="9">
        <v>280000</v>
      </c>
      <c r="G4" s="9">
        <v>420000</v>
      </c>
      <c r="H4" s="79">
        <f t="shared" si="0"/>
        <v>0</v>
      </c>
      <c r="I4" s="35"/>
      <c r="K4">
        <f>WEEKDAY(Table2[[#This Row],[Ngày đi]],1)</f>
        <v>2</v>
      </c>
      <c r="L4">
        <f>Table2[[#This Row],[Ngày đi]]-Table2[[#This Row],[Ngày đến ]]</f>
        <v>14</v>
      </c>
    </row>
    <row r="5" spans="1:12" ht="15.6">
      <c r="A5" s="25">
        <v>3</v>
      </c>
      <c r="B5" s="3" t="s">
        <v>14</v>
      </c>
      <c r="C5" s="4" t="s">
        <v>15</v>
      </c>
      <c r="D5" s="5">
        <v>44995</v>
      </c>
      <c r="E5" s="5">
        <v>45015</v>
      </c>
      <c r="F5" s="9">
        <v>600000</v>
      </c>
      <c r="G5" s="9">
        <v>790000</v>
      </c>
      <c r="H5" s="79">
        <f t="shared" si="0"/>
        <v>39500</v>
      </c>
      <c r="I5" s="35"/>
      <c r="K5">
        <f>WEEKDAY(Table2[[#This Row],[Ngày đi]],1)</f>
        <v>5</v>
      </c>
      <c r="L5">
        <f>Table2[[#This Row],[Ngày đi]]-Table2[[#This Row],[Ngày đến ]]</f>
        <v>20</v>
      </c>
    </row>
    <row r="6" spans="1:12" ht="15.6">
      <c r="A6" s="25">
        <v>4</v>
      </c>
      <c r="B6" s="3" t="s">
        <v>16</v>
      </c>
      <c r="C6" s="4" t="s">
        <v>13</v>
      </c>
      <c r="D6" s="5">
        <v>45008</v>
      </c>
      <c r="E6" s="5">
        <v>45036</v>
      </c>
      <c r="F6" s="9">
        <v>180000</v>
      </c>
      <c r="G6" s="9">
        <v>282000</v>
      </c>
      <c r="H6" s="79">
        <f t="shared" si="0"/>
        <v>14100</v>
      </c>
      <c r="I6" s="35"/>
      <c r="K6">
        <f>WEEKDAY(Table2[[#This Row],[Ngày đi]],1)</f>
        <v>5</v>
      </c>
      <c r="L6">
        <f>Table2[[#This Row],[Ngày đi]]-Table2[[#This Row],[Ngày đến ]]</f>
        <v>28</v>
      </c>
    </row>
    <row r="7" spans="1:12" ht="15.6">
      <c r="A7" s="25">
        <v>5</v>
      </c>
      <c r="B7" s="3" t="s">
        <v>17</v>
      </c>
      <c r="C7" s="4" t="s">
        <v>18</v>
      </c>
      <c r="D7" s="5">
        <v>45002</v>
      </c>
      <c r="E7" s="5">
        <v>45046</v>
      </c>
      <c r="F7" s="9">
        <v>2200000</v>
      </c>
      <c r="G7" s="9">
        <v>1580000</v>
      </c>
      <c r="H7" s="79">
        <f t="shared" si="0"/>
        <v>79000</v>
      </c>
      <c r="I7" s="35"/>
      <c r="K7">
        <f>WEEKDAY(Table2[[#This Row],[Ngày đi]],1)</f>
        <v>1</v>
      </c>
      <c r="L7">
        <f>Table2[[#This Row],[Ngày đi]]-Table2[[#This Row],[Ngày đến ]]</f>
        <v>44</v>
      </c>
    </row>
    <row r="8" spans="1:12" ht="15.6">
      <c r="A8" s="25">
        <v>6</v>
      </c>
      <c r="B8" s="3" t="s">
        <v>19</v>
      </c>
      <c r="C8" s="4" t="s">
        <v>20</v>
      </c>
      <c r="D8" s="5">
        <v>45007</v>
      </c>
      <c r="E8" s="5">
        <v>45012</v>
      </c>
      <c r="F8" s="9">
        <v>150000</v>
      </c>
      <c r="G8" s="9">
        <v>150000</v>
      </c>
      <c r="H8" s="79">
        <f t="shared" si="0"/>
        <v>0</v>
      </c>
      <c r="I8" s="35"/>
      <c r="K8">
        <f>WEEKDAY(Table2[[#This Row],[Ngày đi]],1)</f>
        <v>2</v>
      </c>
      <c r="L8">
        <f>Table2[[#This Row],[Ngày đi]]-Table2[[#This Row],[Ngày đến ]]</f>
        <v>5</v>
      </c>
    </row>
    <row r="9" spans="1:12" ht="15.6">
      <c r="A9" s="25">
        <v>7</v>
      </c>
      <c r="B9" s="3" t="s">
        <v>21</v>
      </c>
      <c r="C9" s="4" t="s">
        <v>11</v>
      </c>
      <c r="D9" s="5">
        <v>45015</v>
      </c>
      <c r="E9" s="5">
        <v>45037</v>
      </c>
      <c r="F9" s="9">
        <v>1100000</v>
      </c>
      <c r="G9" s="9">
        <v>825000</v>
      </c>
      <c r="H9" s="79">
        <f t="shared" si="0"/>
        <v>41250</v>
      </c>
      <c r="I9" s="35"/>
      <c r="K9">
        <f>WEEKDAY(Table2[[#This Row],[Ngày đi]],1)</f>
        <v>6</v>
      </c>
      <c r="L9">
        <f>Table2[[#This Row],[Ngày đi]]-Table2[[#This Row],[Ngày đến ]]</f>
        <v>22</v>
      </c>
    </row>
    <row r="10" spans="1:12" ht="15.6">
      <c r="A10" s="25">
        <v>8</v>
      </c>
      <c r="B10" s="3" t="s">
        <v>22</v>
      </c>
      <c r="C10" s="4" t="s">
        <v>23</v>
      </c>
      <c r="D10" s="5">
        <v>45019</v>
      </c>
      <c r="E10" s="5">
        <v>45037</v>
      </c>
      <c r="F10" s="9">
        <v>900000</v>
      </c>
      <c r="G10" s="9">
        <v>500000</v>
      </c>
      <c r="H10" s="79">
        <f t="shared" si="0"/>
        <v>25000</v>
      </c>
      <c r="I10" s="35"/>
      <c r="K10">
        <f>WEEKDAY(Table2[[#This Row],[Ngày đi]],1)</f>
        <v>6</v>
      </c>
      <c r="L10">
        <f>Table2[[#This Row],[Ngày đi]]-Table2[[#This Row],[Ngày đến ]]</f>
        <v>18</v>
      </c>
    </row>
    <row r="11" spans="1:12" ht="15.6">
      <c r="A11" s="25">
        <v>9</v>
      </c>
      <c r="B11" s="3" t="s">
        <v>24</v>
      </c>
      <c r="C11" s="4" t="s">
        <v>25</v>
      </c>
      <c r="D11" s="5">
        <v>45021</v>
      </c>
      <c r="E11" s="5">
        <v>45058</v>
      </c>
      <c r="F11" s="9">
        <v>740000</v>
      </c>
      <c r="G11" s="9">
        <v>1330000</v>
      </c>
      <c r="H11" s="79">
        <f t="shared" si="0"/>
        <v>66500</v>
      </c>
      <c r="I11" s="35"/>
      <c r="K11">
        <f>WEEKDAY(Table2[[#This Row],[Ngày đi]],1)</f>
        <v>6</v>
      </c>
      <c r="L11">
        <f>Table2[[#This Row],[Ngày đi]]-Table2[[#This Row],[Ngày đến ]]</f>
        <v>37</v>
      </c>
    </row>
    <row r="12" spans="1:12" ht="15.6">
      <c r="A12" s="28">
        <v>10</v>
      </c>
      <c r="B12" s="29" t="s">
        <v>26</v>
      </c>
      <c r="C12" s="30" t="s">
        <v>27</v>
      </c>
      <c r="D12" s="31">
        <v>45028</v>
      </c>
      <c r="E12" s="31">
        <v>45043</v>
      </c>
      <c r="F12" s="32">
        <v>450000</v>
      </c>
      <c r="G12" s="32">
        <v>540000</v>
      </c>
      <c r="H12" s="79">
        <f t="shared" si="0"/>
        <v>27000</v>
      </c>
      <c r="I12" s="36"/>
      <c r="K12">
        <f>WEEKDAY(Table2[[#This Row],[Ngày đi]],1)</f>
        <v>5</v>
      </c>
      <c r="L12">
        <f>Table2[[#This Row],[Ngày đi]]-Table2[[#This Row],[Ngày đến ]]</f>
        <v>15</v>
      </c>
    </row>
    <row r="13" spans="1:12" ht="15.6">
      <c r="A13" s="6"/>
      <c r="B13" s="6"/>
      <c r="C13" s="6"/>
      <c r="D13" s="6"/>
      <c r="E13" s="6"/>
      <c r="F13" s="6"/>
      <c r="G13" s="6"/>
      <c r="H13" s="6"/>
    </row>
    <row r="14" spans="1:12" ht="15.6">
      <c r="A14" s="6"/>
      <c r="B14" s="6"/>
      <c r="C14" s="6"/>
      <c r="D14" s="6"/>
      <c r="E14" s="6"/>
      <c r="F14" s="6"/>
      <c r="G14" s="6"/>
      <c r="H14" s="6"/>
    </row>
    <row r="15" spans="1:12" ht="15.6">
      <c r="A15" s="11" t="s">
        <v>47</v>
      </c>
      <c r="B15" s="6"/>
      <c r="C15" s="6"/>
      <c r="D15" s="6"/>
      <c r="E15" s="6"/>
      <c r="F15" s="6"/>
      <c r="G15" s="6"/>
      <c r="H15" s="6"/>
    </row>
    <row r="16" spans="1:12" ht="22.8">
      <c r="B16" s="50" t="s">
        <v>51</v>
      </c>
      <c r="C16" s="6"/>
      <c r="D16" s="6"/>
      <c r="E16" s="6"/>
      <c r="F16" s="6"/>
      <c r="G16" s="6"/>
      <c r="H16" s="6"/>
    </row>
    <row r="17" spans="2:8" ht="22.8">
      <c r="B17" s="50" t="s">
        <v>50</v>
      </c>
      <c r="C17" s="6"/>
      <c r="D17" s="6"/>
      <c r="E17" s="6"/>
      <c r="F17" s="6"/>
      <c r="G17" s="6"/>
      <c r="H17" s="6"/>
    </row>
    <row r="18" spans="2:8" ht="25.8">
      <c r="B18" s="78" t="s">
        <v>69</v>
      </c>
      <c r="C18" s="78"/>
      <c r="D18" s="78"/>
      <c r="E18" s="78"/>
      <c r="F18" s="78"/>
      <c r="G18" s="78"/>
    </row>
  </sheetData>
  <mergeCells count="1">
    <mergeCell ref="A1:G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workbookViewId="0">
      <selection activeCell="K7" sqref="K7"/>
    </sheetView>
  </sheetViews>
  <sheetFormatPr defaultRowHeight="14.4"/>
  <cols>
    <col min="1" max="1" width="7.44140625" customWidth="1"/>
    <col min="2" max="2" width="17.109375" customWidth="1"/>
    <col min="3" max="3" width="12.6640625" bestFit="1" customWidth="1"/>
    <col min="4" max="4" width="13.5546875" bestFit="1" customWidth="1"/>
    <col min="5" max="5" width="13.6640625" bestFit="1" customWidth="1"/>
    <col min="6" max="8" width="14.5546875" bestFit="1" customWidth="1"/>
    <col min="9" max="9" width="10.88671875" bestFit="1" customWidth="1"/>
  </cols>
  <sheetData>
    <row r="1" spans="1:9" ht="17.399999999999999">
      <c r="A1" s="84" t="s">
        <v>0</v>
      </c>
      <c r="B1" s="84"/>
      <c r="C1" s="84"/>
      <c r="D1" s="84"/>
      <c r="E1" s="84"/>
      <c r="F1" s="84"/>
      <c r="G1" s="84"/>
      <c r="H1" s="84"/>
      <c r="I1" s="1"/>
    </row>
    <row r="2" spans="1:9" ht="15.6">
      <c r="A2" s="56" t="s">
        <v>1</v>
      </c>
      <c r="B2" s="56" t="s">
        <v>2</v>
      </c>
      <c r="C2" s="56" t="s">
        <v>3</v>
      </c>
      <c r="D2" s="56" t="s">
        <v>4</v>
      </c>
      <c r="E2" s="56" t="s">
        <v>5</v>
      </c>
      <c r="F2" s="57" t="s">
        <v>6</v>
      </c>
      <c r="G2" s="56" t="s">
        <v>7</v>
      </c>
      <c r="H2" s="56" t="s">
        <v>9</v>
      </c>
    </row>
    <row r="3" spans="1:9" ht="15.6">
      <c r="A3" s="2">
        <v>1</v>
      </c>
      <c r="B3" s="3" t="s">
        <v>10</v>
      </c>
      <c r="C3" s="4" t="s">
        <v>11</v>
      </c>
      <c r="D3" s="5">
        <v>44990</v>
      </c>
      <c r="E3" s="5">
        <v>45001</v>
      </c>
      <c r="F3" s="9">
        <v>550000</v>
      </c>
      <c r="G3" s="58">
        <f>VLOOKUP(LEFT(C3,3),$B$17:$D$20,2,FALSE)*INT((E3-D3)/7)+VLOOKUP(LEFT(C3,3),$B$17:$D$20,3,FALSE)*MOD(E3-D3,7)</f>
        <v>440000</v>
      </c>
      <c r="H3" s="9"/>
    </row>
    <row r="4" spans="1:9" ht="15.6">
      <c r="A4" s="2">
        <v>2</v>
      </c>
      <c r="B4" s="3" t="s">
        <v>12</v>
      </c>
      <c r="C4" s="4" t="s">
        <v>13</v>
      </c>
      <c r="D4" s="5">
        <v>44991</v>
      </c>
      <c r="E4" s="5">
        <v>45005</v>
      </c>
      <c r="F4" s="9">
        <v>280000</v>
      </c>
      <c r="G4" s="58">
        <f t="shared" ref="G4:G12" si="0">VLOOKUP(LEFT(C4,3),$B$17:$D$20,2,FALSE)*INT((E4-D4)/7)+VLOOKUP(LEFT(C4,3),$B$17:$D$20,3,FALSE)*MOD(E4-D4,7)</f>
        <v>420000</v>
      </c>
      <c r="H4" s="9"/>
    </row>
    <row r="5" spans="1:9" ht="15.6">
      <c r="A5" s="2">
        <v>3</v>
      </c>
      <c r="B5" s="3" t="s">
        <v>14</v>
      </c>
      <c r="C5" s="4" t="s">
        <v>15</v>
      </c>
      <c r="D5" s="5">
        <v>44995</v>
      </c>
      <c r="E5" s="5">
        <v>45015</v>
      </c>
      <c r="F5" s="9">
        <v>600000</v>
      </c>
      <c r="G5" s="58">
        <f t="shared" si="0"/>
        <v>790000</v>
      </c>
      <c r="H5" s="9"/>
    </row>
    <row r="6" spans="1:9" ht="15.6">
      <c r="A6" s="2">
        <v>4</v>
      </c>
      <c r="B6" s="3" t="s">
        <v>16</v>
      </c>
      <c r="C6" s="4" t="s">
        <v>13</v>
      </c>
      <c r="D6" s="5">
        <v>45008</v>
      </c>
      <c r="E6" s="5">
        <v>45017</v>
      </c>
      <c r="F6" s="9">
        <v>180000</v>
      </c>
      <c r="G6" s="58">
        <f t="shared" si="0"/>
        <v>282000</v>
      </c>
      <c r="H6" s="9"/>
    </row>
    <row r="7" spans="1:9" ht="15.6">
      <c r="A7" s="2">
        <v>5</v>
      </c>
      <c r="B7" s="3" t="s">
        <v>17</v>
      </c>
      <c r="C7" s="4" t="s">
        <v>18</v>
      </c>
      <c r="D7" s="5">
        <v>45002</v>
      </c>
      <c r="E7" s="5">
        <v>45046</v>
      </c>
      <c r="F7" s="9">
        <v>2200000</v>
      </c>
      <c r="G7" s="58">
        <f t="shared" si="0"/>
        <v>1580000</v>
      </c>
      <c r="H7" s="9"/>
    </row>
    <row r="8" spans="1:9" ht="15.6">
      <c r="A8" s="2">
        <v>6</v>
      </c>
      <c r="B8" s="3" t="s">
        <v>19</v>
      </c>
      <c r="C8" s="4" t="s">
        <v>20</v>
      </c>
      <c r="D8" s="5">
        <v>45007</v>
      </c>
      <c r="E8" s="5">
        <v>45012</v>
      </c>
      <c r="F8" s="9">
        <v>150000</v>
      </c>
      <c r="G8" s="58">
        <f t="shared" si="0"/>
        <v>150000</v>
      </c>
      <c r="H8" s="9"/>
    </row>
    <row r="9" spans="1:9" ht="15.6">
      <c r="A9" s="2">
        <v>7</v>
      </c>
      <c r="B9" s="3" t="s">
        <v>21</v>
      </c>
      <c r="C9" s="4" t="s">
        <v>11</v>
      </c>
      <c r="D9" s="5">
        <v>45015</v>
      </c>
      <c r="E9" s="5">
        <v>45037</v>
      </c>
      <c r="F9" s="9">
        <v>1100000</v>
      </c>
      <c r="G9" s="58">
        <f t="shared" si="0"/>
        <v>825000</v>
      </c>
      <c r="H9" s="9"/>
    </row>
    <row r="10" spans="1:9" ht="15.6">
      <c r="A10" s="2">
        <v>8</v>
      </c>
      <c r="B10" s="3" t="s">
        <v>22</v>
      </c>
      <c r="C10" s="4" t="s">
        <v>23</v>
      </c>
      <c r="D10" s="5">
        <v>45019</v>
      </c>
      <c r="E10" s="5">
        <v>45037</v>
      </c>
      <c r="F10" s="9">
        <v>900000</v>
      </c>
      <c r="G10" s="58">
        <f t="shared" si="0"/>
        <v>500000</v>
      </c>
      <c r="H10" s="9"/>
    </row>
    <row r="11" spans="1:9" ht="15.6">
      <c r="A11" s="2">
        <v>9</v>
      </c>
      <c r="B11" s="3" t="s">
        <v>24</v>
      </c>
      <c r="C11" s="4" t="s">
        <v>25</v>
      </c>
      <c r="D11" s="5">
        <v>45021</v>
      </c>
      <c r="E11" s="5">
        <v>45058</v>
      </c>
      <c r="F11" s="9">
        <v>740000</v>
      </c>
      <c r="G11" s="58">
        <f t="shared" si="0"/>
        <v>1330000</v>
      </c>
      <c r="H11" s="9"/>
    </row>
    <row r="12" spans="1:9" ht="15.6">
      <c r="A12" s="2">
        <v>10</v>
      </c>
      <c r="B12" s="3" t="s">
        <v>26</v>
      </c>
      <c r="C12" s="4" t="s">
        <v>27</v>
      </c>
      <c r="D12" s="5">
        <v>45028</v>
      </c>
      <c r="E12" s="5">
        <v>45043</v>
      </c>
      <c r="F12" s="9">
        <v>450000</v>
      </c>
      <c r="G12" s="58">
        <f t="shared" si="0"/>
        <v>540000</v>
      </c>
      <c r="H12" s="9"/>
    </row>
    <row r="13" spans="1:9" ht="15.6">
      <c r="A13" s="6"/>
      <c r="B13" s="6"/>
      <c r="C13" s="6"/>
      <c r="D13" s="6"/>
      <c r="E13" s="6"/>
      <c r="F13" s="6"/>
      <c r="G13" s="6"/>
      <c r="H13" s="6"/>
      <c r="I13" s="6"/>
    </row>
    <row r="14" spans="1:9" ht="15.6">
      <c r="A14" s="6"/>
      <c r="B14" s="6"/>
      <c r="C14" s="6"/>
      <c r="D14" s="6"/>
      <c r="E14" s="6"/>
      <c r="F14" s="6"/>
      <c r="G14" s="6"/>
      <c r="H14" s="6"/>
      <c r="I14" s="6"/>
    </row>
    <row r="15" spans="1:9" ht="17.399999999999999">
      <c r="A15" s="6"/>
      <c r="B15" s="85" t="s">
        <v>28</v>
      </c>
      <c r="C15" s="85"/>
      <c r="D15" s="85"/>
      <c r="E15" s="6"/>
      <c r="F15" s="86" t="s">
        <v>29</v>
      </c>
      <c r="G15" s="87"/>
      <c r="H15" s="87"/>
      <c r="I15" s="88"/>
    </row>
    <row r="16" spans="1:9" ht="15.6">
      <c r="A16" s="6"/>
      <c r="B16" s="7" t="s">
        <v>30</v>
      </c>
      <c r="C16" s="7" t="s">
        <v>31</v>
      </c>
      <c r="D16" s="7" t="s">
        <v>32</v>
      </c>
      <c r="E16" s="6"/>
      <c r="F16" s="8" t="s">
        <v>33</v>
      </c>
      <c r="G16" s="7" t="s">
        <v>34</v>
      </c>
      <c r="H16" s="7" t="s">
        <v>35</v>
      </c>
      <c r="I16" s="7" t="s">
        <v>36</v>
      </c>
    </row>
    <row r="17" spans="1:9" ht="15.6">
      <c r="A17" s="6"/>
      <c r="B17" s="3" t="s">
        <v>37</v>
      </c>
      <c r="C17" s="9">
        <v>260000</v>
      </c>
      <c r="D17" s="9">
        <v>45000</v>
      </c>
      <c r="E17" s="6"/>
      <c r="F17" s="3" t="s">
        <v>38</v>
      </c>
      <c r="G17" s="10">
        <v>20000</v>
      </c>
      <c r="H17" s="10">
        <v>30000</v>
      </c>
      <c r="I17" s="10">
        <v>50000</v>
      </c>
    </row>
    <row r="18" spans="1:9" ht="15.6">
      <c r="A18" s="6"/>
      <c r="B18" s="3" t="s">
        <v>39</v>
      </c>
      <c r="C18" s="9">
        <v>250000</v>
      </c>
      <c r="D18" s="9">
        <v>40000</v>
      </c>
      <c r="E18" s="6"/>
      <c r="F18" s="6"/>
      <c r="G18" s="6"/>
      <c r="H18" s="6"/>
      <c r="I18" s="6"/>
    </row>
    <row r="19" spans="1:9" ht="15.6">
      <c r="A19" s="6"/>
      <c r="B19" s="3" t="s">
        <v>40</v>
      </c>
      <c r="C19" s="9">
        <v>210000</v>
      </c>
      <c r="D19" s="9">
        <v>36000</v>
      </c>
      <c r="E19" s="6"/>
      <c r="F19" s="6"/>
      <c r="G19" s="6"/>
      <c r="H19" s="6"/>
      <c r="I19" s="6"/>
    </row>
    <row r="20" spans="1:9" ht="15.6">
      <c r="A20" s="6"/>
      <c r="B20" s="3" t="s">
        <v>41</v>
      </c>
      <c r="C20" s="9">
        <v>190000</v>
      </c>
      <c r="D20" s="9">
        <v>30000</v>
      </c>
      <c r="E20" s="6"/>
      <c r="F20" s="6"/>
      <c r="G20" s="6"/>
      <c r="H20" s="6"/>
      <c r="I20" s="6"/>
    </row>
    <row r="21" spans="1:9" ht="17.25" customHeight="1">
      <c r="A21" s="6"/>
      <c r="B21" s="6"/>
      <c r="C21" s="6"/>
      <c r="D21" s="6"/>
      <c r="E21" s="6"/>
      <c r="F21" s="6"/>
      <c r="G21" s="6"/>
      <c r="H21" s="6"/>
      <c r="I21" s="6"/>
    </row>
    <row r="22" spans="1:9" ht="15.6">
      <c r="A22" s="6"/>
      <c r="B22" s="6"/>
      <c r="C22" s="6"/>
      <c r="D22" s="6"/>
      <c r="E22" s="6"/>
      <c r="F22" s="6"/>
      <c r="G22" s="6"/>
      <c r="H22" s="6"/>
      <c r="I22" s="6"/>
    </row>
    <row r="23" spans="1:9" ht="15.6">
      <c r="A23" s="6"/>
      <c r="B23" s="6"/>
      <c r="C23" s="6"/>
      <c r="D23" s="6"/>
      <c r="E23" s="6"/>
      <c r="F23" s="6"/>
      <c r="G23" s="6"/>
      <c r="H23" s="6"/>
      <c r="I23" s="6"/>
    </row>
    <row r="24" spans="1:9" ht="15.6">
      <c r="A24" s="11" t="s">
        <v>47</v>
      </c>
      <c r="B24" s="6"/>
      <c r="C24" s="6"/>
      <c r="D24" s="6"/>
      <c r="E24" s="6"/>
      <c r="F24" s="6"/>
      <c r="G24" s="6"/>
      <c r="H24" s="6"/>
      <c r="I24" s="6"/>
    </row>
    <row r="25" spans="1:9" ht="22.8">
      <c r="B25" s="50" t="s">
        <v>52</v>
      </c>
      <c r="C25" s="6"/>
      <c r="D25" s="6"/>
      <c r="E25" s="6"/>
      <c r="F25" s="6"/>
      <c r="G25" s="6"/>
      <c r="H25" s="6"/>
      <c r="I25" s="6"/>
    </row>
    <row r="26" spans="1:9" ht="22.8">
      <c r="B26" s="50" t="s">
        <v>48</v>
      </c>
      <c r="C26" s="6"/>
      <c r="D26" s="6"/>
      <c r="E26" s="6"/>
      <c r="F26" s="6"/>
      <c r="G26" s="6"/>
      <c r="H26" s="6"/>
      <c r="I26" s="6"/>
    </row>
    <row r="27" spans="1:9" ht="22.8">
      <c r="B27" s="50" t="s">
        <v>49</v>
      </c>
      <c r="C27" s="6"/>
      <c r="D27" s="6"/>
      <c r="E27" s="6"/>
      <c r="F27" s="6"/>
      <c r="G27" s="6"/>
      <c r="H27" s="6"/>
      <c r="I27" s="6"/>
    </row>
  </sheetData>
  <mergeCells count="3">
    <mergeCell ref="A1:H1"/>
    <mergeCell ref="B15:D15"/>
    <mergeCell ref="F15:I1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tabSelected="1" workbookViewId="0">
      <selection activeCell="K2" sqref="K2"/>
    </sheetView>
  </sheetViews>
  <sheetFormatPr defaultRowHeight="14.4"/>
  <cols>
    <col min="1" max="1" width="7.44140625" customWidth="1"/>
    <col min="2" max="2" width="17.109375" customWidth="1"/>
    <col min="3" max="3" width="12.6640625" bestFit="1" customWidth="1"/>
    <col min="4" max="4" width="13.5546875" bestFit="1" customWidth="1"/>
    <col min="5" max="5" width="13.6640625" bestFit="1" customWidth="1"/>
    <col min="6" max="7" width="14.5546875" bestFit="1" customWidth="1"/>
    <col min="8" max="8" width="11.88671875" customWidth="1"/>
    <col min="9" max="9" width="14.5546875" bestFit="1" customWidth="1"/>
    <col min="11" max="11" width="10.109375" bestFit="1" customWidth="1"/>
  </cols>
  <sheetData>
    <row r="1" spans="1:11" ht="17.399999999999999">
      <c r="A1" s="84" t="s">
        <v>0</v>
      </c>
      <c r="B1" s="84"/>
      <c r="C1" s="84"/>
      <c r="D1" s="84"/>
      <c r="E1" s="84"/>
      <c r="F1" s="84"/>
      <c r="G1" s="84"/>
      <c r="H1" s="84"/>
      <c r="I1" s="1"/>
    </row>
    <row r="2" spans="1:11" ht="15.6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3" t="s">
        <v>6</v>
      </c>
      <c r="G2" s="22" t="s">
        <v>7</v>
      </c>
      <c r="H2" s="22" t="s">
        <v>8</v>
      </c>
      <c r="I2" s="24" t="s">
        <v>9</v>
      </c>
      <c r="K2" s="89"/>
    </row>
    <row r="3" spans="1:11" ht="15.6">
      <c r="A3" s="25">
        <v>1</v>
      </c>
      <c r="B3" s="3" t="s">
        <v>10</v>
      </c>
      <c r="C3" s="4" t="s">
        <v>11</v>
      </c>
      <c r="D3" s="5">
        <v>44990</v>
      </c>
      <c r="E3" s="5">
        <v>45001</v>
      </c>
      <c r="F3" s="9">
        <v>550000</v>
      </c>
      <c r="G3" s="9">
        <v>440000</v>
      </c>
      <c r="H3" s="26">
        <v>0</v>
      </c>
      <c r="I3" s="27">
        <v>990000</v>
      </c>
    </row>
    <row r="4" spans="1:11" ht="15.6" hidden="1">
      <c r="A4" s="25">
        <v>2</v>
      </c>
      <c r="B4" s="3" t="s">
        <v>12</v>
      </c>
      <c r="C4" s="4" t="s">
        <v>13</v>
      </c>
      <c r="D4" s="5">
        <v>44991</v>
      </c>
      <c r="E4" s="5">
        <v>45005</v>
      </c>
      <c r="F4" s="9">
        <v>280000</v>
      </c>
      <c r="G4" s="9">
        <v>420000</v>
      </c>
      <c r="H4" s="26">
        <v>0</v>
      </c>
      <c r="I4" s="27">
        <v>700000</v>
      </c>
    </row>
    <row r="5" spans="1:11" ht="15.6">
      <c r="A5" s="25">
        <v>3</v>
      </c>
      <c r="B5" s="3" t="s">
        <v>14</v>
      </c>
      <c r="C5" s="4" t="s">
        <v>15</v>
      </c>
      <c r="D5" s="5">
        <v>44995</v>
      </c>
      <c r="E5" s="5">
        <v>45015</v>
      </c>
      <c r="F5" s="9">
        <v>600000</v>
      </c>
      <c r="G5" s="9">
        <v>790000</v>
      </c>
      <c r="H5" s="26">
        <v>39500</v>
      </c>
      <c r="I5" s="27">
        <v>1350500</v>
      </c>
    </row>
    <row r="6" spans="1:11" ht="15.6" hidden="1">
      <c r="A6" s="25">
        <v>4</v>
      </c>
      <c r="B6" s="3" t="s">
        <v>16</v>
      </c>
      <c r="C6" s="4" t="s">
        <v>13</v>
      </c>
      <c r="D6" s="5">
        <v>45008</v>
      </c>
      <c r="E6" s="5">
        <v>45017</v>
      </c>
      <c r="F6" s="9">
        <v>180000</v>
      </c>
      <c r="G6" s="9">
        <v>282000</v>
      </c>
      <c r="H6" s="26">
        <v>0</v>
      </c>
      <c r="I6" s="27">
        <v>462000</v>
      </c>
    </row>
    <row r="7" spans="1:11" ht="15.6">
      <c r="A7" s="25">
        <v>5</v>
      </c>
      <c r="B7" s="3" t="s">
        <v>17</v>
      </c>
      <c r="C7" s="4" t="s">
        <v>18</v>
      </c>
      <c r="D7" s="5">
        <v>45002</v>
      </c>
      <c r="E7" s="5">
        <v>45046</v>
      </c>
      <c r="F7" s="9">
        <v>2200000</v>
      </c>
      <c r="G7" s="9">
        <v>1580000</v>
      </c>
      <c r="H7" s="26">
        <v>0</v>
      </c>
      <c r="I7" s="27">
        <v>3780000</v>
      </c>
    </row>
    <row r="8" spans="1:11" ht="15.6" hidden="1">
      <c r="A8" s="25">
        <v>6</v>
      </c>
      <c r="B8" s="3" t="s">
        <v>19</v>
      </c>
      <c r="C8" s="4" t="s">
        <v>20</v>
      </c>
      <c r="D8" s="5">
        <v>45007</v>
      </c>
      <c r="E8" s="5">
        <v>45012</v>
      </c>
      <c r="F8" s="9">
        <v>150000</v>
      </c>
      <c r="G8" s="9">
        <v>150000</v>
      </c>
      <c r="H8" s="26">
        <v>0</v>
      </c>
      <c r="I8" s="27">
        <v>300000</v>
      </c>
    </row>
    <row r="9" spans="1:11" ht="15.6">
      <c r="A9" s="25">
        <v>7</v>
      </c>
      <c r="B9" s="3" t="s">
        <v>21</v>
      </c>
      <c r="C9" s="4" t="s">
        <v>11</v>
      </c>
      <c r="D9" s="5">
        <v>45015</v>
      </c>
      <c r="E9" s="5">
        <v>45037</v>
      </c>
      <c r="F9" s="9">
        <v>1100000</v>
      </c>
      <c r="G9" s="9">
        <v>825000</v>
      </c>
      <c r="H9" s="26">
        <v>0</v>
      </c>
      <c r="I9" s="27">
        <v>1925000</v>
      </c>
    </row>
    <row r="10" spans="1:11" ht="15.6" hidden="1">
      <c r="A10" s="25">
        <v>8</v>
      </c>
      <c r="B10" s="3" t="s">
        <v>22</v>
      </c>
      <c r="C10" s="4" t="s">
        <v>23</v>
      </c>
      <c r="D10" s="5">
        <v>45019</v>
      </c>
      <c r="E10" s="5">
        <v>45037</v>
      </c>
      <c r="F10" s="9">
        <v>900000</v>
      </c>
      <c r="G10" s="9">
        <v>500000</v>
      </c>
      <c r="H10" s="26">
        <v>0</v>
      </c>
      <c r="I10" s="27">
        <v>1400000</v>
      </c>
    </row>
    <row r="11" spans="1:11" ht="15.6">
      <c r="A11" s="25">
        <v>9</v>
      </c>
      <c r="B11" s="3" t="s">
        <v>24</v>
      </c>
      <c r="C11" s="4" t="s">
        <v>25</v>
      </c>
      <c r="D11" s="5">
        <v>45021</v>
      </c>
      <c r="E11" s="5">
        <v>45058</v>
      </c>
      <c r="F11" s="9">
        <v>740000</v>
      </c>
      <c r="G11" s="9">
        <v>1330000</v>
      </c>
      <c r="H11" s="26">
        <v>0</v>
      </c>
      <c r="I11" s="27">
        <v>2070000</v>
      </c>
    </row>
    <row r="12" spans="1:11" ht="15.6">
      <c r="A12" s="28">
        <v>10</v>
      </c>
      <c r="B12" s="29" t="s">
        <v>26</v>
      </c>
      <c r="C12" s="30" t="s">
        <v>27</v>
      </c>
      <c r="D12" s="31">
        <v>45028</v>
      </c>
      <c r="E12" s="31">
        <v>45043</v>
      </c>
      <c r="F12" s="32">
        <v>450000</v>
      </c>
      <c r="G12" s="32">
        <v>540000</v>
      </c>
      <c r="H12" s="33">
        <v>27000</v>
      </c>
      <c r="I12" s="34">
        <v>963000</v>
      </c>
    </row>
    <row r="13" spans="1:11" ht="15.6">
      <c r="A13" s="6"/>
      <c r="B13" s="6"/>
      <c r="C13" s="6"/>
      <c r="D13" s="6"/>
      <c r="E13" s="6"/>
      <c r="F13" s="6"/>
      <c r="G13" s="6"/>
      <c r="H13" s="6"/>
      <c r="I13" s="6"/>
    </row>
    <row r="14" spans="1:11" ht="15.6">
      <c r="A14" s="6"/>
      <c r="B14" s="6"/>
      <c r="C14" s="6"/>
      <c r="D14" s="6"/>
      <c r="E14" s="6"/>
      <c r="F14" s="6"/>
      <c r="G14" s="6"/>
      <c r="H14" s="6"/>
      <c r="I14" s="6"/>
    </row>
    <row r="15" spans="1:11" ht="15.6">
      <c r="A15" s="11" t="s">
        <v>47</v>
      </c>
      <c r="B15" s="6"/>
      <c r="C15" s="6"/>
      <c r="D15" s="6"/>
      <c r="E15" s="6"/>
      <c r="F15" s="6"/>
      <c r="G15" s="6"/>
      <c r="H15" s="6"/>
      <c r="I15" s="6"/>
    </row>
    <row r="16" spans="1:11" ht="22.8">
      <c r="B16" s="50" t="s">
        <v>64</v>
      </c>
      <c r="C16" s="6"/>
      <c r="D16" s="6"/>
      <c r="E16" s="6"/>
      <c r="F16" s="6"/>
      <c r="G16" s="6"/>
      <c r="H16" s="6"/>
      <c r="I16" s="6"/>
    </row>
  </sheetData>
  <mergeCells count="1">
    <mergeCell ref="A1:H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E24" sqref="E24"/>
    </sheetView>
  </sheetViews>
  <sheetFormatPr defaultRowHeight="14.4"/>
  <cols>
    <col min="1" max="1" width="7.44140625" customWidth="1"/>
    <col min="2" max="2" width="17.109375" customWidth="1"/>
    <col min="3" max="3" width="12.6640625" bestFit="1" customWidth="1"/>
    <col min="4" max="4" width="13.5546875" bestFit="1" customWidth="1"/>
    <col min="5" max="5" width="13.6640625" bestFit="1" customWidth="1"/>
    <col min="6" max="7" width="14.5546875" bestFit="1" customWidth="1"/>
    <col min="8" max="8" width="11" bestFit="1" customWidth="1"/>
    <col min="9" max="9" width="14.5546875" bestFit="1" customWidth="1"/>
  </cols>
  <sheetData>
    <row r="1" spans="1:9" ht="17.399999999999999">
      <c r="A1" s="84" t="s">
        <v>0</v>
      </c>
      <c r="B1" s="84"/>
      <c r="C1" s="84"/>
      <c r="D1" s="84"/>
      <c r="E1" s="84"/>
      <c r="F1" s="84"/>
      <c r="G1" s="84"/>
      <c r="H1" s="84"/>
      <c r="I1" s="1"/>
    </row>
    <row r="2" spans="1:9" ht="15.6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5" t="s">
        <v>6</v>
      </c>
      <c r="G2" s="54" t="s">
        <v>7</v>
      </c>
      <c r="H2" s="54" t="s">
        <v>8</v>
      </c>
      <c r="I2" s="54" t="s">
        <v>9</v>
      </c>
    </row>
    <row r="3" spans="1:9" ht="15.6">
      <c r="A3" s="2">
        <v>1</v>
      </c>
      <c r="B3" s="3" t="s">
        <v>10</v>
      </c>
      <c r="C3" s="4" t="s">
        <v>11</v>
      </c>
      <c r="D3" s="5">
        <v>44990</v>
      </c>
      <c r="E3" s="5">
        <v>45001</v>
      </c>
      <c r="F3" s="9">
        <v>550000</v>
      </c>
      <c r="G3" s="9">
        <v>440000</v>
      </c>
      <c r="H3" s="26">
        <v>0</v>
      </c>
      <c r="I3" s="9">
        <v>990000</v>
      </c>
    </row>
    <row r="4" spans="1:9" ht="15.6">
      <c r="A4" s="2">
        <v>2</v>
      </c>
      <c r="B4" s="3" t="s">
        <v>12</v>
      </c>
      <c r="C4" s="4" t="s">
        <v>13</v>
      </c>
      <c r="D4" s="5">
        <v>44991</v>
      </c>
      <c r="E4" s="5">
        <v>45005</v>
      </c>
      <c r="F4" s="9">
        <v>280000</v>
      </c>
      <c r="G4" s="9">
        <v>420000</v>
      </c>
      <c r="H4" s="26">
        <v>0</v>
      </c>
      <c r="I4" s="9">
        <v>700000</v>
      </c>
    </row>
    <row r="5" spans="1:9" ht="15.6">
      <c r="A5" s="2">
        <v>3</v>
      </c>
      <c r="B5" s="3" t="s">
        <v>14</v>
      </c>
      <c r="C5" s="4" t="s">
        <v>15</v>
      </c>
      <c r="D5" s="5">
        <v>44995</v>
      </c>
      <c r="E5" s="5">
        <v>45015</v>
      </c>
      <c r="F5" s="9">
        <v>600000</v>
      </c>
      <c r="G5" s="9">
        <v>790000</v>
      </c>
      <c r="H5" s="26">
        <v>39500</v>
      </c>
      <c r="I5" s="9">
        <v>1350500</v>
      </c>
    </row>
    <row r="6" spans="1:9" ht="15.6">
      <c r="A6" s="2">
        <v>4</v>
      </c>
      <c r="B6" s="3" t="s">
        <v>16</v>
      </c>
      <c r="C6" s="4" t="s">
        <v>13</v>
      </c>
      <c r="D6" s="5">
        <v>45008</v>
      </c>
      <c r="E6" s="5">
        <v>45017</v>
      </c>
      <c r="F6" s="9">
        <v>180000</v>
      </c>
      <c r="G6" s="9">
        <v>282000</v>
      </c>
      <c r="H6" s="26">
        <v>0</v>
      </c>
      <c r="I6" s="9">
        <v>462000</v>
      </c>
    </row>
    <row r="7" spans="1:9" ht="15.6">
      <c r="A7" s="2">
        <v>5</v>
      </c>
      <c r="B7" s="3" t="s">
        <v>17</v>
      </c>
      <c r="C7" s="4" t="s">
        <v>18</v>
      </c>
      <c r="D7" s="5">
        <v>45002</v>
      </c>
      <c r="E7" s="5">
        <v>45046</v>
      </c>
      <c r="F7" s="9">
        <v>2200000</v>
      </c>
      <c r="G7" s="9">
        <v>1580000</v>
      </c>
      <c r="H7" s="26">
        <v>0</v>
      </c>
      <c r="I7" s="9">
        <v>3780000</v>
      </c>
    </row>
    <row r="8" spans="1:9" ht="15.6">
      <c r="A8" s="2">
        <v>6</v>
      </c>
      <c r="B8" s="3" t="s">
        <v>19</v>
      </c>
      <c r="C8" s="4" t="s">
        <v>20</v>
      </c>
      <c r="D8" s="5">
        <v>45007</v>
      </c>
      <c r="E8" s="5">
        <v>45012</v>
      </c>
      <c r="F8" s="9">
        <v>150000</v>
      </c>
      <c r="G8" s="9">
        <v>150000</v>
      </c>
      <c r="H8" s="26">
        <v>0</v>
      </c>
      <c r="I8" s="9">
        <v>300000</v>
      </c>
    </row>
    <row r="9" spans="1:9" ht="15.6">
      <c r="A9" s="2">
        <v>7</v>
      </c>
      <c r="B9" s="3" t="s">
        <v>21</v>
      </c>
      <c r="C9" s="4" t="s">
        <v>11</v>
      </c>
      <c r="D9" s="5">
        <v>45015</v>
      </c>
      <c r="E9" s="5">
        <v>45037</v>
      </c>
      <c r="F9" s="9">
        <v>1100000</v>
      </c>
      <c r="G9" s="9">
        <v>825000</v>
      </c>
      <c r="H9" s="26">
        <v>0</v>
      </c>
      <c r="I9" s="9">
        <v>1925000</v>
      </c>
    </row>
    <row r="10" spans="1:9" ht="15.6">
      <c r="A10" s="2">
        <v>8</v>
      </c>
      <c r="B10" s="3" t="s">
        <v>22</v>
      </c>
      <c r="C10" s="4" t="s">
        <v>23</v>
      </c>
      <c r="D10" s="5">
        <v>45019</v>
      </c>
      <c r="E10" s="5">
        <v>45037</v>
      </c>
      <c r="F10" s="9">
        <v>900000</v>
      </c>
      <c r="G10" s="9">
        <v>500000</v>
      </c>
      <c r="H10" s="26">
        <v>0</v>
      </c>
      <c r="I10" s="9">
        <v>1400000</v>
      </c>
    </row>
    <row r="11" spans="1:9" ht="15.6">
      <c r="A11" s="2">
        <v>9</v>
      </c>
      <c r="B11" s="3" t="s">
        <v>24</v>
      </c>
      <c r="C11" s="4" t="s">
        <v>25</v>
      </c>
      <c r="D11" s="5">
        <v>45021</v>
      </c>
      <c r="E11" s="5">
        <v>45058</v>
      </c>
      <c r="F11" s="9">
        <v>740000</v>
      </c>
      <c r="G11" s="9">
        <v>1330000</v>
      </c>
      <c r="H11" s="26">
        <v>0</v>
      </c>
      <c r="I11" s="9">
        <v>2070000</v>
      </c>
    </row>
    <row r="12" spans="1:9" ht="15.6">
      <c r="A12" s="2">
        <v>10</v>
      </c>
      <c r="B12" s="3" t="s">
        <v>26</v>
      </c>
      <c r="C12" s="4" t="s">
        <v>27</v>
      </c>
      <c r="D12" s="5">
        <v>45028</v>
      </c>
      <c r="E12" s="5">
        <v>45043</v>
      </c>
      <c r="F12" s="9">
        <v>450000</v>
      </c>
      <c r="G12" s="9">
        <v>540000</v>
      </c>
      <c r="H12" s="26">
        <v>27000</v>
      </c>
      <c r="I12" s="9">
        <v>963000</v>
      </c>
    </row>
    <row r="13" spans="1:9" ht="15.6">
      <c r="A13" s="6"/>
      <c r="B13" s="6"/>
      <c r="C13" s="6"/>
      <c r="D13" s="6"/>
      <c r="E13" s="6"/>
      <c r="F13" s="6"/>
      <c r="G13" s="6"/>
      <c r="H13" s="6"/>
      <c r="I13" s="6"/>
    </row>
    <row r="14" spans="1:9" ht="15.6">
      <c r="A14" s="6"/>
      <c r="B14" s="6"/>
      <c r="C14" s="6"/>
      <c r="D14" s="6"/>
      <c r="E14" s="6"/>
      <c r="F14" s="6"/>
      <c r="G14" s="6"/>
      <c r="H14" s="6"/>
      <c r="I14" s="6"/>
    </row>
    <row r="15" spans="1:9" ht="17.399999999999999">
      <c r="A15" s="6"/>
      <c r="B15" s="85" t="s">
        <v>28</v>
      </c>
      <c r="C15" s="85"/>
      <c r="D15" s="85"/>
      <c r="E15" s="6"/>
      <c r="F15" s="86" t="s">
        <v>29</v>
      </c>
      <c r="G15" s="87"/>
      <c r="H15" s="87"/>
      <c r="I15" s="88"/>
    </row>
    <row r="16" spans="1:9" ht="15.6">
      <c r="A16" s="6"/>
      <c r="B16" s="7" t="s">
        <v>30</v>
      </c>
      <c r="C16" s="7" t="s">
        <v>31</v>
      </c>
      <c r="D16" s="7" t="s">
        <v>32</v>
      </c>
      <c r="E16" s="6"/>
      <c r="F16" s="8" t="s">
        <v>33</v>
      </c>
      <c r="G16" s="7" t="s">
        <v>34</v>
      </c>
      <c r="H16" s="7" t="s">
        <v>35</v>
      </c>
      <c r="I16" s="7" t="s">
        <v>36</v>
      </c>
    </row>
    <row r="17" spans="1:9" ht="15.6">
      <c r="A17" s="6"/>
      <c r="B17" s="3" t="s">
        <v>37</v>
      </c>
      <c r="C17" s="9">
        <v>260000</v>
      </c>
      <c r="D17" s="9">
        <v>45000</v>
      </c>
      <c r="E17" s="6"/>
      <c r="F17" s="3" t="s">
        <v>38</v>
      </c>
      <c r="G17" s="10">
        <v>20000</v>
      </c>
      <c r="H17" s="10">
        <v>30000</v>
      </c>
      <c r="I17" s="10">
        <v>50000</v>
      </c>
    </row>
    <row r="18" spans="1:9" ht="15.6">
      <c r="A18" s="6"/>
      <c r="B18" s="3" t="s">
        <v>39</v>
      </c>
      <c r="C18" s="9">
        <v>250000</v>
      </c>
      <c r="D18" s="9">
        <v>40000</v>
      </c>
      <c r="E18" s="6"/>
      <c r="F18" s="6"/>
      <c r="G18" s="6"/>
      <c r="H18" s="6"/>
      <c r="I18" s="6"/>
    </row>
    <row r="19" spans="1:9" ht="15.6">
      <c r="A19" s="6"/>
      <c r="B19" s="3" t="s">
        <v>40</v>
      </c>
      <c r="C19" s="9">
        <v>210000</v>
      </c>
      <c r="D19" s="9">
        <v>36000</v>
      </c>
      <c r="E19" s="6"/>
      <c r="F19" s="6"/>
      <c r="G19" s="6"/>
      <c r="H19" s="6"/>
      <c r="I19" s="6"/>
    </row>
    <row r="20" spans="1:9" ht="15.6">
      <c r="A20" s="6"/>
      <c r="B20" s="3" t="s">
        <v>41</v>
      </c>
      <c r="C20" s="9">
        <v>190000</v>
      </c>
      <c r="D20" s="9">
        <v>30000</v>
      </c>
      <c r="E20" s="6"/>
      <c r="F20" s="6"/>
      <c r="G20" s="6"/>
      <c r="H20" s="6"/>
      <c r="I20" s="6"/>
    </row>
    <row r="21" spans="1:9" ht="15.6">
      <c r="A21" s="6"/>
      <c r="B21" s="6"/>
      <c r="C21" s="6"/>
      <c r="D21" s="6"/>
      <c r="E21" s="6"/>
      <c r="F21" s="6"/>
      <c r="G21" s="6"/>
      <c r="H21" s="6"/>
      <c r="I21" s="6"/>
    </row>
    <row r="22" spans="1:9" ht="17.399999999999999">
      <c r="A22" s="6"/>
      <c r="B22" s="85" t="s">
        <v>42</v>
      </c>
      <c r="C22" s="85"/>
      <c r="D22" s="85"/>
      <c r="E22" s="6"/>
      <c r="F22" s="6"/>
      <c r="G22" s="6"/>
      <c r="H22" s="6"/>
      <c r="I22" s="6"/>
    </row>
    <row r="23" spans="1:9" ht="15.6">
      <c r="A23" s="6"/>
      <c r="B23" s="2" t="s">
        <v>30</v>
      </c>
      <c r="C23" s="60" t="s">
        <v>43</v>
      </c>
      <c r="D23" s="60" t="s">
        <v>44</v>
      </c>
      <c r="E23" s="6"/>
      <c r="F23" s="6"/>
      <c r="G23" s="6"/>
      <c r="H23" s="6"/>
      <c r="I23" s="6"/>
    </row>
    <row r="24" spans="1:9" ht="15.6">
      <c r="A24" s="6"/>
      <c r="B24" s="60" t="s">
        <v>45</v>
      </c>
      <c r="C24" s="59">
        <f>SUMIF($C$3:$C$12,"L1A*",$I$3:$I$12)</f>
        <v>4265500</v>
      </c>
      <c r="D24" s="59">
        <f>SUMIF($C$3:$C$12,"L1B*",$I$3:$I$12)</f>
        <v>6813000</v>
      </c>
      <c r="E24" s="6"/>
      <c r="F24" s="6"/>
      <c r="G24" s="6"/>
      <c r="H24" s="6"/>
      <c r="I24" s="6"/>
    </row>
    <row r="25" spans="1:9" ht="15.6">
      <c r="A25" s="6"/>
      <c r="B25" s="60" t="s">
        <v>46</v>
      </c>
      <c r="C25" s="59">
        <f>SUMIF($C$3:$C$12,"L2A*",$I$3:$I$12)</f>
        <v>1162000</v>
      </c>
      <c r="D25" s="59">
        <f>SUMIF($C$3:$C$12,"L2B*",$I$3:$I$12)</f>
        <v>1700000</v>
      </c>
      <c r="E25" s="6"/>
      <c r="F25" s="6"/>
      <c r="G25" s="6"/>
      <c r="H25" s="6"/>
      <c r="I25" s="6"/>
    </row>
    <row r="26" spans="1:9" ht="15.6">
      <c r="A26" s="6"/>
      <c r="B26" s="6"/>
      <c r="C26" s="6"/>
      <c r="D26" s="6"/>
      <c r="E26" s="6"/>
      <c r="F26" s="6"/>
      <c r="G26" s="6"/>
      <c r="H26" s="6"/>
      <c r="I26" s="6"/>
    </row>
    <row r="27" spans="1:9" ht="15.6">
      <c r="A27" s="6"/>
      <c r="B27" s="6"/>
      <c r="C27" s="6"/>
      <c r="D27" s="6"/>
      <c r="E27" s="6"/>
      <c r="F27" s="6"/>
      <c r="G27" s="6"/>
      <c r="H27" s="6"/>
      <c r="I27" s="6"/>
    </row>
    <row r="28" spans="1:9" ht="15.6">
      <c r="A28" s="11" t="s">
        <v>47</v>
      </c>
      <c r="B28" s="6"/>
      <c r="C28" s="6"/>
      <c r="D28" s="6"/>
      <c r="E28" s="6"/>
      <c r="F28" s="6"/>
      <c r="G28" s="6"/>
      <c r="H28" s="6"/>
      <c r="I28" s="6"/>
    </row>
    <row r="29" spans="1:9" ht="22.8">
      <c r="B29" s="50" t="s">
        <v>65</v>
      </c>
      <c r="C29" s="6"/>
      <c r="D29" s="6"/>
      <c r="E29" s="6"/>
      <c r="F29" s="6"/>
      <c r="G29" s="6"/>
      <c r="H29" s="6"/>
      <c r="I29" s="6"/>
    </row>
  </sheetData>
  <mergeCells count="4">
    <mergeCell ref="A1:H1"/>
    <mergeCell ref="B15:D15"/>
    <mergeCell ref="F15:I15"/>
    <mergeCell ref="B22:D22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E C b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o E C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A m 1 c o i k e 4 D g A A A B E A A A A T A B w A R m 9 y b X V s Y X M v U 2 V j d G l v b j E u b S C i G A A o o B Q A A A A A A A A A A A A A A A A A A A A A A A A A A A A r T k 0 u y c z P U w i G 0 I b W A F B L A Q I t A B Q A A g A I A K B A m 1 c y Q 1 e p p A A A A P Y A A A A S A A A A A A A A A A A A A A A A A A A A A A B D b 2 5 m a W c v U G F j a 2 F n Z S 5 4 b W x Q S w E C L Q A U A A I A C A C g Q J t X D 8 r p q 6 Q A A A D p A A A A E w A A A A A A A A A A A A A A A A D w A A A A W 0 N v b n R l b n R f V H l w Z X N d L n h t b F B L A Q I t A B Q A A g A I A K B A m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b 3 M D C V B p Q J Y h 0 a L w H y m R A A A A A A I A A A A A A B B m A A A A A Q A A I A A A A E c g u p X 4 Z / O Y L f i c E W 5 P a Q W j Q P L W q b V n v L t z N W j t / / c 4 A A A A A A 6 A A A A A A g A A I A A A A H v s 8 D 8 r C l 0 3 u O V 2 e W q b f B r 3 M s 6 2 L 8 I i p z u x 3 r + E Z A Z 7 U A A A A O u q V n t 3 G 3 y q 1 d N I q k Y Z I K 3 J 0 j P + R 6 M c O c A T j N Z 6 h / M w b X M h v y V U b q T p d K M 7 Y o Y H z B F J H p f u M D R U j 4 x W D B k / T n C U Q K V v u 8 V 4 a o l T 7 V 2 X n n E v Q A A A A N r 4 d N N t R U R 3 x 6 X 3 z R X a e C 7 P u g n o C s U V P U A L c 7 W 3 h d J d t B K 3 X T 0 2 W s d O g t 6 1 G h X e Z 5 K a u 4 E l d + M K I y Y b a e X K W I Q = < / D a t a M a s h u p > 
</file>

<file path=customXml/itemProps1.xml><?xml version="1.0" encoding="utf-8"?>
<ds:datastoreItem xmlns:ds="http://schemas.openxmlformats.org/officeDocument/2006/customXml" ds:itemID="{5CD51C34-E28B-42D9-9A85-7C2224669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Câu 01</vt:lpstr>
      <vt:lpstr>Câu 02</vt:lpstr>
      <vt:lpstr>Câu 03</vt:lpstr>
      <vt:lpstr>Câu 04</vt:lpstr>
      <vt:lpstr>Câu 05</vt:lpstr>
      <vt:lpstr>Câu 07</vt:lpstr>
      <vt:lpstr>Câu 06</vt:lpstr>
      <vt:lpstr>Câu 08</vt:lpstr>
      <vt:lpstr>Câu 09</vt:lpstr>
      <vt:lpstr>Câu 10</vt:lpstr>
      <vt:lpstr>'Câu 10'!Criteria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Phuc</dc:creator>
  <cp:lastModifiedBy>Thi Hong Diu Nguyen</cp:lastModifiedBy>
  <dcterms:created xsi:type="dcterms:W3CDTF">2017-06-15T17:01:53Z</dcterms:created>
  <dcterms:modified xsi:type="dcterms:W3CDTF">2023-12-28T15:00:19Z</dcterms:modified>
</cp:coreProperties>
</file>