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VerticalScroll="0" showSheetTabs="0" windowWidth="27945" windowHeight="12210"/>
  </bookViews>
  <sheets>
    <sheet name="Part list " sheetId="1" r:id="rId1"/>
    <sheet name="Sheet3" sheetId="12" r:id="rId2"/>
    <sheet name="In_Out PLC" sheetId="5" r:id="rId3"/>
    <sheet name="In_Out Tu chinh" sheetId="10" r:id="rId4"/>
    <sheet name="In_Out BT-Nâng-Hạ" sheetId="8" r:id="rId5"/>
    <sheet name="Sheet2" sheetId="11" state="hidden" r:id="rId6"/>
    <sheet name="Sheet1" sheetId="3" state="hidden" r:id="rId7"/>
    <sheet name="Mẫu" sheetId="2" state="hidden" r:id="rId8"/>
  </sheets>
  <definedNames>
    <definedName name="_xlnm._FilterDatabase" localSheetId="0" hidden="1">'Part list '!$A$9:$K$25</definedName>
    <definedName name="_xlnm.Print_Area" localSheetId="0">'Part list '!$A$1:$J$36</definedName>
    <definedName name="_xlnm.Print_Titles" localSheetId="0">'Part list '!$1:$9</definedName>
  </definedNames>
  <calcPr calcId="144525"/>
</workbook>
</file>

<file path=xl/sharedStrings.xml><?xml version="1.0" encoding="utf-8"?>
<sst xmlns="http://schemas.openxmlformats.org/spreadsheetml/2006/main" count="645" uniqueCount="389">
  <si>
    <t>PART LIST THIẾT BỊ GIÁM SÁT KHO ĐỒNG SHIV12
PO:</t>
  </si>
  <si>
    <t>Ngày phát hành: 27/06/2024</t>
  </si>
  <si>
    <t>Người phát hành: Bùi Văn Đức</t>
  </si>
  <si>
    <t>Phòng: Tự Động Hóa</t>
  </si>
  <si>
    <t>STT</t>
  </si>
  <si>
    <t>Tên thiết bị</t>
  </si>
  <si>
    <t>Mã thiết bị</t>
  </si>
  <si>
    <t>Mã thay thế</t>
  </si>
  <si>
    <t>Hãng sản xuất</t>
  </si>
  <si>
    <t>Đơn vị</t>
  </si>
  <si>
    <t>Số lượng/bộ</t>
  </si>
  <si>
    <t>Số bộ cần</t>
  </si>
  <si>
    <t>Giá dự kiến</t>
  </si>
  <si>
    <t>Tổng dự kiến</t>
  </si>
  <si>
    <t>Ghi chú / Link mua hàng tham khảo</t>
  </si>
  <si>
    <t>I . Phần Cứng Thu Thập Dữ Liệu Kho Đồng</t>
  </si>
  <si>
    <t>Loadcell L6E Zemic (0-100Kg)</t>
  </si>
  <si>
    <t>L6E Zemic (0-100Kg)</t>
  </si>
  <si>
    <t>Zemic</t>
  </si>
  <si>
    <t>Pcs</t>
  </si>
  <si>
    <t>Khung cơ khí, Thép hộp + cover inox 304
kích thước 300x300x100mm</t>
  </si>
  <si>
    <t>STI</t>
  </si>
  <si>
    <t>Chân cao su xanh</t>
  </si>
  <si>
    <t>C-30-RK-24-EP-UL-GREEN-GRAY</t>
  </si>
  <si>
    <t>Misumi</t>
  </si>
  <si>
    <t>Bộ Jack GX12-6P</t>
  </si>
  <si>
    <t>GX12-6P</t>
  </si>
  <si>
    <t>Bộ Jack GX12-2P</t>
  </si>
  <si>
    <t>GX12-2P</t>
  </si>
  <si>
    <t>Hộp Nhựa 200x120x75MM Có Tai</t>
  </si>
  <si>
    <t>200x120x75MM</t>
  </si>
  <si>
    <t>https://banlinhkien.com/hop-nhua-200x120x75mm-co-tai-p6652382.html</t>
  </si>
  <si>
    <t xml:space="preserve"> </t>
  </si>
  <si>
    <t>Cáp tín hiệu chống nhiễu 6x0.22</t>
  </si>
  <si>
    <t>Altek Kabel</t>
  </si>
  <si>
    <t>Mét</t>
  </si>
  <si>
    <t>Mạch Arduino Nano</t>
  </si>
  <si>
    <t>Arduino Nano V3.0 ATmega328P (Không kèm dây cáp USB)</t>
  </si>
  <si>
    <t>Mạch Chuyển Đổi ADC 24bit Loadcell HX711</t>
  </si>
  <si>
    <t>HX711</t>
  </si>
  <si>
    <t>TQ</t>
  </si>
  <si>
    <t>Embedded IOT SE-GW01</t>
  </si>
  <si>
    <t>SE-GW01</t>
  </si>
  <si>
    <t>SE</t>
  </si>
  <si>
    <t>Mạch Chuyển Giao Tiếp UART TTL To RS485 V2</t>
  </si>
  <si>
    <t>Uart TTL To RS485 V2</t>
  </si>
  <si>
    <t>Nguồn adapter 24V 2A 24V2A 50W - KHO ( Đủ công suất )</t>
  </si>
  <si>
    <t>https://linhkienvietnam.vn/nguon-adapter-24v-2a-24v2a-kho-b-ka7h3?variantId=73232531&amp;gad_source=1&amp;gclid=CjwKCAjwko21BhAPEiwAwfaQCPkaUIggPBudtFWYlMZZx5yiM-ryCgzmDSO_D4tj6JOd3ociZYJISxoCnMEQAvD_BwE</t>
  </si>
  <si>
    <t>Vật tư phụ (Dât điện, đầu cos,...)</t>
  </si>
  <si>
    <t>Gói</t>
  </si>
  <si>
    <t>Tổng</t>
  </si>
  <si>
    <t xml:space="preserve">Delta </t>
  </si>
  <si>
    <t>LS</t>
  </si>
  <si>
    <t>WxDxH</t>
  </si>
  <si>
    <t>POWER</t>
  </si>
  <si>
    <t>0.4 kw</t>
  </si>
  <si>
    <t xml:space="preserve">VFD2A8MS23ANSAA </t>
  </si>
  <si>
    <t>sv-004-ie5-2-C</t>
  </si>
  <si>
    <t>68X85X128</t>
  </si>
  <si>
    <t>SV-004-IG5A2</t>
  </si>
  <si>
    <t>70X130X128</t>
  </si>
  <si>
    <t>0.75 kw</t>
  </si>
  <si>
    <t>VFD4A8MS23ANSAA</t>
  </si>
  <si>
    <t>SV-008-IG5A2</t>
  </si>
  <si>
    <t>2.2 kw</t>
  </si>
  <si>
    <t>VFD11AMS23ANSAA</t>
  </si>
  <si>
    <t>SV-022-IG5A2</t>
  </si>
  <si>
    <t>140X128X155</t>
  </si>
  <si>
    <t>https://teki.vn/tf430</t>
  </si>
  <si>
    <t>Không hỗ trợ TCP/IP</t>
  </si>
  <si>
    <t>https://bienbachcm.vn/upload/files/HDSD/S4A/ST-QR86MF.pdf</t>
  </si>
  <si>
    <t>Chưa thấy công TCP/IP đâu
Khả năng là chân STK- STK+ HOẶC DO/D1</t>
  </si>
  <si>
    <t>Nguon DC tieu thu</t>
  </si>
  <si>
    <t xml:space="preserve">Input </t>
  </si>
  <si>
    <t>Description</t>
  </si>
  <si>
    <t>OutPut</t>
  </si>
  <si>
    <t>Thiết bị sử dụng</t>
  </si>
  <si>
    <t>Số lượng</t>
  </si>
  <si>
    <t>Consumption(ma)</t>
  </si>
  <si>
    <t>Total(mA)</t>
  </si>
  <si>
    <t xml:space="preserve">NPN </t>
  </si>
  <si>
    <t>I0.0</t>
  </si>
  <si>
    <t>BJ3M PDT</t>
  </si>
  <si>
    <t xml:space="preserve">CamBien Ngoai-NPN </t>
  </si>
  <si>
    <t>Q0.0</t>
  </si>
  <si>
    <t>Solidnoid Valve 1</t>
  </si>
  <si>
    <t>I0.1</t>
  </si>
  <si>
    <t>Q0.1</t>
  </si>
  <si>
    <t>Solidnoid Valve 2</t>
  </si>
  <si>
    <t>bs5-t1m</t>
  </si>
  <si>
    <t>I0.2</t>
  </si>
  <si>
    <t>Q0.2</t>
  </si>
  <si>
    <t>Solidnoid Valve 3</t>
  </si>
  <si>
    <t>Van điện từ</t>
  </si>
  <si>
    <t>I0.3</t>
  </si>
  <si>
    <t>Q0.3</t>
  </si>
  <si>
    <t>Solidnoid Valve 4</t>
  </si>
  <si>
    <t>cảm biên trên thân xylanh</t>
  </si>
  <si>
    <t>I0.4</t>
  </si>
  <si>
    <t>Q0.4</t>
  </si>
  <si>
    <t>Solidnoid Valve 5</t>
  </si>
  <si>
    <t>PLC S7-1215</t>
  </si>
  <si>
    <t>I0.5</t>
  </si>
  <si>
    <t>Q0.5</t>
  </si>
  <si>
    <t>Solidnoid Valve 6</t>
  </si>
  <si>
    <t>Modul SM1223</t>
  </si>
  <si>
    <t>I0.6</t>
  </si>
  <si>
    <t>Q0.6</t>
  </si>
  <si>
    <t>Solidnoid Valve 7</t>
  </si>
  <si>
    <t>Modul SM1221</t>
  </si>
  <si>
    <t>I0.7</t>
  </si>
  <si>
    <t>Q0.7</t>
  </si>
  <si>
    <t>Solidnoid Valve 8</t>
  </si>
  <si>
    <t>I1.0</t>
  </si>
  <si>
    <t>Q1.0</t>
  </si>
  <si>
    <t>Solidnoid Valve 9</t>
  </si>
  <si>
    <t>I1.1</t>
  </si>
  <si>
    <t>Q1.1</t>
  </si>
  <si>
    <t>Solidnoid Valve 10</t>
  </si>
  <si>
    <t>I2.0</t>
  </si>
  <si>
    <t>Sensor 1</t>
  </si>
  <si>
    <t>Q2.0</t>
  </si>
  <si>
    <t>Spare</t>
  </si>
  <si>
    <t>I2.1</t>
  </si>
  <si>
    <t>Sensor 2</t>
  </si>
  <si>
    <t>Q2.1</t>
  </si>
  <si>
    <t>I2.2</t>
  </si>
  <si>
    <t>Sensor 3</t>
  </si>
  <si>
    <t>Q2.2</t>
  </si>
  <si>
    <t>I2.3</t>
  </si>
  <si>
    <t>Sensor 4</t>
  </si>
  <si>
    <t>Q2.3</t>
  </si>
  <si>
    <t>I2.4</t>
  </si>
  <si>
    <t>Sensor 5</t>
  </si>
  <si>
    <t>Q2.4</t>
  </si>
  <si>
    <t>I2.5</t>
  </si>
  <si>
    <t>Sensor 6</t>
  </si>
  <si>
    <t>Q2.5</t>
  </si>
  <si>
    <t>I2.6</t>
  </si>
  <si>
    <t>Sensor 7</t>
  </si>
  <si>
    <t>Q2.6</t>
  </si>
  <si>
    <t>I2.7</t>
  </si>
  <si>
    <t>Sensor 8</t>
  </si>
  <si>
    <t>Q2.7</t>
  </si>
  <si>
    <t>I3.0</t>
  </si>
  <si>
    <t>Sensor 9</t>
  </si>
  <si>
    <t>Q3.0</t>
  </si>
  <si>
    <t>I3.1</t>
  </si>
  <si>
    <t>Sensor 10</t>
  </si>
  <si>
    <t>Q3.1</t>
  </si>
  <si>
    <t>I3.2</t>
  </si>
  <si>
    <t>Sensor 11</t>
  </si>
  <si>
    <t>Q3.2</t>
  </si>
  <si>
    <t>I3.3</t>
  </si>
  <si>
    <t>Sensor 12</t>
  </si>
  <si>
    <t>Q3.3</t>
  </si>
  <si>
    <t>I3.4</t>
  </si>
  <si>
    <t>Sensor 13</t>
  </si>
  <si>
    <t>Q3.4</t>
  </si>
  <si>
    <t>I3.5</t>
  </si>
  <si>
    <t>Sensor 14</t>
  </si>
  <si>
    <t>Q3.5</t>
  </si>
  <si>
    <t>I3.6</t>
  </si>
  <si>
    <t>Sensor 15</t>
  </si>
  <si>
    <t>Q3.6</t>
  </si>
  <si>
    <t>I3.7</t>
  </si>
  <si>
    <t>Sensor 16</t>
  </si>
  <si>
    <t>Q3.7</t>
  </si>
  <si>
    <t>I4.0</t>
  </si>
  <si>
    <t>Sensor 17</t>
  </si>
  <si>
    <t>I4.1</t>
  </si>
  <si>
    <t>Sensor 18</t>
  </si>
  <si>
    <t>I4.2</t>
  </si>
  <si>
    <t>Sensor 19</t>
  </si>
  <si>
    <t>I4.3</t>
  </si>
  <si>
    <t>Sensor 20</t>
  </si>
  <si>
    <t>I4.4</t>
  </si>
  <si>
    <t>I4.5</t>
  </si>
  <si>
    <t>I4.6</t>
  </si>
  <si>
    <t>I4.7</t>
  </si>
  <si>
    <t>I5.0</t>
  </si>
  <si>
    <t>I5.1</t>
  </si>
  <si>
    <t>I5.2</t>
  </si>
  <si>
    <t>I5.3</t>
  </si>
  <si>
    <t>I5.4</t>
  </si>
  <si>
    <t>I5.5</t>
  </si>
  <si>
    <t>I5.6</t>
  </si>
  <si>
    <t>I5.7</t>
  </si>
  <si>
    <t>i6.0</t>
  </si>
  <si>
    <t>i6.1</t>
  </si>
  <si>
    <t>i6.2</t>
  </si>
  <si>
    <t>i6.3</t>
  </si>
  <si>
    <t>i6.4</t>
  </si>
  <si>
    <t>i6.5</t>
  </si>
  <si>
    <t>i6.6</t>
  </si>
  <si>
    <t>i6.7</t>
  </si>
  <si>
    <t>Max Distance Xi Lanh 1</t>
  </si>
  <si>
    <t>Min Distance Xi Lanh 1</t>
  </si>
  <si>
    <t>Max Distance Xi Lanh 2</t>
  </si>
  <si>
    <t>Min Distance Xi Lanh 2</t>
  </si>
  <si>
    <t>Max Distance Xi Lanh 3</t>
  </si>
  <si>
    <t>Min Distance Xi Lanh 3</t>
  </si>
  <si>
    <t>Max Distance Xi Lanh 4</t>
  </si>
  <si>
    <t>Min Distance Xi Lanh 4</t>
  </si>
  <si>
    <t>Max Distance Xi Lanh 5</t>
  </si>
  <si>
    <t>Min Distance Xi Lanh 5</t>
  </si>
  <si>
    <t>Max Distance Xi Lanh 6</t>
  </si>
  <si>
    <t>Min Distance Xi Lanh 6</t>
  </si>
  <si>
    <t>Max Distance Xi Lanh 7</t>
  </si>
  <si>
    <t>Min Distance Xi Lanh 7</t>
  </si>
  <si>
    <t>Max Distance Xi Lanh 8</t>
  </si>
  <si>
    <t>Min Distance Xi Lanh 8</t>
  </si>
  <si>
    <t>Max Distance Xi Lanh 9</t>
  </si>
  <si>
    <t>Min Distance Xi Lanh 9</t>
  </si>
  <si>
    <t>Max Distance Xi Lanh 10</t>
  </si>
  <si>
    <t>Min Distance Xi Lanh 10</t>
  </si>
  <si>
    <t>Max Distance Xi Lanh 11</t>
  </si>
  <si>
    <t>Min Distance Xi Lanh 11</t>
  </si>
  <si>
    <t>Max Distance Xi Lanh 12</t>
  </si>
  <si>
    <t>Min Distance Xi Lanh 12</t>
  </si>
  <si>
    <t>Max Distance Xi Lanh 13</t>
  </si>
  <si>
    <t>Min Distance Xi Lanh 13</t>
  </si>
  <si>
    <t>Max Distance Xi Lanh 14</t>
  </si>
  <si>
    <t>Min Distance Xi Lanh 14</t>
  </si>
  <si>
    <t>Max Distance Xi Lanh 15</t>
  </si>
  <si>
    <t>Min Distance Xi Lanh 15</t>
  </si>
  <si>
    <t>Max Distance Xi Lanh 16</t>
  </si>
  <si>
    <t>Min Distance Xi Lanh 16</t>
  </si>
  <si>
    <t>Max Distance Xi Lanh 17</t>
  </si>
  <si>
    <t>Min Distance Xi Lanh 17</t>
  </si>
  <si>
    <t>Max Distance Xi Lanh 18</t>
  </si>
  <si>
    <t>Min Distance Xi Lanh 18</t>
  </si>
  <si>
    <t>Max Distance Xi Lanh 19</t>
  </si>
  <si>
    <t>Min Distance Xi Lanh 19</t>
  </si>
  <si>
    <t>Max Distance Xi Lanh 20</t>
  </si>
  <si>
    <t>Min Distance Xi Lanh 20</t>
  </si>
  <si>
    <t>InPut</t>
  </si>
  <si>
    <t>Cầu đấu nguồn
(24VDC,0VDC) + ĐK</t>
  </si>
  <si>
    <t>Cầu đấu mạch lực</t>
  </si>
  <si>
    <t>SL</t>
  </si>
  <si>
    <t>Note</t>
  </si>
  <si>
    <t>4 CB Xi lanh</t>
  </si>
  <si>
    <r>
      <rPr>
        <sz val="11"/>
        <color indexed="8"/>
        <rFont val="Calibri"/>
        <charset val="134"/>
      </rPr>
      <t xml:space="preserve">Cụm Thiết bị đoạn 
</t>
    </r>
    <r>
      <rPr>
        <sz val="11"/>
        <color rgb="FFFF0000"/>
        <rFont val="Calibri"/>
        <charset val="134"/>
      </rPr>
      <t>chuyển góc 90*</t>
    </r>
  </si>
  <si>
    <t>2 Van điện từ</t>
  </si>
  <si>
    <t>9 Cảm biến</t>
  </si>
  <si>
    <t>5 Động cơ</t>
  </si>
  <si>
    <t>có PE</t>
  </si>
  <si>
    <t>2 CB Xi lanh chuyển góc 90*</t>
  </si>
  <si>
    <t>1 Van điện từ cho xi lanh 90*</t>
  </si>
  <si>
    <t>2 Van điện từ(cấp 1 chân chung)</t>
  </si>
  <si>
    <t>1 CB quang trong bộ  Stopper góc 90*</t>
  </si>
  <si>
    <t>1 CB quang của bộ chuyển góc T 90*</t>
  </si>
  <si>
    <t>1 CB quang xác định đầy băng tải sau góc 90*</t>
  </si>
  <si>
    <t>1 CB quang đầu ra BT-IN</t>
  </si>
  <si>
    <t>4 CB Xi lanh Stopper</t>
  </si>
  <si>
    <r>
      <rPr>
        <sz val="11"/>
        <color indexed="8"/>
        <rFont val="Calibri"/>
        <charset val="134"/>
      </rPr>
      <t xml:space="preserve">Cụm thiết bị ngay </t>
    </r>
    <r>
      <rPr>
        <sz val="11"/>
        <color rgb="FFFF0000"/>
        <rFont val="Calibri"/>
        <charset val="134"/>
      </rPr>
      <t>TRƯỚC</t>
    </r>
    <r>
      <rPr>
        <sz val="11"/>
        <color indexed="8"/>
        <rFont val="Calibri"/>
        <charset val="134"/>
      </rPr>
      <t xml:space="preserve"> Cụm </t>
    </r>
    <r>
      <rPr>
        <sz val="11"/>
        <color rgb="FFFF0000"/>
        <rFont val="Calibri"/>
        <charset val="134"/>
      </rPr>
      <t>BT-OUT</t>
    </r>
  </si>
  <si>
    <t>4 Cảm biến</t>
  </si>
  <si>
    <t>1 CB quang trong bộ Stopper</t>
  </si>
  <si>
    <t>1 Camera</t>
  </si>
  <si>
    <t>2 CB Xi lanh</t>
  </si>
  <si>
    <r>
      <rPr>
        <sz val="11"/>
        <color indexed="8"/>
        <rFont val="Calibri"/>
        <charset val="134"/>
      </rPr>
      <t xml:space="preserve">Cụm thiết bị ngay 
</t>
    </r>
    <r>
      <rPr>
        <sz val="11"/>
        <color rgb="FFFF0000"/>
        <rFont val="Calibri"/>
        <charset val="134"/>
      </rPr>
      <t>SAU</t>
    </r>
    <r>
      <rPr>
        <sz val="11"/>
        <color indexed="8"/>
        <rFont val="Calibri"/>
        <charset val="134"/>
      </rPr>
      <t xml:space="preserve"> Cụm </t>
    </r>
    <r>
      <rPr>
        <sz val="11"/>
        <color rgb="FFFF0000"/>
        <rFont val="Calibri"/>
        <charset val="134"/>
      </rPr>
      <t>BT-OUT</t>
    </r>
  </si>
  <si>
    <t>1 Van điện từ</t>
  </si>
  <si>
    <t>2 Cảm biến</t>
  </si>
  <si>
    <t>1 CB quang xác định có 
vật thể ko để đẩy</t>
  </si>
  <si>
    <t>Báo lỗi biến tần</t>
  </si>
  <si>
    <t>5 BIẾN TẦN</t>
  </si>
  <si>
    <t>1 Van điện từ(cấp 1 chân chung)</t>
  </si>
  <si>
    <t>Button EMG</t>
  </si>
  <si>
    <t>Used</t>
  </si>
  <si>
    <t xml:space="preserve">Nên cần </t>
  </si>
  <si>
    <t xml:space="preserve">Tổng hiện tại </t>
  </si>
  <si>
    <t>Total</t>
  </si>
  <si>
    <t>Pha_A_Encorder</t>
  </si>
  <si>
    <t>Pha_B_Encorder</t>
  </si>
  <si>
    <t>Button Phanh Đ/C nâng 0.75KW</t>
  </si>
  <si>
    <t>Fault IINV 1</t>
  </si>
  <si>
    <t>Fault IINV 2</t>
  </si>
  <si>
    <t>Solenoid Valve 1</t>
  </si>
  <si>
    <t>Solenoid Valve 2</t>
  </si>
  <si>
    <t>Max Xi lanh 1</t>
  </si>
  <si>
    <t>Min Xi lanh 1</t>
  </si>
  <si>
    <t>I1.2</t>
  </si>
  <si>
    <t>Max Xi lanh 2</t>
  </si>
  <si>
    <t>I1.3</t>
  </si>
  <si>
    <t>Min Xi lanh 2</t>
  </si>
  <si>
    <t>I1.4</t>
  </si>
  <si>
    <t>Sensor Hành trình trên</t>
  </si>
  <si>
    <t>I1.5</t>
  </si>
  <si>
    <t>Sensor Hành trình dưới</t>
  </si>
  <si>
    <t>I1.6</t>
  </si>
  <si>
    <t>Sensor quang 1</t>
  </si>
  <si>
    <t>I1.7</t>
  </si>
  <si>
    <t>Sensor quang 2</t>
  </si>
  <si>
    <t>Sensor vùng 1</t>
  </si>
  <si>
    <t>Sensor vùng 2</t>
  </si>
  <si>
    <t>Cầu đấu nguồn
(24VDC) + ĐK</t>
  </si>
  <si>
    <t>2_Pha_Encorder</t>
  </si>
  <si>
    <t>ĐK 2 động cơ chạy thuận nghịch
+ 2 cấp tốc độ Đ.cơ 0.75 KW</t>
  </si>
  <si>
    <t>Nguồn cho 4
CB Xi Lanh</t>
  </si>
  <si>
    <t>Nguồn 3P
 2 động cơ</t>
  </si>
  <si>
    <t xml:space="preserve">ĐK 2 van điện từ </t>
  </si>
  <si>
    <t>Nguồn cho 2
CB hành trình</t>
  </si>
  <si>
    <t>Dây PE</t>
  </si>
  <si>
    <t>Nguồn cho 2
CB quang</t>
  </si>
  <si>
    <t>Nguồn cho 2
CB vùng</t>
  </si>
  <si>
    <t>Tín hiệu từ CB xi lanh</t>
  </si>
  <si>
    <t>Cụm Sensor trên Xi lanh</t>
  </si>
  <si>
    <t>Tín hiệu từ công tắc giới hạn
hành trình</t>
  </si>
  <si>
    <t>Tín hiệu Đk 
từ  CB  xi lanh</t>
  </si>
  <si>
    <t>Tín hiệu từ CB quang</t>
  </si>
  <si>
    <t>????</t>
  </si>
  <si>
    <t>Tín hiệu Đk 
từ  CB hành trình</t>
  </si>
  <si>
    <t>Tín hiệu từ CB vùng</t>
  </si>
  <si>
    <t>Phát hiện có vật</t>
  </si>
  <si>
    <t>Tín hiệu Đk 
từ  CB quang</t>
  </si>
  <si>
    <t>Tín hiệu Đk 
từ  CB vùng</t>
  </si>
  <si>
    <t>Nguồn cho 
van điện từ</t>
  </si>
  <si>
    <t>Monitor</t>
  </si>
  <si>
    <t>Loại 7 inch</t>
  </si>
  <si>
    <t>Loại10 inch</t>
  </si>
  <si>
    <t>Màn hình hay sử dụng thay 
cho Siemens vì giá thành thấp hơn</t>
  </si>
  <si>
    <t>WEINTEK 7 INCH
MT8071IP</t>
  </si>
  <si>
    <t>WEINTEK 10 INCH
MT8102IP</t>
  </si>
  <si>
    <t>2TR3</t>
  </si>
  <si>
    <t>4TR</t>
  </si>
  <si>
    <t>Cầu ĐK</t>
  </si>
  <si>
    <t>Lực</t>
  </si>
  <si>
    <t>RƠ LE+ĐẾ</t>
  </si>
  <si>
    <t>Bộ AGV nâng kéo 600kg</t>
  </si>
  <si>
    <t>STI-SUMI-VER 5.0</t>
  </si>
  <si>
    <t>bộ</t>
  </si>
  <si>
    <t>Bản lề tủ điện</t>
  </si>
  <si>
    <t>HL-003</t>
  </si>
  <si>
    <t>chiếc</t>
  </si>
  <si>
    <t>Bánh xe AGV 2.5inch</t>
  </si>
  <si>
    <t>Bulong côn vít</t>
  </si>
  <si>
    <t>M3 x 8 - CBV - INOX</t>
  </si>
  <si>
    <t>VN</t>
  </si>
  <si>
    <t>M3 x 10 - CBV - INOX</t>
  </si>
  <si>
    <t>M5 x 15 - CBV - INOX</t>
  </si>
  <si>
    <t>Motor 0.75KW_Encorder A</t>
  </si>
  <si>
    <t>Bulong lục giác chìm</t>
  </si>
  <si>
    <t>M5 x 30 - LGC - INOX</t>
  </si>
  <si>
    <t>Motor 0.75KW_Encorder B</t>
  </si>
  <si>
    <t>M5 x 35 - LGC - INOX</t>
  </si>
  <si>
    <t>M6 x 10 - LGC - INOX</t>
  </si>
  <si>
    <t>M6 x 15 - LGC - INOX</t>
  </si>
  <si>
    <t>M6 x 25 - LGC - INOX</t>
  </si>
  <si>
    <t>M6 x 40 - LGC - INOX</t>
  </si>
  <si>
    <t>M8 x 20 - LGC - INOX</t>
  </si>
  <si>
    <t>M8 x 25 - LGC - INOX</t>
  </si>
  <si>
    <t>M8 x 30 - LGC - INOX</t>
  </si>
  <si>
    <t>Bulong mũ vít</t>
  </si>
  <si>
    <t>M3 X 20 - MBV - INOX</t>
  </si>
  <si>
    <t>M4 X 10 - MBV - INOX</t>
  </si>
  <si>
    <t>M4 X 15 - MBV - INOX</t>
  </si>
  <si>
    <t>M5 X 10 - MBV - INOX</t>
  </si>
  <si>
    <t>M5 X 15 - MBV - INOX</t>
  </si>
  <si>
    <t>Con trượt SC12UU</t>
  </si>
  <si>
    <t>MH009149</t>
  </si>
  <si>
    <t>Button Brake 0.75KW</t>
  </si>
  <si>
    <t>Chốt chẻ lỗ 4</t>
  </si>
  <si>
    <t>Chốt chẻ xuyên lỗ 4mm</t>
  </si>
  <si>
    <t>Kẹp trục SHF12</t>
  </si>
  <si>
    <t>MH010466</t>
  </si>
  <si>
    <t>Khóa móc</t>
  </si>
  <si>
    <t>PKBS1</t>
  </si>
  <si>
    <t>Khóa tủ điện</t>
  </si>
  <si>
    <t>MS-705-1</t>
  </si>
  <si>
    <t>Phanh lỗ</t>
  </si>
  <si>
    <t>Phanh lỗ 28x1.5</t>
  </si>
  <si>
    <t>Phanh lỗ dày 1.4</t>
  </si>
  <si>
    <t>Phanh lỗ 35x1.5</t>
  </si>
  <si>
    <t>Phanh trục</t>
  </si>
  <si>
    <t>Phanh trục 8x0.8</t>
  </si>
  <si>
    <t>Phanh trục 15x1.5</t>
  </si>
  <si>
    <t>Vòng bi</t>
  </si>
  <si>
    <t>NSK/SKF</t>
  </si>
  <si>
    <t>Tem AGV</t>
  </si>
  <si>
    <t>Lò xo phi 9 - dài 20cm</t>
  </si>
  <si>
    <t>Bộ phận phát hành</t>
  </si>
  <si>
    <t>Bộ phận mua hàng</t>
  </si>
  <si>
    <t>Bộ phận kế toán</t>
  </si>
  <si>
    <t>Người phát hành</t>
  </si>
  <si>
    <t>Trưởng phòng</t>
  </si>
  <si>
    <t>Người mua hàng</t>
  </si>
  <si>
    <t>Kế toán</t>
  </si>
  <si>
    <t>Giám đốc</t>
  </si>
  <si>
    <t xml:space="preserve">Ngày: 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</si>
</sst>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(* #,##0_);_(* \(#,##0\);_(* &quot;-&quot;??_);_(@_)"/>
    <numFmt numFmtId="178" formatCode="_-* #,##0_-;\-* #,##0_-;_-* &quot;-&quot;??_-;_-@_-"/>
  </numFmts>
  <fonts count="4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6"/>
      <color theme="0"/>
      <name val="Calibri"/>
      <charset val="134"/>
    </font>
    <font>
      <sz val="18"/>
      <color indexed="8"/>
      <name val="Calibri"/>
      <charset val="134"/>
    </font>
    <font>
      <sz val="24"/>
      <color theme="0"/>
      <name val="Calibri"/>
      <charset val="134"/>
    </font>
    <font>
      <sz val="14"/>
      <color theme="0"/>
      <name val="Calibri"/>
      <charset val="134"/>
    </font>
    <font>
      <sz val="11"/>
      <color theme="0"/>
      <name val="Calibri"/>
      <charset val="134"/>
    </font>
    <font>
      <sz val="11"/>
      <color rgb="FF001A33"/>
      <name val="Segoe UI"/>
      <charset val="134"/>
    </font>
    <font>
      <sz val="14"/>
      <color indexed="8"/>
      <name val="Calibri"/>
      <charset val="134"/>
    </font>
    <font>
      <u/>
      <sz val="11"/>
      <color theme="10"/>
      <name val="Calibri"/>
      <charset val="134"/>
    </font>
    <font>
      <b/>
      <sz val="11"/>
      <color rgb="FFFE980F"/>
      <name val="Roboto Condensed"/>
      <charset val="134"/>
    </font>
    <font>
      <sz val="16"/>
      <color indexed="8"/>
      <name val="Times New Roman"/>
      <charset val="134"/>
    </font>
    <font>
      <b/>
      <sz val="16"/>
      <color indexed="8"/>
      <name val="Times New Roman"/>
      <charset val="134"/>
    </font>
    <font>
      <sz val="16"/>
      <color indexed="8"/>
      <name val="Calibri"/>
      <charset val="134"/>
    </font>
    <font>
      <b/>
      <sz val="26"/>
      <color indexed="8"/>
      <name val="Times New Roman"/>
      <charset val="134"/>
    </font>
    <font>
      <b/>
      <sz val="16"/>
      <color rgb="FF000000"/>
      <name val="Times New Roman"/>
      <charset val="134"/>
    </font>
    <font>
      <sz val="16"/>
      <color rgb="FF333333"/>
      <name val="Times New Roman"/>
      <charset val="134"/>
    </font>
    <font>
      <sz val="16"/>
      <color rgb="FF000000"/>
      <name val="Times New Roman"/>
      <charset val="134"/>
    </font>
    <font>
      <sz val="16"/>
      <color rgb="FF111111"/>
      <name val="Times New Roman"/>
      <charset val="134"/>
    </font>
    <font>
      <sz val="16"/>
      <name val="Times New Roman"/>
      <charset val="134"/>
    </font>
    <font>
      <sz val="16"/>
      <color theme="1"/>
      <name val="Times New Roman"/>
      <charset val="134"/>
    </font>
    <font>
      <sz val="18"/>
      <color rgb="FFFF0000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name val="VNI-Times"/>
      <charset val="134"/>
    </font>
    <font>
      <sz val="10"/>
      <name val="Tahoma"/>
      <charset val="134"/>
    </font>
    <font>
      <sz val="11"/>
      <color rgb="FFFF0000"/>
      <name val="Calibri"/>
      <charset val="134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890133365886"/>
        <bgColor indexed="64"/>
      </patternFill>
    </fill>
    <fill>
      <patternFill patternType="solid">
        <fgColor theme="3" tint="0.799890133365886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indexed="9"/>
        <bgColor indexed="10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10"/>
      </patternFill>
    </fill>
    <fill>
      <patternFill patternType="solid">
        <fgColor indexed="10"/>
        <bgColor indexed="10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 applyFill="0" applyProtection="0"/>
    <xf numFmtId="43" fontId="0" fillId="0" borderId="0" applyFont="0" applyFill="0" applyBorder="0" applyAlignment="0" applyProtection="0"/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2" fillId="20" borderId="3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9" borderId="6" applyNumberFormat="0" applyAlignment="0" applyProtection="0">
      <alignment vertical="center"/>
    </xf>
    <xf numFmtId="0" fontId="31" fillId="21" borderId="7" applyNumberFormat="0" applyAlignment="0" applyProtection="0">
      <alignment vertical="center"/>
    </xf>
    <xf numFmtId="0" fontId="32" fillId="21" borderId="6" applyNumberFormat="0" applyAlignment="0" applyProtection="0">
      <alignment vertical="center"/>
    </xf>
    <xf numFmtId="0" fontId="33" fillId="22" borderId="8" applyNumberFormat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11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9" fillId="3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39" fillId="42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43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41" fillId="0" borderId="0"/>
    <xf numFmtId="0" fontId="42" fillId="0" borderId="0"/>
    <xf numFmtId="0" fontId="41" fillId="0" borderId="0"/>
    <xf numFmtId="0" fontId="0" fillId="0" borderId="0" applyFill="0" applyProtection="0"/>
    <xf numFmtId="9" fontId="4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103">
    <xf numFmtId="0" fontId="0" fillId="0" borderId="0" xfId="0" applyFill="1" applyProtection="1"/>
    <xf numFmtId="0" fontId="0" fillId="0" borderId="0" xfId="0" applyFill="1" applyAlignment="1" applyProtection="1">
      <alignment horizontal="center" vertical="center"/>
    </xf>
    <xf numFmtId="0" fontId="0" fillId="2" borderId="0" xfId="0" applyFill="1" applyProtection="1"/>
    <xf numFmtId="0" fontId="0" fillId="2" borderId="0" xfId="0" applyFill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center" vertical="center"/>
    </xf>
    <xf numFmtId="0" fontId="0" fillId="0" borderId="1" xfId="0" applyFill="1" applyBorder="1" applyAlignment="1" applyProtection="1">
      <alignment horizontal="left" vertical="center"/>
    </xf>
    <xf numFmtId="0" fontId="0" fillId="0" borderId="0" xfId="0" applyFill="1" applyAlignment="1" applyProtection="1">
      <alignment vertical="center"/>
    </xf>
    <xf numFmtId="0" fontId="0" fillId="3" borderId="0" xfId="0" applyFill="1" applyProtection="1"/>
    <xf numFmtId="0" fontId="0" fillId="4" borderId="0" xfId="0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 wrapText="1"/>
    </xf>
    <xf numFmtId="0" fontId="0" fillId="3" borderId="0" xfId="0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  <xf numFmtId="0" fontId="3" fillId="0" borderId="0" xfId="0" applyFont="1" applyFill="1" applyProtection="1"/>
    <xf numFmtId="0" fontId="0" fillId="3" borderId="0" xfId="0" applyFill="1" applyAlignment="1" applyProtection="1">
      <alignment vertical="center"/>
    </xf>
    <xf numFmtId="0" fontId="0" fillId="0" borderId="0" xfId="0" applyFill="1" applyAlignment="1" applyProtection="1">
      <alignment vertical="center" wrapText="1"/>
    </xf>
    <xf numFmtId="0" fontId="0" fillId="6" borderId="0" xfId="0" applyFill="1" applyAlignment="1" applyProtection="1">
      <alignment vertical="center"/>
    </xf>
    <xf numFmtId="0" fontId="0" fillId="7" borderId="0" xfId="0" applyFill="1" applyAlignment="1" applyProtection="1">
      <alignment vertical="center"/>
    </xf>
    <xf numFmtId="0" fontId="4" fillId="0" borderId="0" xfId="0" applyFont="1" applyFill="1" applyAlignment="1" applyProtection="1">
      <alignment vertical="center"/>
    </xf>
    <xf numFmtId="0" fontId="4" fillId="0" borderId="0" xfId="0" applyFont="1" applyFill="1" applyAlignment="1" applyProtection="1">
      <alignment horizontal="center" vertical="center"/>
    </xf>
    <xf numFmtId="0" fontId="5" fillId="5" borderId="0" xfId="0" applyFont="1" applyFill="1" applyAlignment="1" applyProtection="1">
      <alignment horizontal="center" vertical="center" wrapText="1"/>
    </xf>
    <xf numFmtId="0" fontId="0" fillId="0" borderId="0" xfId="0" applyFill="1" applyAlignment="1" applyProtection="1">
      <alignment wrapText="1"/>
    </xf>
    <xf numFmtId="0" fontId="5" fillId="0" borderId="0" xfId="0" applyFont="1" applyFill="1" applyAlignment="1" applyProtection="1">
      <alignment vertical="center" wrapText="1"/>
    </xf>
    <xf numFmtId="0" fontId="0" fillId="8" borderId="0" xfId="0" applyFill="1" applyAlignment="1" applyProtection="1">
      <alignment horizontal="center" vertical="center" wrapText="1"/>
    </xf>
    <xf numFmtId="0" fontId="0" fillId="8" borderId="0" xfId="0" applyFill="1" applyAlignment="1" applyProtection="1">
      <alignment horizontal="center" vertical="center"/>
    </xf>
    <xf numFmtId="0" fontId="0" fillId="6" borderId="0" xfId="0" applyFill="1" applyAlignment="1" applyProtection="1">
      <alignment horizontal="center" vertical="center"/>
    </xf>
    <xf numFmtId="0" fontId="0" fillId="9" borderId="0" xfId="0" applyFill="1" applyAlignment="1" applyProtection="1">
      <alignment horizontal="center" vertical="center"/>
    </xf>
    <xf numFmtId="0" fontId="0" fillId="10" borderId="0" xfId="0" applyFill="1" applyAlignment="1" applyProtection="1">
      <alignment horizontal="center" vertical="center"/>
    </xf>
    <xf numFmtId="0" fontId="6" fillId="11" borderId="0" xfId="0" applyFont="1" applyFill="1" applyAlignment="1" applyProtection="1">
      <alignment horizontal="center"/>
    </xf>
    <xf numFmtId="0" fontId="0" fillId="10" borderId="0" xfId="0" applyFill="1" applyProtection="1"/>
    <xf numFmtId="0" fontId="7" fillId="0" borderId="0" xfId="0" applyFont="1" applyFill="1" applyProtection="1"/>
    <xf numFmtId="0" fontId="0" fillId="12" borderId="0" xfId="0" applyFill="1" applyAlignment="1" applyProtection="1">
      <alignment horizontal="center" vertical="center"/>
    </xf>
    <xf numFmtId="0" fontId="0" fillId="13" borderId="0" xfId="0" applyFill="1" applyAlignment="1" applyProtection="1">
      <alignment horizontal="center" vertical="center"/>
    </xf>
    <xf numFmtId="0" fontId="8" fillId="0" borderId="0" xfId="0" applyFont="1" applyFill="1" applyAlignment="1" applyProtection="1">
      <alignment horizontal="center" vertical="center"/>
    </xf>
    <xf numFmtId="0" fontId="0" fillId="14" borderId="0" xfId="0" applyFill="1" applyAlignment="1" applyProtection="1">
      <alignment horizontal="center" vertical="center"/>
    </xf>
    <xf numFmtId="0" fontId="9" fillId="0" borderId="0" xfId="6" applyFill="1" applyAlignment="1" applyProtection="1">
      <alignment horizontal="center" vertical="center"/>
    </xf>
    <xf numFmtId="0" fontId="9" fillId="0" borderId="0" xfId="6" applyFill="1" applyProtection="1"/>
    <xf numFmtId="3" fontId="0" fillId="0" borderId="0" xfId="0" applyNumberFormat="1" applyFill="1" applyProtection="1"/>
    <xf numFmtId="0" fontId="10" fillId="0" borderId="0" xfId="0" applyFont="1" applyFill="1" applyAlignment="1" applyProtection="1">
      <alignment horizontal="left" vertical="center" wrapText="1" indent="2"/>
    </xf>
    <xf numFmtId="4" fontId="0" fillId="0" borderId="0" xfId="0" applyNumberFormat="1" applyFill="1" applyProtection="1"/>
    <xf numFmtId="0" fontId="11" fillId="0" borderId="0" xfId="0" applyFont="1" applyFill="1" applyProtection="1"/>
    <xf numFmtId="0" fontId="12" fillId="0" borderId="0" xfId="0" applyFont="1" applyFill="1" applyAlignment="1" applyProtection="1">
      <alignment vertical="center" wrapText="1"/>
    </xf>
    <xf numFmtId="0" fontId="13" fillId="2" borderId="0" xfId="0" applyFont="1" applyFill="1" applyAlignment="1" applyProtection="1">
      <alignment horizontal="left" vertical="center"/>
    </xf>
    <xf numFmtId="0" fontId="3" fillId="0" borderId="0" xfId="0" applyFont="1" applyFill="1" applyAlignment="1" applyProtection="1">
      <alignment vertical="center"/>
    </xf>
    <xf numFmtId="0" fontId="11" fillId="0" borderId="0" xfId="0" applyFont="1" applyFill="1" applyAlignment="1" applyProtection="1">
      <alignment horizontal="center"/>
    </xf>
    <xf numFmtId="0" fontId="11" fillId="0" borderId="0" xfId="0" applyFont="1" applyFill="1" applyAlignment="1" applyProtection="1">
      <alignment wrapText="1"/>
    </xf>
    <xf numFmtId="0" fontId="11" fillId="0" borderId="0" xfId="0" applyFont="1" applyFill="1" applyAlignment="1" applyProtection="1">
      <alignment horizontal="center" wrapText="1"/>
    </xf>
    <xf numFmtId="43" fontId="11" fillId="0" borderId="0" xfId="0" applyNumberFormat="1" applyFont="1" applyFill="1" applyAlignment="1" applyProtection="1">
      <alignment horizontal="center"/>
    </xf>
    <xf numFmtId="0" fontId="11" fillId="0" borderId="0" xfId="0" applyFont="1" applyFill="1" applyAlignment="1" applyProtection="1">
      <alignment horizontal="center" vertical="center"/>
    </xf>
    <xf numFmtId="177" fontId="11" fillId="0" borderId="0" xfId="1" applyNumberFormat="1" applyFont="1" applyFill="1" applyAlignment="1" applyProtection="1">
      <alignment horizontal="center" vertical="center"/>
    </xf>
    <xf numFmtId="177" fontId="11" fillId="0" borderId="0" xfId="1" applyNumberFormat="1" applyFont="1" applyFill="1" applyAlignment="1" applyProtection="1">
      <alignment horizontal="right" vertical="center"/>
    </xf>
    <xf numFmtId="0" fontId="13" fillId="0" borderId="0" xfId="0" applyFont="1" applyFill="1" applyProtection="1"/>
    <xf numFmtId="0" fontId="12" fillId="0" borderId="0" xfId="0" applyFont="1" applyFill="1" applyAlignment="1" applyProtection="1">
      <alignment horizontal="center" vertical="center"/>
    </xf>
    <xf numFmtId="0" fontId="12" fillId="0" borderId="0" xfId="0" applyFont="1" applyFill="1" applyAlignment="1" applyProtection="1">
      <alignment horizontal="center" vertical="center" wrapText="1"/>
    </xf>
    <xf numFmtId="0" fontId="12" fillId="0" borderId="0" xfId="0" applyFont="1" applyFill="1" applyAlignment="1" applyProtection="1">
      <alignment horizontal="center" wrapText="1"/>
    </xf>
    <xf numFmtId="0" fontId="14" fillId="0" borderId="0" xfId="0" applyFont="1" applyFill="1" applyAlignment="1" applyProtection="1">
      <alignment horizontal="center" vertical="center" wrapText="1"/>
    </xf>
    <xf numFmtId="0" fontId="12" fillId="0" borderId="0" xfId="0" applyFont="1" applyFill="1" applyAlignment="1" applyProtection="1">
      <alignment horizontal="left" vertical="center"/>
    </xf>
    <xf numFmtId="0" fontId="12" fillId="15" borderId="1" xfId="0" applyFont="1" applyFill="1" applyBorder="1" applyAlignment="1" applyProtection="1">
      <alignment horizontal="center" vertical="center" wrapText="1"/>
    </xf>
    <xf numFmtId="0" fontId="12" fillId="15" borderId="1" xfId="0" applyFont="1" applyFill="1" applyBorder="1" applyAlignment="1" applyProtection="1">
      <alignment horizontal="center" wrapText="1"/>
    </xf>
    <xf numFmtId="0" fontId="15" fillId="16" borderId="1" xfId="0" applyFont="1" applyFill="1" applyBorder="1" applyAlignment="1" applyProtection="1">
      <alignment horizontal="left" vertical="center" wrapText="1"/>
    </xf>
    <xf numFmtId="0" fontId="15" fillId="16" borderId="1" xfId="0" applyFont="1" applyFill="1" applyBorder="1" applyAlignment="1" applyProtection="1">
      <alignment horizontal="center" vertical="center" wrapText="1"/>
    </xf>
    <xf numFmtId="0" fontId="11" fillId="2" borderId="2" xfId="0" applyFont="1" applyFill="1" applyBorder="1" applyAlignment="1" applyProtection="1">
      <alignment horizontal="center" vertical="center"/>
    </xf>
    <xf numFmtId="0" fontId="16" fillId="2" borderId="2" xfId="0" applyFont="1" applyFill="1" applyBorder="1" applyAlignment="1" applyProtection="1">
      <alignment horizontal="left" vertical="center" wrapText="1"/>
    </xf>
    <xf numFmtId="0" fontId="11" fillId="17" borderId="1" xfId="0" applyFont="1" applyFill="1" applyBorder="1" applyAlignment="1" applyProtection="1">
      <alignment horizontal="left" vertical="center" wrapText="1"/>
    </xf>
    <xf numFmtId="0" fontId="17" fillId="0" borderId="1" xfId="0" applyFont="1" applyBorder="1" applyAlignment="1">
      <alignment vertical="center"/>
    </xf>
    <xf numFmtId="0" fontId="11" fillId="17" borderId="1" xfId="0" applyFont="1" applyFill="1" applyBorder="1" applyAlignment="1" applyProtection="1">
      <alignment horizontal="center" vertical="center" wrapText="1"/>
    </xf>
    <xf numFmtId="0" fontId="11" fillId="17" borderId="2" xfId="0" applyFont="1" applyFill="1" applyBorder="1" applyAlignment="1" applyProtection="1">
      <alignment horizontal="center" vertical="center" wrapText="1"/>
    </xf>
    <xf numFmtId="0" fontId="16" fillId="2" borderId="1" xfId="0" applyFont="1" applyFill="1" applyBorder="1" applyAlignment="1" applyProtection="1">
      <alignment vertical="center" wrapText="1"/>
    </xf>
    <xf numFmtId="0" fontId="11" fillId="2" borderId="1" xfId="0" applyFont="1" applyFill="1" applyBorder="1" applyAlignment="1" applyProtection="1">
      <alignment horizontal="left" vertical="center"/>
    </xf>
    <xf numFmtId="0" fontId="17" fillId="0" borderId="1" xfId="0" applyFont="1" applyBorder="1"/>
    <xf numFmtId="0" fontId="16" fillId="0" borderId="1" xfId="0" applyFont="1" applyFill="1" applyBorder="1" applyAlignment="1" applyProtection="1">
      <alignment vertical="center" wrapText="1"/>
    </xf>
    <xf numFmtId="0" fontId="18" fillId="0" borderId="1" xfId="0" applyFont="1" applyBorder="1" applyAlignment="1">
      <alignment vertical="center" wrapText="1"/>
    </xf>
    <xf numFmtId="0" fontId="11" fillId="17" borderId="1" xfId="0" applyFont="1" applyFill="1" applyBorder="1" applyAlignment="1" applyProtection="1">
      <alignment vertical="center" wrapText="1"/>
    </xf>
    <xf numFmtId="0" fontId="11" fillId="18" borderId="1" xfId="0" applyFont="1" applyFill="1" applyBorder="1" applyAlignment="1" applyProtection="1">
      <alignment vertical="center" wrapText="1"/>
    </xf>
    <xf numFmtId="0" fontId="19" fillId="0" borderId="1" xfId="0" applyFont="1" applyFill="1" applyBorder="1" applyAlignment="1" applyProtection="1">
      <alignment horizontal="left" vertical="center" wrapText="1"/>
    </xf>
    <xf numFmtId="0" fontId="19" fillId="0" borderId="1" xfId="0" applyFont="1" applyFill="1" applyBorder="1" applyAlignment="1" applyProtection="1">
      <alignment horizontal="center" vertical="center" wrapText="1"/>
    </xf>
    <xf numFmtId="0" fontId="13" fillId="2" borderId="1" xfId="0" applyFont="1" applyFill="1" applyBorder="1" applyAlignment="1" applyProtection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19" fillId="0" borderId="1" xfId="0" applyFont="1" applyFill="1" applyBorder="1" applyAlignment="1" applyProtection="1">
      <alignment vertical="center" wrapText="1"/>
    </xf>
    <xf numFmtId="0" fontId="19" fillId="0" borderId="1" xfId="0" applyFont="1" applyBorder="1" applyAlignment="1">
      <alignment vertical="center"/>
    </xf>
    <xf numFmtId="0" fontId="16" fillId="0" borderId="0" xfId="0" applyFont="1" applyFill="1" applyAlignment="1" applyProtection="1">
      <alignment vertical="center" wrapText="1"/>
    </xf>
    <xf numFmtId="0" fontId="12" fillId="0" borderId="1" xfId="0" applyFont="1" applyFill="1" applyBorder="1" applyAlignment="1" applyProtection="1">
      <alignment horizontal="left" vertical="center"/>
    </xf>
    <xf numFmtId="0" fontId="12" fillId="0" borderId="1" xfId="0" applyFont="1" applyFill="1" applyBorder="1" applyAlignment="1" applyProtection="1">
      <alignment horizontal="center" vertical="center"/>
    </xf>
    <xf numFmtId="177" fontId="12" fillId="0" borderId="0" xfId="1" applyNumberFormat="1" applyFont="1" applyFill="1" applyAlignment="1" applyProtection="1">
      <alignment horizontal="center" vertical="center" wrapText="1"/>
    </xf>
    <xf numFmtId="177" fontId="12" fillId="0" borderId="0" xfId="1" applyNumberFormat="1" applyFont="1" applyFill="1" applyAlignment="1" applyProtection="1">
      <alignment horizontal="right" vertical="center" wrapText="1"/>
    </xf>
    <xf numFmtId="177" fontId="12" fillId="0" borderId="0" xfId="1" applyNumberFormat="1" applyFont="1" applyFill="1" applyBorder="1" applyAlignment="1" applyProtection="1">
      <alignment horizontal="center" vertical="center" wrapText="1"/>
    </xf>
    <xf numFmtId="177" fontId="12" fillId="0" borderId="0" xfId="1" applyNumberFormat="1" applyFont="1" applyFill="1" applyBorder="1" applyAlignment="1" applyProtection="1">
      <alignment horizontal="right" vertical="center" wrapText="1"/>
    </xf>
    <xf numFmtId="177" fontId="12" fillId="15" borderId="1" xfId="1" applyNumberFormat="1" applyFont="1" applyFill="1" applyBorder="1" applyAlignment="1" applyProtection="1">
      <alignment horizontal="center" vertical="center" wrapText="1"/>
    </xf>
    <xf numFmtId="177" fontId="15" fillId="16" borderId="1" xfId="0" applyNumberFormat="1" applyFont="1" applyFill="1" applyBorder="1" applyAlignment="1" applyProtection="1">
      <alignment horizontal="right" vertical="center" wrapText="1"/>
    </xf>
    <xf numFmtId="0" fontId="15" fillId="19" borderId="1" xfId="0" applyFont="1" applyFill="1" applyBorder="1" applyAlignment="1" applyProtection="1">
      <alignment horizontal="left" vertical="center" wrapText="1"/>
    </xf>
    <xf numFmtId="177" fontId="11" fillId="17" borderId="2" xfId="1" applyNumberFormat="1" applyFont="1" applyFill="1" applyBorder="1" applyAlignment="1" applyProtection="1">
      <alignment horizontal="right" vertical="center" wrapText="1"/>
    </xf>
    <xf numFmtId="177" fontId="20" fillId="17" borderId="2" xfId="1" applyNumberFormat="1" applyFont="1" applyFill="1" applyBorder="1" applyAlignment="1" applyProtection="1">
      <alignment horizontal="right" vertical="center" wrapText="1"/>
    </xf>
    <xf numFmtId="177" fontId="11" fillId="2" borderId="2" xfId="1" applyNumberFormat="1" applyFont="1" applyFill="1" applyBorder="1" applyAlignment="1" applyProtection="1">
      <alignment horizontal="center" vertical="center"/>
    </xf>
    <xf numFmtId="177" fontId="11" fillId="17" borderId="1" xfId="1" applyNumberFormat="1" applyFont="1" applyFill="1" applyBorder="1" applyAlignment="1" applyProtection="1">
      <alignment horizontal="right" vertical="center" wrapText="1"/>
    </xf>
    <xf numFmtId="177" fontId="20" fillId="17" borderId="1" xfId="1" applyNumberFormat="1" applyFont="1" applyFill="1" applyBorder="1" applyAlignment="1" applyProtection="1">
      <alignment horizontal="right" vertical="center" wrapText="1"/>
    </xf>
    <xf numFmtId="0" fontId="19" fillId="2" borderId="1" xfId="0" applyFont="1" applyFill="1" applyBorder="1" applyAlignment="1">
      <alignment horizontal="left" vertical="center" wrapText="1"/>
    </xf>
    <xf numFmtId="178" fontId="20" fillId="0" borderId="1" xfId="1" applyNumberFormat="1" applyFont="1" applyBorder="1" applyAlignment="1">
      <alignment horizontal="right" vertical="center"/>
    </xf>
    <xf numFmtId="177" fontId="11" fillId="2" borderId="1" xfId="1" applyNumberFormat="1" applyFont="1" applyFill="1" applyBorder="1" applyAlignment="1" applyProtection="1">
      <alignment horizontal="center" vertical="center"/>
    </xf>
    <xf numFmtId="177" fontId="19" fillId="0" borderId="1" xfId="1" applyNumberFormat="1" applyFont="1" applyFill="1" applyBorder="1" applyAlignment="1" applyProtection="1">
      <alignment horizontal="center" vertical="center" wrapText="1"/>
    </xf>
    <xf numFmtId="177" fontId="12" fillId="0" borderId="1" xfId="1" applyNumberFormat="1" applyFont="1" applyFill="1" applyBorder="1" applyAlignment="1" applyProtection="1">
      <alignment horizontal="left" vertical="center" wrapText="1"/>
    </xf>
    <xf numFmtId="177" fontId="12" fillId="0" borderId="1" xfId="1" applyNumberFormat="1" applyFont="1" applyFill="1" applyBorder="1" applyAlignment="1" applyProtection="1">
      <alignment horizontal="right" vertical="center"/>
    </xf>
    <xf numFmtId="0" fontId="21" fillId="0" borderId="1" xfId="0" applyFont="1" applyFill="1" applyBorder="1" applyAlignment="1" applyProtection="1">
      <alignment horizontal="left" vertical="center"/>
    </xf>
  </cellXfs>
  <cellStyles count="5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2" xfId="49"/>
    <cellStyle name="Comma 3" xfId="50"/>
    <cellStyle name="Normal 2" xfId="51"/>
    <cellStyle name="Normal 3" xfId="52"/>
    <cellStyle name="Normal 4" xfId="53"/>
    <cellStyle name="Normal 5" xfId="54"/>
    <cellStyle name="Percent 2" xfId="55"/>
    <cellStyle name="Percent 3" xfId="56"/>
  </cellStyles>
  <dxfs count="1">
    <dxf>
      <fill>
        <patternFill patternType="solid">
          <bgColor rgb="FF8DFD9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8D8D8"/>
      <rgbColor rgb="00FFFFFF"/>
      <rgbColor rgb="00FFF2CB"/>
      <rgbColor rgb="000000FF"/>
      <rgbColor rgb="00FFFF00"/>
      <rgbColor rgb="0092D050"/>
      <rgbColor rgb="00FF0000"/>
      <rgbColor rgb="000563C1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FFCC99"/>
      <color rgb="008DFD9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10852</xdr:colOff>
      <xdr:row>0</xdr:row>
      <xdr:rowOff>15876</xdr:rowOff>
    </xdr:from>
    <xdr:to>
      <xdr:col>1</xdr:col>
      <xdr:colOff>905453</xdr:colOff>
      <xdr:row>3</xdr:row>
      <xdr:rowOff>0</xdr:rowOff>
    </xdr:to>
    <xdr:pic>
      <xdr:nvPicPr>
        <xdr:cNvPr id="1586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0795" y="15875"/>
          <a:ext cx="1419860" cy="1012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879367</xdr:colOff>
      <xdr:row>24</xdr:row>
      <xdr:rowOff>179912</xdr:rowOff>
    </xdr:from>
    <xdr:to>
      <xdr:col>10</xdr:col>
      <xdr:colOff>4408890</xdr:colOff>
      <xdr:row>28</xdr:row>
      <xdr:rowOff>48851</xdr:rowOff>
    </xdr:to>
    <xdr:pic>
      <xdr:nvPicPr>
        <xdr:cNvPr id="1587" name="Picture 2"/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011285" y="14499590"/>
          <a:ext cx="11707495" cy="19107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1438276</xdr:colOff>
      <xdr:row>16</xdr:row>
      <xdr:rowOff>57149</xdr:rowOff>
    </xdr:from>
    <xdr:to>
      <xdr:col>7</xdr:col>
      <xdr:colOff>1290279</xdr:colOff>
      <xdr:row>27</xdr:row>
      <xdr:rowOff>9524</xdr:rowOff>
    </xdr:to>
    <xdr:pic>
      <xdr:nvPicPr>
        <xdr:cNvPr id="2" name="Picture 1" descr="D0wn và D1rty với Wiegand | Telaeris, Inc.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942070" y="3152140"/>
          <a:ext cx="2673985" cy="2428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ienbachcm.vn/upload/files/HDSD/S4A/ST-QR86MF.pdf" TargetMode="External"/><Relationship Id="rId2" Type="http://schemas.openxmlformats.org/officeDocument/2006/relationships/hyperlink" Target="https://teki.vn/tf430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4"/>
  <sheetViews>
    <sheetView tabSelected="1" zoomScale="55" zoomScaleNormal="55" zoomScalePageLayoutView="55" zoomScaleSheetLayoutView="55" showRuler="0" workbookViewId="0">
      <pane ySplit="9" topLeftCell="A13" activePane="bottomLeft" state="frozenSplit"/>
      <selection/>
      <selection pane="bottomLeft" activeCell="G19" sqref="G19"/>
    </sheetView>
  </sheetViews>
  <sheetFormatPr defaultColWidth="8.88571428571429" defaultRowHeight="40.2" customHeight="1"/>
  <cols>
    <col min="1" max="1" width="7.88571428571429" style="45" customWidth="1"/>
    <col min="2" max="2" width="70.647619047619" style="46" customWidth="1"/>
    <col min="3" max="3" width="43.4380952380952" style="47" customWidth="1"/>
    <col min="4" max="4" width="18.3333333333333" style="47" hidden="1" customWidth="1"/>
    <col min="5" max="5" width="29.1047619047619" style="48" customWidth="1"/>
    <col min="6" max="6" width="10.552380952381" style="48" customWidth="1"/>
    <col min="7" max="7" width="23.552380952381" style="49" customWidth="1"/>
    <col min="8" max="8" width="13.3333333333333" style="49" customWidth="1"/>
    <col min="9" max="9" width="22.552380952381" style="50" customWidth="1"/>
    <col min="10" max="10" width="23.552380952381" style="51" customWidth="1"/>
    <col min="11" max="11" width="90.552380952381" style="45" customWidth="1"/>
    <col min="12" max="16384" width="8.88571428571429" style="52"/>
  </cols>
  <sheetData>
    <row r="1" ht="27" customHeight="1" spans="1:11">
      <c r="A1" s="53"/>
      <c r="B1" s="54"/>
      <c r="C1" s="55"/>
      <c r="D1" s="55"/>
      <c r="E1" s="54"/>
      <c r="F1" s="54"/>
      <c r="G1" s="54"/>
      <c r="H1" s="54"/>
      <c r="I1" s="84"/>
      <c r="J1" s="85"/>
      <c r="K1" s="53"/>
    </row>
    <row r="2" ht="27" customHeight="1" spans="1:11">
      <c r="A2" s="53"/>
      <c r="B2" s="54"/>
      <c r="C2" s="55"/>
      <c r="D2" s="55"/>
      <c r="E2" s="54"/>
      <c r="F2" s="54"/>
      <c r="G2" s="54"/>
      <c r="H2" s="54"/>
      <c r="I2" s="84"/>
      <c r="J2" s="85"/>
      <c r="K2" s="53"/>
    </row>
    <row r="3" ht="27" customHeight="1" spans="1:11">
      <c r="A3" s="54"/>
      <c r="B3" s="54"/>
      <c r="C3" s="55"/>
      <c r="D3" s="55"/>
      <c r="E3" s="54"/>
      <c r="F3" s="54"/>
      <c r="G3" s="54"/>
      <c r="H3" s="54"/>
      <c r="I3" s="84"/>
      <c r="J3" s="85"/>
      <c r="K3" s="53"/>
    </row>
    <row r="4" ht="69.75" customHeight="1" spans="1:11">
      <c r="A4" s="56" t="s">
        <v>0</v>
      </c>
      <c r="B4" s="56"/>
      <c r="C4" s="56"/>
      <c r="D4" s="56"/>
      <c r="E4" s="56"/>
      <c r="F4" s="56"/>
      <c r="G4" s="56"/>
      <c r="H4" s="56"/>
      <c r="I4" s="56"/>
      <c r="J4" s="56"/>
      <c r="K4" s="52"/>
    </row>
    <row r="5" s="41" customFormat="1" customHeight="1" spans="1:11">
      <c r="A5" s="57"/>
      <c r="B5" s="57"/>
      <c r="C5" s="55"/>
      <c r="D5" s="55"/>
      <c r="E5" s="54"/>
      <c r="F5" s="54"/>
      <c r="G5" s="54"/>
      <c r="H5" s="54"/>
      <c r="I5" s="84"/>
      <c r="J5" s="85"/>
      <c r="K5" s="53"/>
    </row>
    <row r="6" s="41" customFormat="1" customHeight="1" spans="1:11">
      <c r="A6" s="57" t="s">
        <v>1</v>
      </c>
      <c r="B6" s="57"/>
      <c r="C6" s="55"/>
      <c r="D6" s="55"/>
      <c r="E6" s="54"/>
      <c r="F6" s="54"/>
      <c r="G6" s="54"/>
      <c r="H6" s="54"/>
      <c r="I6" s="86"/>
      <c r="J6" s="87"/>
      <c r="K6" s="53"/>
    </row>
    <row r="7" s="41" customFormat="1" customHeight="1" spans="1:11">
      <c r="A7" s="57" t="s">
        <v>2</v>
      </c>
      <c r="B7" s="57"/>
      <c r="C7" s="55"/>
      <c r="D7" s="55"/>
      <c r="E7" s="54"/>
      <c r="F7" s="54"/>
      <c r="G7" s="54"/>
      <c r="H7" s="54"/>
      <c r="I7" s="86"/>
      <c r="J7" s="87"/>
      <c r="K7" s="53"/>
    </row>
    <row r="8" s="41" customFormat="1" ht="39.75" customHeight="1" spans="1:11">
      <c r="A8" s="57" t="s">
        <v>3</v>
      </c>
      <c r="B8" s="57"/>
      <c r="C8" s="55"/>
      <c r="D8" s="55"/>
      <c r="E8" s="54"/>
      <c r="F8" s="54"/>
      <c r="G8" s="54"/>
      <c r="H8" s="54"/>
      <c r="I8" s="86"/>
      <c r="J8" s="87"/>
      <c r="K8" s="53"/>
    </row>
    <row r="9" customHeight="1" spans="1:11">
      <c r="A9" s="58" t="s">
        <v>4</v>
      </c>
      <c r="B9" s="58" t="s">
        <v>5</v>
      </c>
      <c r="C9" s="59" t="s">
        <v>6</v>
      </c>
      <c r="D9" s="59" t="s">
        <v>7</v>
      </c>
      <c r="E9" s="58" t="s">
        <v>8</v>
      </c>
      <c r="F9" s="58" t="s">
        <v>9</v>
      </c>
      <c r="G9" s="58" t="s">
        <v>10</v>
      </c>
      <c r="H9" s="58" t="s">
        <v>11</v>
      </c>
      <c r="I9" s="88" t="s">
        <v>12</v>
      </c>
      <c r="J9" s="88" t="s">
        <v>13</v>
      </c>
      <c r="K9" s="58" t="s">
        <v>14</v>
      </c>
    </row>
    <row r="10" s="42" customFormat="1" customHeight="1" spans="1:11">
      <c r="A10" s="60" t="s">
        <v>15</v>
      </c>
      <c r="B10" s="60"/>
      <c r="C10" s="60"/>
      <c r="D10" s="60"/>
      <c r="E10" s="60"/>
      <c r="F10" s="60"/>
      <c r="G10" s="60"/>
      <c r="H10" s="61">
        <v>1</v>
      </c>
      <c r="I10" s="60"/>
      <c r="J10" s="89">
        <f>SUM(J11:J23)</f>
        <v>6684620</v>
      </c>
      <c r="K10" s="90"/>
    </row>
    <row r="11" s="43" customFormat="1" customHeight="1" spans="1:11">
      <c r="A11" s="62">
        <v>1</v>
      </c>
      <c r="B11" s="63" t="s">
        <v>16</v>
      </c>
      <c r="C11" s="64" t="s">
        <v>17</v>
      </c>
      <c r="D11" s="64"/>
      <c r="E11" s="65" t="s">
        <v>18</v>
      </c>
      <c r="F11" s="66" t="s">
        <v>19</v>
      </c>
      <c r="G11" s="66">
        <v>1</v>
      </c>
      <c r="H11" s="67">
        <f t="shared" ref="H11:H17" si="0">G11*$H$10</f>
        <v>1</v>
      </c>
      <c r="I11" s="91">
        <v>1100000</v>
      </c>
      <c r="J11" s="92">
        <f t="shared" ref="J11:J18" si="1">I11*H11</f>
        <v>1100000</v>
      </c>
      <c r="K11" s="93"/>
    </row>
    <row r="12" s="43" customFormat="1" customHeight="1" spans="1:11">
      <c r="A12" s="62">
        <v>2</v>
      </c>
      <c r="B12" s="68" t="s">
        <v>20</v>
      </c>
      <c r="C12" s="69"/>
      <c r="D12" s="69"/>
      <c r="E12" s="70" t="s">
        <v>21</v>
      </c>
      <c r="F12" s="66" t="s">
        <v>19</v>
      </c>
      <c r="G12" s="66">
        <v>1</v>
      </c>
      <c r="H12" s="67">
        <f t="shared" si="0"/>
        <v>1</v>
      </c>
      <c r="I12" s="94">
        <v>2500000</v>
      </c>
      <c r="J12" s="95">
        <f t="shared" si="1"/>
        <v>2500000</v>
      </c>
      <c r="K12" s="96"/>
    </row>
    <row r="13" s="43" customFormat="1" ht="55.95" customHeight="1" spans="1:11">
      <c r="A13" s="62">
        <v>3</v>
      </c>
      <c r="B13" s="71" t="s">
        <v>22</v>
      </c>
      <c r="C13" s="72" t="s">
        <v>23</v>
      </c>
      <c r="D13" s="73"/>
      <c r="E13" s="74" t="s">
        <v>24</v>
      </c>
      <c r="F13" s="66" t="s">
        <v>19</v>
      </c>
      <c r="G13" s="66">
        <v>4</v>
      </c>
      <c r="H13" s="67">
        <f t="shared" si="0"/>
        <v>4</v>
      </c>
      <c r="I13" s="97"/>
      <c r="J13" s="95">
        <f t="shared" si="1"/>
        <v>0</v>
      </c>
      <c r="K13" s="98"/>
    </row>
    <row r="14" s="43" customFormat="1" ht="55.95" customHeight="1" spans="1:11">
      <c r="A14" s="62">
        <v>4</v>
      </c>
      <c r="B14" s="71" t="s">
        <v>25</v>
      </c>
      <c r="C14" s="72" t="s">
        <v>26</v>
      </c>
      <c r="D14" s="73"/>
      <c r="E14" s="74"/>
      <c r="F14" s="66" t="s">
        <v>19</v>
      </c>
      <c r="G14" s="66">
        <v>2</v>
      </c>
      <c r="H14" s="67">
        <f t="shared" si="0"/>
        <v>2</v>
      </c>
      <c r="I14" s="97">
        <v>13000</v>
      </c>
      <c r="J14" s="95">
        <f t="shared" si="1"/>
        <v>26000</v>
      </c>
      <c r="K14" s="98"/>
    </row>
    <row r="15" s="43" customFormat="1" ht="55.95" customHeight="1" spans="1:11">
      <c r="A15" s="62">
        <v>5</v>
      </c>
      <c r="B15" s="71" t="s">
        <v>27</v>
      </c>
      <c r="C15" s="72" t="s">
        <v>28</v>
      </c>
      <c r="D15" s="73"/>
      <c r="E15" s="74"/>
      <c r="F15" s="66" t="s">
        <v>19</v>
      </c>
      <c r="G15" s="66">
        <v>2</v>
      </c>
      <c r="H15" s="67">
        <f t="shared" si="0"/>
        <v>2</v>
      </c>
      <c r="I15" s="97">
        <v>10000</v>
      </c>
      <c r="J15" s="95">
        <f t="shared" si="1"/>
        <v>20000</v>
      </c>
      <c r="K15" s="98"/>
    </row>
    <row r="16" s="43" customFormat="1" ht="55.95" customHeight="1" spans="1:12">
      <c r="A16" s="62">
        <v>6</v>
      </c>
      <c r="B16" s="71" t="s">
        <v>29</v>
      </c>
      <c r="C16" s="72" t="s">
        <v>30</v>
      </c>
      <c r="D16" s="73"/>
      <c r="E16" s="74"/>
      <c r="F16" s="66" t="s">
        <v>19</v>
      </c>
      <c r="G16" s="66">
        <v>1</v>
      </c>
      <c r="H16" s="67">
        <f t="shared" si="0"/>
        <v>1</v>
      </c>
      <c r="I16" s="97">
        <v>56000</v>
      </c>
      <c r="J16" s="95">
        <f t="shared" si="1"/>
        <v>56000</v>
      </c>
      <c r="K16" s="98" t="s">
        <v>31</v>
      </c>
      <c r="L16" s="43" t="s">
        <v>32</v>
      </c>
    </row>
    <row r="17" s="43" customFormat="1" ht="55.95" customHeight="1" spans="1:11">
      <c r="A17" s="62">
        <v>7</v>
      </c>
      <c r="B17" s="75" t="s">
        <v>33</v>
      </c>
      <c r="C17" s="75"/>
      <c r="D17" s="76" t="s">
        <v>34</v>
      </c>
      <c r="E17" s="77"/>
      <c r="F17" s="76" t="s">
        <v>35</v>
      </c>
      <c r="G17" s="76">
        <v>10</v>
      </c>
      <c r="H17" s="67">
        <f t="shared" si="0"/>
        <v>10</v>
      </c>
      <c r="I17" s="99">
        <v>10962</v>
      </c>
      <c r="J17" s="95">
        <f t="shared" si="1"/>
        <v>109620</v>
      </c>
      <c r="K17" s="98"/>
    </row>
    <row r="18" s="43" customFormat="1" ht="55.95" customHeight="1" spans="1:11">
      <c r="A18" s="62">
        <v>8</v>
      </c>
      <c r="B18" s="71" t="s">
        <v>36</v>
      </c>
      <c r="C18" s="72" t="s">
        <v>37</v>
      </c>
      <c r="D18" s="73"/>
      <c r="E18" s="74"/>
      <c r="F18" s="66" t="s">
        <v>19</v>
      </c>
      <c r="G18" s="66">
        <v>1</v>
      </c>
      <c r="H18" s="67">
        <f>G18*$H$10</f>
        <v>1</v>
      </c>
      <c r="I18" s="97">
        <v>80000</v>
      </c>
      <c r="J18" s="95">
        <f t="shared" si="1"/>
        <v>80000</v>
      </c>
      <c r="K18" s="98"/>
    </row>
    <row r="19" s="43" customFormat="1" ht="55.95" customHeight="1" spans="1:11">
      <c r="A19" s="62">
        <v>9</v>
      </c>
      <c r="B19" s="78" t="s">
        <v>38</v>
      </c>
      <c r="C19" s="73" t="s">
        <v>39</v>
      </c>
      <c r="D19" s="73"/>
      <c r="E19" s="74" t="s">
        <v>40</v>
      </c>
      <c r="F19" s="66" t="s">
        <v>19</v>
      </c>
      <c r="G19" s="66">
        <v>1</v>
      </c>
      <c r="H19" s="67">
        <f>G19*$H$10</f>
        <v>1</v>
      </c>
      <c r="I19" s="97">
        <v>16000</v>
      </c>
      <c r="J19" s="95">
        <f>I19*H19</f>
        <v>16000</v>
      </c>
      <c r="K19" s="98"/>
    </row>
    <row r="20" s="43" customFormat="1" ht="55.95" customHeight="1" spans="1:11">
      <c r="A20" s="62">
        <v>10</v>
      </c>
      <c r="B20" s="79" t="s">
        <v>41</v>
      </c>
      <c r="C20" s="73" t="s">
        <v>42</v>
      </c>
      <c r="D20" s="73"/>
      <c r="E20" s="74" t="s">
        <v>43</v>
      </c>
      <c r="F20" s="66" t="s">
        <v>19</v>
      </c>
      <c r="G20" s="66">
        <v>1</v>
      </c>
      <c r="H20" s="67">
        <f>G20*$H$10</f>
        <v>1</v>
      </c>
      <c r="I20" s="97">
        <v>2500000</v>
      </c>
      <c r="J20" s="95">
        <f>I20*H20</f>
        <v>2500000</v>
      </c>
      <c r="K20" s="98"/>
    </row>
    <row r="21" s="43" customFormat="1" ht="55.95" customHeight="1" spans="1:12">
      <c r="A21" s="62">
        <v>11</v>
      </c>
      <c r="B21" s="80" t="s">
        <v>44</v>
      </c>
      <c r="C21" s="73" t="s">
        <v>45</v>
      </c>
      <c r="D21" s="73"/>
      <c r="E21" s="74" t="s">
        <v>40</v>
      </c>
      <c r="F21" s="66" t="s">
        <v>19</v>
      </c>
      <c r="G21" s="66">
        <v>1</v>
      </c>
      <c r="H21" s="67">
        <f>G21*$H$10</f>
        <v>1</v>
      </c>
      <c r="I21" s="97">
        <v>12000</v>
      </c>
      <c r="J21" s="95">
        <f>I21*H21</f>
        <v>12000</v>
      </c>
      <c r="K21" s="98"/>
      <c r="L21" s="43" t="s">
        <v>32</v>
      </c>
    </row>
    <row r="22" s="43" customFormat="1" ht="55.95" customHeight="1" spans="1:12">
      <c r="A22" s="62">
        <v>12</v>
      </c>
      <c r="B22" s="81" t="s">
        <v>46</v>
      </c>
      <c r="C22" s="73"/>
      <c r="D22" s="73"/>
      <c r="E22" s="74" t="s">
        <v>40</v>
      </c>
      <c r="F22" s="66" t="s">
        <v>19</v>
      </c>
      <c r="G22" s="66">
        <v>1</v>
      </c>
      <c r="H22" s="67">
        <f>G22*$H$10</f>
        <v>1</v>
      </c>
      <c r="I22" s="97">
        <v>65000</v>
      </c>
      <c r="J22" s="95">
        <f>I22*H22</f>
        <v>65000</v>
      </c>
      <c r="K22" s="98" t="s">
        <v>47</v>
      </c>
      <c r="L22" s="43" t="s">
        <v>32</v>
      </c>
    </row>
    <row r="23" s="43" customFormat="1" ht="55.95" customHeight="1" spans="1:12">
      <c r="A23" s="62">
        <v>13</v>
      </c>
      <c r="B23" s="71" t="s">
        <v>48</v>
      </c>
      <c r="C23" s="73"/>
      <c r="D23" s="73"/>
      <c r="E23" s="74" t="s">
        <v>21</v>
      </c>
      <c r="F23" s="66" t="s">
        <v>49</v>
      </c>
      <c r="G23" s="66">
        <v>1</v>
      </c>
      <c r="H23" s="66">
        <f>G23*$H$10</f>
        <v>1</v>
      </c>
      <c r="I23" s="97">
        <v>200000</v>
      </c>
      <c r="J23" s="95">
        <f>I23*H23</f>
        <v>200000</v>
      </c>
      <c r="K23" s="98"/>
      <c r="L23" s="43" t="s">
        <v>32</v>
      </c>
    </row>
    <row r="24" s="44" customFormat="1" customHeight="1" spans="1:11">
      <c r="A24" s="82" t="s">
        <v>50</v>
      </c>
      <c r="B24" s="82"/>
      <c r="C24" s="82"/>
      <c r="D24" s="82"/>
      <c r="E24" s="82"/>
      <c r="F24" s="82"/>
      <c r="G24" s="83"/>
      <c r="H24" s="83"/>
      <c r="I24" s="100"/>
      <c r="J24" s="101">
        <f>J10</f>
        <v>6684620</v>
      </c>
      <c r="K24" s="102"/>
    </row>
  </sheetData>
  <sheetProtection formatCells="0" formatColumns="0" formatRows="0" insertRows="0" insertColumns="0" insertHyperlinks="0" deleteColumns="0" deleteRows="0" sort="0" autoFilter="0" pivotTables="0"/>
  <autoFilter ref="A9:K25">
    <extLst/>
  </autoFilter>
  <mergeCells count="6">
    <mergeCell ref="A4:J4"/>
    <mergeCell ref="A5:B5"/>
    <mergeCell ref="A6:B6"/>
    <mergeCell ref="A8:B8"/>
    <mergeCell ref="A10:G10"/>
    <mergeCell ref="A24:F24"/>
  </mergeCells>
  <conditionalFormatting sqref="I17">
    <cfRule type="containsText" dxfId="0" priority="1" operator="between" text="đang ">
      <formula>NOT(ISERROR(SEARCH("đang ",I17)))</formula>
    </cfRule>
  </conditionalFormatting>
  <printOptions horizontalCentered="1"/>
  <pageMargins left="0" right="0" top="0" bottom="0" header="0" footer="0"/>
  <pageSetup paperSize="9" scale="34" fitToHeight="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K22"/>
  <sheetViews>
    <sheetView zoomScale="85" zoomScaleNormal="85" topLeftCell="D2" workbookViewId="0">
      <selection activeCell="D32" sqref="$A32:$XFD33"/>
    </sheetView>
  </sheetViews>
  <sheetFormatPr defaultColWidth="9" defaultRowHeight="15"/>
  <cols>
    <col min="2" max="3" width="9.1047619047619" style="1"/>
    <col min="4" max="4" width="59" style="1" customWidth="1"/>
    <col min="5" max="5" width="26.3333333333333" style="1" customWidth="1"/>
    <col min="6" max="6" width="21.6666666666667" customWidth="1"/>
    <col min="7" max="7" width="20.6666666666667" style="1" customWidth="1"/>
    <col min="8" max="8" width="28.6666666666667" customWidth="1"/>
    <col min="9" max="10" width="15.3333333333333" customWidth="1"/>
  </cols>
  <sheetData>
    <row r="7" spans="4:9">
      <c r="D7" s="28" t="s">
        <v>51</v>
      </c>
      <c r="F7" s="32" t="s">
        <v>52</v>
      </c>
      <c r="G7" s="1" t="s">
        <v>53</v>
      </c>
      <c r="H7" s="32" t="s">
        <v>52</v>
      </c>
      <c r="I7" s="1" t="s">
        <v>53</v>
      </c>
    </row>
    <row r="8" spans="2:6">
      <c r="B8" s="1" t="s">
        <v>4</v>
      </c>
      <c r="C8" s="1" t="s">
        <v>54</v>
      </c>
      <c r="F8" s="1"/>
    </row>
    <row r="9" ht="18.75" spans="2:10">
      <c r="B9" s="1">
        <v>1</v>
      </c>
      <c r="C9" s="33" t="s">
        <v>55</v>
      </c>
      <c r="D9" s="1" t="s">
        <v>56</v>
      </c>
      <c r="F9" s="34" t="s">
        <v>57</v>
      </c>
      <c r="G9" s="1" t="s">
        <v>58</v>
      </c>
      <c r="H9" s="1" t="s">
        <v>59</v>
      </c>
      <c r="I9" s="1" t="s">
        <v>60</v>
      </c>
      <c r="J9" s="38">
        <v>2490000</v>
      </c>
    </row>
    <row r="10" spans="2:11">
      <c r="B10" s="1">
        <v>2</v>
      </c>
      <c r="C10" s="35" t="s">
        <v>61</v>
      </c>
      <c r="D10" s="1" t="s">
        <v>62</v>
      </c>
      <c r="H10" s="1" t="s">
        <v>63</v>
      </c>
      <c r="I10" s="1" t="s">
        <v>60</v>
      </c>
      <c r="J10" s="38">
        <v>3623000</v>
      </c>
      <c r="K10" s="39"/>
    </row>
    <row r="11" spans="2:10">
      <c r="B11" s="1">
        <v>3</v>
      </c>
      <c r="C11" s="28" t="s">
        <v>64</v>
      </c>
      <c r="D11" s="1" t="s">
        <v>65</v>
      </c>
      <c r="H11" s="1" t="s">
        <v>66</v>
      </c>
      <c r="I11" s="1" t="s">
        <v>67</v>
      </c>
      <c r="J11" s="40">
        <v>4186046</v>
      </c>
    </row>
    <row r="12" spans="2:2">
      <c r="B12" s="1">
        <v>4</v>
      </c>
    </row>
    <row r="13" spans="2:2">
      <c r="B13" s="1">
        <v>5</v>
      </c>
    </row>
    <row r="14" spans="2:2">
      <c r="B14" s="1">
        <v>6</v>
      </c>
    </row>
    <row r="15" spans="2:2">
      <c r="B15" s="1">
        <v>7</v>
      </c>
    </row>
    <row r="16" spans="2:2">
      <c r="B16" s="1">
        <v>8</v>
      </c>
    </row>
    <row r="17" spans="2:2">
      <c r="B17" s="1">
        <v>9</v>
      </c>
    </row>
    <row r="18" spans="2:2">
      <c r="B18" s="1">
        <v>10</v>
      </c>
    </row>
    <row r="19" spans="2:2">
      <c r="B19" s="1">
        <v>11</v>
      </c>
    </row>
    <row r="21" spans="4:6">
      <c r="D21" s="36" t="s">
        <v>68</v>
      </c>
      <c r="E21" s="1" t="s">
        <v>69</v>
      </c>
      <c r="F21" s="37"/>
    </row>
    <row r="22" ht="45" spans="4:7">
      <c r="D22" s="36" t="s">
        <v>70</v>
      </c>
      <c r="E22" s="10" t="s">
        <v>71</v>
      </c>
      <c r="G22"/>
    </row>
  </sheetData>
  <hyperlinks>
    <hyperlink ref="D21" r:id="rId2" display="https://teki.vn/tf430"/>
    <hyperlink ref="D22" r:id="rId3" display="https://bienbachcm.vn/upload/files/HDSD/S4A/ST-QR86MF.pdf"/>
  </hyperlinks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Q106"/>
  <sheetViews>
    <sheetView zoomScale="85" zoomScaleNormal="85" workbookViewId="0">
      <selection activeCell="A4" sqref="A4:P4"/>
    </sheetView>
  </sheetViews>
  <sheetFormatPr defaultColWidth="9" defaultRowHeight="15"/>
  <cols>
    <col min="2" max="3" width="9.1047619047619" style="1"/>
    <col min="4" max="4" width="17.3333333333333" customWidth="1"/>
    <col min="5" max="5" width="25.1047619047619" customWidth="1"/>
    <col min="6" max="6" width="13.4380952380952" customWidth="1"/>
    <col min="7" max="7" width="7.88571428571429" customWidth="1"/>
    <col min="8" max="8" width="12.552380952381" style="1" customWidth="1"/>
    <col min="9" max="9" width="24" customWidth="1"/>
    <col min="14" max="14" width="25.3333333333333" customWidth="1"/>
    <col min="15" max="15" width="18.4380952380952" customWidth="1"/>
    <col min="16" max="16" width="17.3333333333333" customWidth="1"/>
  </cols>
  <sheetData>
    <row r="3" spans="13:17">
      <c r="M3" s="29" t="s">
        <v>72</v>
      </c>
      <c r="N3" s="29"/>
      <c r="O3" s="29"/>
      <c r="P3" s="29"/>
      <c r="Q3" s="29"/>
    </row>
    <row r="4" spans="2:17">
      <c r="B4" s="27" t="s">
        <v>4</v>
      </c>
      <c r="C4" s="28" t="s">
        <v>73</v>
      </c>
      <c r="D4" s="8" t="s">
        <v>74</v>
      </c>
      <c r="G4" s="27" t="s">
        <v>4</v>
      </c>
      <c r="H4" s="28" t="s">
        <v>75</v>
      </c>
      <c r="I4" s="8" t="s">
        <v>74</v>
      </c>
      <c r="M4" s="27" t="s">
        <v>4</v>
      </c>
      <c r="N4" s="30" t="s">
        <v>76</v>
      </c>
      <c r="O4" t="s">
        <v>77</v>
      </c>
      <c r="P4" s="8" t="s">
        <v>78</v>
      </c>
      <c r="Q4" t="s">
        <v>79</v>
      </c>
    </row>
    <row r="5" spans="1:17">
      <c r="A5" t="s">
        <v>80</v>
      </c>
      <c r="B5" s="1">
        <v>1</v>
      </c>
      <c r="C5" s="1" t="s">
        <v>81</v>
      </c>
      <c r="D5" t="s">
        <v>82</v>
      </c>
      <c r="E5" t="s">
        <v>83</v>
      </c>
      <c r="G5" s="1">
        <v>1</v>
      </c>
      <c r="H5" s="1" t="s">
        <v>84</v>
      </c>
      <c r="I5" t="s">
        <v>85</v>
      </c>
      <c r="M5" s="1">
        <v>1</v>
      </c>
      <c r="N5" t="s">
        <v>82</v>
      </c>
      <c r="O5">
        <v>4</v>
      </c>
      <c r="P5">
        <v>30</v>
      </c>
      <c r="Q5">
        <f>P5*O5</f>
        <v>120</v>
      </c>
    </row>
    <row r="6" ht="16.5" spans="2:17">
      <c r="B6" s="1">
        <v>2</v>
      </c>
      <c r="C6" s="1" t="s">
        <v>86</v>
      </c>
      <c r="D6" t="s">
        <v>82</v>
      </c>
      <c r="E6" t="s">
        <v>83</v>
      </c>
      <c r="G6" s="1">
        <v>2</v>
      </c>
      <c r="H6" s="1" t="s">
        <v>87</v>
      </c>
      <c r="I6" t="s">
        <v>88</v>
      </c>
      <c r="M6" s="1">
        <v>2</v>
      </c>
      <c r="N6" s="31" t="s">
        <v>89</v>
      </c>
      <c r="O6">
        <v>6</v>
      </c>
      <c r="P6">
        <v>30</v>
      </c>
      <c r="Q6">
        <f t="shared" ref="Q6:Q11" si="0">P6*O6</f>
        <v>180</v>
      </c>
    </row>
    <row r="7" ht="16.5" spans="2:17">
      <c r="B7" s="1">
        <v>3</v>
      </c>
      <c r="C7" s="1" t="s">
        <v>90</v>
      </c>
      <c r="D7" t="s">
        <v>82</v>
      </c>
      <c r="E7" t="s">
        <v>83</v>
      </c>
      <c r="G7" s="1">
        <v>3</v>
      </c>
      <c r="H7" s="1" t="s">
        <v>91</v>
      </c>
      <c r="I7" t="s">
        <v>92</v>
      </c>
      <c r="M7" s="1">
        <v>3</v>
      </c>
      <c r="N7" s="31" t="s">
        <v>93</v>
      </c>
      <c r="O7">
        <v>10</v>
      </c>
      <c r="P7">
        <v>30</v>
      </c>
      <c r="Q7">
        <f t="shared" si="0"/>
        <v>300</v>
      </c>
    </row>
    <row r="8" spans="2:17">
      <c r="B8" s="1">
        <v>4</v>
      </c>
      <c r="C8" s="1" t="s">
        <v>94</v>
      </c>
      <c r="D8" t="s">
        <v>82</v>
      </c>
      <c r="E8" t="s">
        <v>83</v>
      </c>
      <c r="G8" s="1">
        <v>4</v>
      </c>
      <c r="H8" s="1" t="s">
        <v>95</v>
      </c>
      <c r="I8" t="s">
        <v>96</v>
      </c>
      <c r="M8" s="1">
        <v>4</v>
      </c>
      <c r="N8" t="s">
        <v>97</v>
      </c>
      <c r="O8">
        <v>40</v>
      </c>
      <c r="P8">
        <v>30</v>
      </c>
      <c r="Q8">
        <f t="shared" si="0"/>
        <v>1200</v>
      </c>
    </row>
    <row r="9" spans="2:17">
      <c r="B9" s="1">
        <v>5</v>
      </c>
      <c r="C9" s="1" t="s">
        <v>98</v>
      </c>
      <c r="D9" t="s">
        <v>89</v>
      </c>
      <c r="E9" t="s">
        <v>83</v>
      </c>
      <c r="G9" s="1">
        <v>5</v>
      </c>
      <c r="H9" s="1" t="s">
        <v>99</v>
      </c>
      <c r="I9" t="s">
        <v>100</v>
      </c>
      <c r="M9" s="1">
        <v>5</v>
      </c>
      <c r="N9" t="s">
        <v>101</v>
      </c>
      <c r="O9">
        <v>1</v>
      </c>
      <c r="P9">
        <v>100</v>
      </c>
      <c r="Q9">
        <f t="shared" si="0"/>
        <v>100</v>
      </c>
    </row>
    <row r="10" spans="2:17">
      <c r="B10" s="1">
        <v>6</v>
      </c>
      <c r="C10" s="1" t="s">
        <v>102</v>
      </c>
      <c r="D10" t="s">
        <v>89</v>
      </c>
      <c r="E10" t="s">
        <v>83</v>
      </c>
      <c r="G10" s="1">
        <v>6</v>
      </c>
      <c r="H10" s="1" t="s">
        <v>103</v>
      </c>
      <c r="I10" t="s">
        <v>104</v>
      </c>
      <c r="M10" s="1">
        <v>6</v>
      </c>
      <c r="N10" t="s">
        <v>105</v>
      </c>
      <c r="O10">
        <v>2</v>
      </c>
      <c r="P10">
        <v>100</v>
      </c>
      <c r="Q10">
        <f t="shared" si="0"/>
        <v>200</v>
      </c>
    </row>
    <row r="11" spans="2:17">
      <c r="B11" s="1">
        <v>7</v>
      </c>
      <c r="C11" s="1" t="s">
        <v>106</v>
      </c>
      <c r="D11" t="s">
        <v>89</v>
      </c>
      <c r="E11" t="s">
        <v>83</v>
      </c>
      <c r="G11" s="1">
        <v>7</v>
      </c>
      <c r="H11" s="1" t="s">
        <v>107</v>
      </c>
      <c r="I11" t="s">
        <v>108</v>
      </c>
      <c r="M11" s="1">
        <v>7</v>
      </c>
      <c r="N11" t="s">
        <v>109</v>
      </c>
      <c r="O11">
        <v>2</v>
      </c>
      <c r="P11">
        <v>100</v>
      </c>
      <c r="Q11">
        <f t="shared" si="0"/>
        <v>200</v>
      </c>
    </row>
    <row r="12" spans="2:13">
      <c r="B12" s="1">
        <v>8</v>
      </c>
      <c r="C12" s="1" t="s">
        <v>110</v>
      </c>
      <c r="D12" t="s">
        <v>89</v>
      </c>
      <c r="E12" t="s">
        <v>83</v>
      </c>
      <c r="G12" s="1">
        <v>8</v>
      </c>
      <c r="H12" s="1" t="s">
        <v>111</v>
      </c>
      <c r="I12" t="s">
        <v>112</v>
      </c>
      <c r="M12" s="1">
        <v>8</v>
      </c>
    </row>
    <row r="13" spans="2:17">
      <c r="B13" s="1">
        <v>9</v>
      </c>
      <c r="C13" s="1" t="s">
        <v>113</v>
      </c>
      <c r="D13" t="s">
        <v>89</v>
      </c>
      <c r="E13" t="s">
        <v>83</v>
      </c>
      <c r="G13" s="1">
        <v>9</v>
      </c>
      <c r="H13" s="1" t="s">
        <v>114</v>
      </c>
      <c r="I13" t="s">
        <v>115</v>
      </c>
      <c r="M13" s="1">
        <v>9</v>
      </c>
      <c r="Q13">
        <f>SUM(Q5:Q12)</f>
        <v>2300</v>
      </c>
    </row>
    <row r="14" spans="2:13">
      <c r="B14" s="1">
        <v>10</v>
      </c>
      <c r="C14" s="1" t="s">
        <v>116</v>
      </c>
      <c r="D14" t="s">
        <v>89</v>
      </c>
      <c r="E14" t="s">
        <v>83</v>
      </c>
      <c r="G14" s="1">
        <v>10</v>
      </c>
      <c r="H14" s="1" t="s">
        <v>117</v>
      </c>
      <c r="I14" t="s">
        <v>118</v>
      </c>
      <c r="M14" s="1">
        <v>10</v>
      </c>
    </row>
    <row r="15" spans="2:13">
      <c r="B15" s="1">
        <v>11</v>
      </c>
      <c r="G15" s="1">
        <v>11</v>
      </c>
      <c r="M15" s="1">
        <v>11</v>
      </c>
    </row>
    <row r="16" spans="2:13">
      <c r="B16" s="1">
        <v>12</v>
      </c>
      <c r="C16" s="1" t="s">
        <v>119</v>
      </c>
      <c r="D16" t="s">
        <v>120</v>
      </c>
      <c r="G16" s="1">
        <v>12</v>
      </c>
      <c r="H16" s="1" t="s">
        <v>121</v>
      </c>
      <c r="I16" t="s">
        <v>122</v>
      </c>
      <c r="M16" s="1">
        <v>12</v>
      </c>
    </row>
    <row r="17" spans="2:13">
      <c r="B17" s="1">
        <v>13</v>
      </c>
      <c r="C17" s="1" t="s">
        <v>123</v>
      </c>
      <c r="D17" t="s">
        <v>124</v>
      </c>
      <c r="G17" s="1">
        <v>13</v>
      </c>
      <c r="H17" s="1" t="s">
        <v>125</v>
      </c>
      <c r="I17" t="s">
        <v>122</v>
      </c>
      <c r="M17" s="1">
        <v>13</v>
      </c>
    </row>
    <row r="18" spans="2:13">
      <c r="B18" s="1">
        <v>14</v>
      </c>
      <c r="C18" s="1" t="s">
        <v>126</v>
      </c>
      <c r="D18" t="s">
        <v>127</v>
      </c>
      <c r="G18" s="1">
        <v>14</v>
      </c>
      <c r="H18" s="1" t="s">
        <v>128</v>
      </c>
      <c r="I18" t="s">
        <v>122</v>
      </c>
      <c r="M18" s="1">
        <v>14</v>
      </c>
    </row>
    <row r="19" spans="2:13">
      <c r="B19" s="1">
        <v>15</v>
      </c>
      <c r="C19" s="1" t="s">
        <v>129</v>
      </c>
      <c r="D19" t="s">
        <v>130</v>
      </c>
      <c r="G19" s="1">
        <v>15</v>
      </c>
      <c r="H19" s="1" t="s">
        <v>131</v>
      </c>
      <c r="I19" t="s">
        <v>122</v>
      </c>
      <c r="M19" s="1">
        <v>15</v>
      </c>
    </row>
    <row r="20" spans="2:13">
      <c r="B20" s="1">
        <v>16</v>
      </c>
      <c r="C20" s="1" t="s">
        <v>132</v>
      </c>
      <c r="D20" t="s">
        <v>133</v>
      </c>
      <c r="G20" s="1">
        <v>16</v>
      </c>
      <c r="H20" s="1" t="s">
        <v>134</v>
      </c>
      <c r="I20" t="s">
        <v>122</v>
      </c>
      <c r="M20" s="1">
        <v>16</v>
      </c>
    </row>
    <row r="21" spans="2:13">
      <c r="B21" s="1">
        <v>17</v>
      </c>
      <c r="C21" s="1" t="s">
        <v>135</v>
      </c>
      <c r="D21" t="s">
        <v>136</v>
      </c>
      <c r="G21" s="1">
        <v>17</v>
      </c>
      <c r="H21" s="1" t="s">
        <v>137</v>
      </c>
      <c r="M21" s="1">
        <v>17</v>
      </c>
    </row>
    <row r="22" spans="2:13">
      <c r="B22" s="1">
        <v>18</v>
      </c>
      <c r="C22" s="1" t="s">
        <v>138</v>
      </c>
      <c r="D22" t="s">
        <v>139</v>
      </c>
      <c r="G22" s="1">
        <v>18</v>
      </c>
      <c r="H22" s="1" t="s">
        <v>140</v>
      </c>
      <c r="M22" s="1">
        <v>18</v>
      </c>
    </row>
    <row r="23" spans="2:13">
      <c r="B23" s="1">
        <v>19</v>
      </c>
      <c r="C23" s="1" t="s">
        <v>141</v>
      </c>
      <c r="D23" t="s">
        <v>142</v>
      </c>
      <c r="G23" s="1">
        <v>19</v>
      </c>
      <c r="H23" s="1" t="s">
        <v>143</v>
      </c>
      <c r="M23" s="1">
        <v>19</v>
      </c>
    </row>
    <row r="24" spans="2:8">
      <c r="B24" s="1">
        <v>20</v>
      </c>
      <c r="C24" s="1" t="s">
        <v>144</v>
      </c>
      <c r="D24" t="s">
        <v>145</v>
      </c>
      <c r="G24" s="1">
        <v>20</v>
      </c>
      <c r="H24" s="1" t="s">
        <v>146</v>
      </c>
    </row>
    <row r="25" spans="2:8">
      <c r="B25" s="1">
        <v>21</v>
      </c>
      <c r="C25" s="1" t="s">
        <v>147</v>
      </c>
      <c r="D25" t="s">
        <v>148</v>
      </c>
      <c r="G25" s="1">
        <v>21</v>
      </c>
      <c r="H25" s="1" t="s">
        <v>149</v>
      </c>
    </row>
    <row r="26" spans="2:8">
      <c r="B26" s="1">
        <v>22</v>
      </c>
      <c r="C26" s="1" t="s">
        <v>150</v>
      </c>
      <c r="D26" t="s">
        <v>151</v>
      </c>
      <c r="G26" s="1">
        <v>22</v>
      </c>
      <c r="H26" s="1" t="s">
        <v>152</v>
      </c>
    </row>
    <row r="27" spans="2:8">
      <c r="B27" s="1">
        <v>23</v>
      </c>
      <c r="C27" s="1" t="s">
        <v>153</v>
      </c>
      <c r="D27" t="s">
        <v>154</v>
      </c>
      <c r="G27" s="1">
        <v>23</v>
      </c>
      <c r="H27" s="1" t="s">
        <v>155</v>
      </c>
    </row>
    <row r="28" spans="2:8">
      <c r="B28" s="1">
        <v>24</v>
      </c>
      <c r="C28" s="1" t="s">
        <v>156</v>
      </c>
      <c r="D28" t="s">
        <v>157</v>
      </c>
      <c r="G28" s="1">
        <v>24</v>
      </c>
      <c r="H28" s="1" t="s">
        <v>158</v>
      </c>
    </row>
    <row r="29" spans="2:8">
      <c r="B29" s="1">
        <v>25</v>
      </c>
      <c r="C29" s="1" t="s">
        <v>159</v>
      </c>
      <c r="D29" t="s">
        <v>160</v>
      </c>
      <c r="G29" s="1">
        <v>25</v>
      </c>
      <c r="H29" s="1" t="s">
        <v>161</v>
      </c>
    </row>
    <row r="30" spans="2:8">
      <c r="B30" s="1">
        <v>26</v>
      </c>
      <c r="C30" s="1" t="s">
        <v>162</v>
      </c>
      <c r="D30" t="s">
        <v>163</v>
      </c>
      <c r="G30" s="1">
        <v>26</v>
      </c>
      <c r="H30" s="1" t="s">
        <v>164</v>
      </c>
    </row>
    <row r="31" spans="2:8">
      <c r="B31" s="1">
        <v>27</v>
      </c>
      <c r="C31" s="1" t="s">
        <v>165</v>
      </c>
      <c r="D31" t="s">
        <v>166</v>
      </c>
      <c r="G31" s="1">
        <v>27</v>
      </c>
      <c r="H31" s="1" t="s">
        <v>167</v>
      </c>
    </row>
    <row r="32" spans="2:7">
      <c r="B32" s="1">
        <v>28</v>
      </c>
      <c r="C32" s="1" t="s">
        <v>168</v>
      </c>
      <c r="D32" t="s">
        <v>169</v>
      </c>
      <c r="G32" s="1">
        <v>28</v>
      </c>
    </row>
    <row r="33" spans="2:7">
      <c r="B33" s="1">
        <v>29</v>
      </c>
      <c r="C33" s="1" t="s">
        <v>170</v>
      </c>
      <c r="D33" t="s">
        <v>171</v>
      </c>
      <c r="G33" s="1">
        <v>29</v>
      </c>
    </row>
    <row r="34" spans="2:7">
      <c r="B34" s="1">
        <v>30</v>
      </c>
      <c r="C34" s="1" t="s">
        <v>172</v>
      </c>
      <c r="D34" t="s">
        <v>173</v>
      </c>
      <c r="G34" s="1">
        <v>30</v>
      </c>
    </row>
    <row r="35" spans="2:7">
      <c r="B35" s="1">
        <v>31</v>
      </c>
      <c r="C35" s="1" t="s">
        <v>174</v>
      </c>
      <c r="D35" t="s">
        <v>175</v>
      </c>
      <c r="G35" s="1">
        <v>31</v>
      </c>
    </row>
    <row r="36" spans="2:7">
      <c r="B36" s="1">
        <v>32</v>
      </c>
      <c r="C36" s="1" t="s">
        <v>176</v>
      </c>
      <c r="G36" s="1">
        <v>32</v>
      </c>
    </row>
    <row r="37" spans="2:7">
      <c r="B37" s="1">
        <v>33</v>
      </c>
      <c r="C37" s="1" t="s">
        <v>177</v>
      </c>
      <c r="G37" s="1">
        <v>33</v>
      </c>
    </row>
    <row r="38" spans="2:3">
      <c r="B38" s="1">
        <v>34</v>
      </c>
      <c r="C38" s="1" t="s">
        <v>178</v>
      </c>
    </row>
    <row r="39" spans="2:3">
      <c r="B39" s="1">
        <v>35</v>
      </c>
      <c r="C39" s="1" t="s">
        <v>179</v>
      </c>
    </row>
    <row r="40" spans="2:3">
      <c r="B40" s="1">
        <v>36</v>
      </c>
      <c r="C40" s="1" t="s">
        <v>180</v>
      </c>
    </row>
    <row r="41" spans="2:3">
      <c r="B41" s="1">
        <v>37</v>
      </c>
      <c r="C41" s="1" t="s">
        <v>181</v>
      </c>
    </row>
    <row r="42" spans="2:3">
      <c r="B42" s="1">
        <v>38</v>
      </c>
      <c r="C42" s="1" t="s">
        <v>182</v>
      </c>
    </row>
    <row r="43" spans="2:3">
      <c r="B43" s="1">
        <v>39</v>
      </c>
      <c r="C43" s="1" t="s">
        <v>183</v>
      </c>
    </row>
    <row r="44" spans="2:3">
      <c r="B44" s="1">
        <v>40</v>
      </c>
      <c r="C44" s="1" t="s">
        <v>184</v>
      </c>
    </row>
    <row r="45" spans="2:3">
      <c r="B45" s="1">
        <v>41</v>
      </c>
      <c r="C45" s="1" t="s">
        <v>185</v>
      </c>
    </row>
    <row r="46" spans="2:3">
      <c r="B46" s="1">
        <v>42</v>
      </c>
      <c r="C46" s="1" t="s">
        <v>186</v>
      </c>
    </row>
    <row r="47" spans="2:3">
      <c r="B47" s="1">
        <v>43</v>
      </c>
      <c r="C47" s="1" t="s">
        <v>187</v>
      </c>
    </row>
    <row r="48" spans="2:3">
      <c r="B48" s="1">
        <v>44</v>
      </c>
      <c r="C48" s="1" t="s">
        <v>188</v>
      </c>
    </row>
    <row r="49" spans="2:3">
      <c r="B49" s="1">
        <v>45</v>
      </c>
      <c r="C49" s="1" t="s">
        <v>189</v>
      </c>
    </row>
    <row r="50" spans="2:3">
      <c r="B50" s="1">
        <v>46</v>
      </c>
      <c r="C50" s="1" t="s">
        <v>190</v>
      </c>
    </row>
    <row r="51" spans="2:3">
      <c r="B51" s="1">
        <v>47</v>
      </c>
      <c r="C51" s="1" t="s">
        <v>191</v>
      </c>
    </row>
    <row r="52" spans="2:3">
      <c r="B52" s="1">
        <v>48</v>
      </c>
      <c r="C52" s="1" t="s">
        <v>192</v>
      </c>
    </row>
    <row r="53" spans="2:3">
      <c r="B53" s="1">
        <v>49</v>
      </c>
      <c r="C53" s="1" t="s">
        <v>193</v>
      </c>
    </row>
    <row r="54" spans="2:3">
      <c r="B54" s="1">
        <v>50</v>
      </c>
      <c r="C54" s="1" t="s">
        <v>194</v>
      </c>
    </row>
    <row r="55" spans="2:3">
      <c r="B55" s="1">
        <v>51</v>
      </c>
      <c r="C55" s="1" t="s">
        <v>195</v>
      </c>
    </row>
    <row r="56" spans="2:2">
      <c r="B56" s="1">
        <v>52</v>
      </c>
    </row>
    <row r="57" spans="2:2">
      <c r="B57" s="1">
        <v>53</v>
      </c>
    </row>
    <row r="67" spans="5:5">
      <c r="E67" t="s">
        <v>196</v>
      </c>
    </row>
    <row r="68" spans="5:5">
      <c r="E68" t="s">
        <v>197</v>
      </c>
    </row>
    <row r="69" spans="5:5">
      <c r="E69" t="s">
        <v>198</v>
      </c>
    </row>
    <row r="70" spans="5:5">
      <c r="E70" t="s">
        <v>199</v>
      </c>
    </row>
    <row r="71" spans="5:5">
      <c r="E71" t="s">
        <v>200</v>
      </c>
    </row>
    <row r="72" spans="5:5">
      <c r="E72" t="s">
        <v>201</v>
      </c>
    </row>
    <row r="73" spans="5:5">
      <c r="E73" t="s">
        <v>202</v>
      </c>
    </row>
    <row r="74" spans="5:5">
      <c r="E74" t="s">
        <v>203</v>
      </c>
    </row>
    <row r="75" spans="5:5">
      <c r="E75" t="s">
        <v>204</v>
      </c>
    </row>
    <row r="76" spans="5:5">
      <c r="E76" t="s">
        <v>205</v>
      </c>
    </row>
    <row r="77" spans="5:5">
      <c r="E77" t="s">
        <v>206</v>
      </c>
    </row>
    <row r="78" spans="5:5">
      <c r="E78" t="s">
        <v>207</v>
      </c>
    </row>
    <row r="79" spans="5:5">
      <c r="E79" t="s">
        <v>208</v>
      </c>
    </row>
    <row r="80" spans="5:5">
      <c r="E80" t="s">
        <v>209</v>
      </c>
    </row>
    <row r="81" spans="5:5">
      <c r="E81" t="s">
        <v>210</v>
      </c>
    </row>
    <row r="82" spans="5:5">
      <c r="E82" t="s">
        <v>211</v>
      </c>
    </row>
    <row r="83" spans="5:5">
      <c r="E83" t="s">
        <v>212</v>
      </c>
    </row>
    <row r="84" spans="5:5">
      <c r="E84" t="s">
        <v>213</v>
      </c>
    </row>
    <row r="85" spans="5:5">
      <c r="E85" t="s">
        <v>214</v>
      </c>
    </row>
    <row r="86" spans="5:5">
      <c r="E86" t="s">
        <v>215</v>
      </c>
    </row>
    <row r="87" spans="5:5">
      <c r="E87" t="s">
        <v>216</v>
      </c>
    </row>
    <row r="88" spans="5:5">
      <c r="E88" t="s">
        <v>217</v>
      </c>
    </row>
    <row r="89" spans="5:5">
      <c r="E89" t="s">
        <v>218</v>
      </c>
    </row>
    <row r="90" spans="5:5">
      <c r="E90" t="s">
        <v>219</v>
      </c>
    </row>
    <row r="91" spans="5:5">
      <c r="E91" t="s">
        <v>220</v>
      </c>
    </row>
    <row r="92" spans="5:5">
      <c r="E92" t="s">
        <v>221</v>
      </c>
    </row>
    <row r="93" spans="5:5">
      <c r="E93" t="s">
        <v>222</v>
      </c>
    </row>
    <row r="94" spans="5:5">
      <c r="E94" t="s">
        <v>223</v>
      </c>
    </row>
    <row r="95" spans="5:5">
      <c r="E95" t="s">
        <v>224</v>
      </c>
    </row>
    <row r="96" spans="5:5">
      <c r="E96" t="s">
        <v>225</v>
      </c>
    </row>
    <row r="97" spans="5:5">
      <c r="E97" t="s">
        <v>226</v>
      </c>
    </row>
    <row r="98" spans="5:5">
      <c r="E98" t="s">
        <v>227</v>
      </c>
    </row>
    <row r="99" spans="5:5">
      <c r="E99" t="s">
        <v>228</v>
      </c>
    </row>
    <row r="100" spans="5:5">
      <c r="E100" t="s">
        <v>229</v>
      </c>
    </row>
    <row r="101" spans="5:5">
      <c r="E101" t="s">
        <v>230</v>
      </c>
    </row>
    <row r="102" spans="5:5">
      <c r="E102" t="s">
        <v>231</v>
      </c>
    </row>
    <row r="103" spans="5:5">
      <c r="E103" t="s">
        <v>232</v>
      </c>
    </row>
    <row r="104" spans="5:5">
      <c r="E104" t="s">
        <v>233</v>
      </c>
    </row>
    <row r="105" spans="5:5">
      <c r="E105" t="s">
        <v>234</v>
      </c>
    </row>
    <row r="106" spans="5:5">
      <c r="E106" t="s">
        <v>235</v>
      </c>
    </row>
  </sheetData>
  <mergeCells count="1">
    <mergeCell ref="M3:Q3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U81"/>
  <sheetViews>
    <sheetView zoomScale="85" zoomScaleNormal="85" workbookViewId="0">
      <selection activeCell="J18" sqref="J18"/>
    </sheetView>
  </sheetViews>
  <sheetFormatPr defaultColWidth="9" defaultRowHeight="15"/>
  <cols>
    <col min="1" max="1" width="10.3333333333333" customWidth="1"/>
    <col min="2" max="2" width="4.1047619047619" style="1" customWidth="1"/>
    <col min="3" max="3" width="2.55238095238095" style="1" customWidth="1"/>
    <col min="4" max="4" width="29" style="7" customWidth="1"/>
    <col min="5" max="5" width="4.66666666666667" style="1" customWidth="1"/>
    <col min="6" max="6" width="23.3333333333333" style="1" customWidth="1"/>
    <col min="7" max="7" width="4.1047619047619" customWidth="1"/>
    <col min="8" max="8" width="4.1047619047619" style="1" customWidth="1"/>
    <col min="9" max="9" width="2.88571428571429" customWidth="1"/>
    <col min="10" max="10" width="30.4380952380952" customWidth="1"/>
    <col min="11" max="11" width="5.1047619047619" style="1" customWidth="1"/>
    <col min="12" max="12" width="15.552380952381" customWidth="1"/>
    <col min="14" max="14" width="4.1047619047619" customWidth="1"/>
    <col min="15" max="15" width="20.3333333333333" style="1" customWidth="1"/>
    <col min="16" max="16" width="6.55238095238095" style="1" customWidth="1"/>
    <col min="17" max="17" width="16.3333333333333" customWidth="1"/>
    <col min="18" max="18" width="5" customWidth="1"/>
    <col min="19" max="19" width="16.3333333333333" style="1" customWidth="1"/>
    <col min="20" max="20" width="7.43809523809524" style="1" customWidth="1"/>
  </cols>
  <sheetData>
    <row r="2" hidden="1"/>
    <row r="3" hidden="1" customHeight="1" spans="9:17">
      <c r="I3" s="19"/>
      <c r="J3" s="19"/>
      <c r="K3" s="20"/>
      <c r="O3" s="7"/>
      <c r="Q3" s="7"/>
    </row>
    <row r="4" ht="39" customHeight="1" spans="2:20">
      <c r="B4" s="12" t="s">
        <v>236</v>
      </c>
      <c r="C4" s="12"/>
      <c r="D4" s="12"/>
      <c r="E4" s="12"/>
      <c r="F4" s="13"/>
      <c r="G4" s="14"/>
      <c r="H4" s="12" t="s">
        <v>75</v>
      </c>
      <c r="I4" s="12"/>
      <c r="J4" s="12"/>
      <c r="K4" s="12"/>
      <c r="N4" s="21" t="s">
        <v>237</v>
      </c>
      <c r="O4" s="21"/>
      <c r="P4" s="21"/>
      <c r="Q4" s="23"/>
      <c r="R4" s="21" t="s">
        <v>238</v>
      </c>
      <c r="S4" s="21"/>
      <c r="T4" s="21"/>
    </row>
    <row r="5" spans="2:20">
      <c r="B5" s="1" t="s">
        <v>4</v>
      </c>
      <c r="D5" s="15" t="s">
        <v>74</v>
      </c>
      <c r="E5" s="1" t="s">
        <v>239</v>
      </c>
      <c r="F5" s="1" t="s">
        <v>240</v>
      </c>
      <c r="H5" s="1" t="s">
        <v>4</v>
      </c>
      <c r="I5" s="1"/>
      <c r="J5" s="8" t="s">
        <v>74</v>
      </c>
      <c r="K5" s="1" t="s">
        <v>239</v>
      </c>
      <c r="L5" t="s">
        <v>240</v>
      </c>
      <c r="N5" s="1" t="s">
        <v>4</v>
      </c>
      <c r="O5" s="11" t="s">
        <v>74</v>
      </c>
      <c r="P5" s="1" t="s">
        <v>239</v>
      </c>
      <c r="R5" s="1" t="s">
        <v>4</v>
      </c>
      <c r="S5" s="11" t="s">
        <v>74</v>
      </c>
      <c r="T5" s="1" t="s">
        <v>239</v>
      </c>
    </row>
    <row r="6" customHeight="1" spans="2:21">
      <c r="B6" s="1">
        <v>1</v>
      </c>
      <c r="D6" s="7" t="s">
        <v>241</v>
      </c>
      <c r="E6" s="1">
        <v>4</v>
      </c>
      <c r="F6" s="24" t="s">
        <v>242</v>
      </c>
      <c r="H6" s="1">
        <v>1</v>
      </c>
      <c r="J6" s="22" t="s">
        <v>243</v>
      </c>
      <c r="K6" s="1">
        <v>2</v>
      </c>
      <c r="L6" s="24" t="s">
        <v>242</v>
      </c>
      <c r="N6" s="1">
        <v>1</v>
      </c>
      <c r="O6" s="16" t="s">
        <v>244</v>
      </c>
      <c r="P6" s="1">
        <v>18</v>
      </c>
      <c r="Q6" s="24" t="s">
        <v>242</v>
      </c>
      <c r="R6" s="1">
        <v>1</v>
      </c>
      <c r="S6" s="10" t="s">
        <v>245</v>
      </c>
      <c r="T6" s="1">
        <v>20</v>
      </c>
      <c r="U6" t="s">
        <v>246</v>
      </c>
    </row>
    <row r="7" ht="30" spans="2:18">
      <c r="B7" s="1">
        <v>2</v>
      </c>
      <c r="D7" s="7" t="s">
        <v>247</v>
      </c>
      <c r="E7" s="1">
        <v>2</v>
      </c>
      <c r="F7" s="24"/>
      <c r="H7" s="1">
        <v>2</v>
      </c>
      <c r="J7" t="s">
        <v>248</v>
      </c>
      <c r="K7" s="1">
        <v>1</v>
      </c>
      <c r="L7" s="25"/>
      <c r="N7" s="1">
        <v>2</v>
      </c>
      <c r="O7" s="16" t="s">
        <v>249</v>
      </c>
      <c r="P7" s="1">
        <v>2</v>
      </c>
      <c r="Q7" s="24"/>
      <c r="R7" s="1">
        <v>2</v>
      </c>
    </row>
    <row r="8" ht="30" spans="2:18">
      <c r="B8" s="1">
        <v>3</v>
      </c>
      <c r="D8" s="16" t="s">
        <v>250</v>
      </c>
      <c r="E8" s="1">
        <v>1</v>
      </c>
      <c r="F8" s="24"/>
      <c r="H8" s="1">
        <v>3</v>
      </c>
      <c r="J8" s="7"/>
      <c r="L8" s="25"/>
      <c r="N8" s="1">
        <v>3</v>
      </c>
      <c r="O8" s="16"/>
      <c r="Q8" s="24"/>
      <c r="R8" s="1">
        <v>3</v>
      </c>
    </row>
    <row r="9" ht="30" spans="2:18">
      <c r="B9" s="1">
        <v>4</v>
      </c>
      <c r="D9" s="16" t="s">
        <v>251</v>
      </c>
      <c r="E9" s="1">
        <v>1</v>
      </c>
      <c r="F9" s="24"/>
      <c r="J9" s="7"/>
      <c r="L9" s="25"/>
      <c r="N9" s="1"/>
      <c r="O9" s="16"/>
      <c r="Q9" s="24"/>
      <c r="R9" s="1"/>
    </row>
    <row r="10" ht="30" spans="2:18">
      <c r="B10" s="1">
        <v>5</v>
      </c>
      <c r="D10" s="16" t="s">
        <v>252</v>
      </c>
      <c r="E10" s="1">
        <v>1</v>
      </c>
      <c r="F10" s="24"/>
      <c r="J10" s="7"/>
      <c r="L10" s="25"/>
      <c r="N10" s="1"/>
      <c r="O10" s="16"/>
      <c r="Q10" s="24"/>
      <c r="R10" s="1"/>
    </row>
    <row r="11" spans="4:18">
      <c r="D11" s="16"/>
      <c r="J11" s="7"/>
      <c r="L11" s="1"/>
      <c r="N11" s="1"/>
      <c r="O11" s="16"/>
      <c r="Q11" s="10"/>
      <c r="R11" s="1"/>
    </row>
    <row r="12" spans="2:18">
      <c r="B12" s="1">
        <v>6</v>
      </c>
      <c r="D12" s="7" t="s">
        <v>253</v>
      </c>
      <c r="E12" s="1">
        <v>1</v>
      </c>
      <c r="H12" s="1">
        <v>4</v>
      </c>
      <c r="N12" s="1">
        <v>4</v>
      </c>
      <c r="O12" s="10"/>
      <c r="R12" s="1">
        <v>4</v>
      </c>
    </row>
    <row r="13" spans="14:18">
      <c r="N13" s="1"/>
      <c r="O13" s="10"/>
      <c r="R13" s="1"/>
    </row>
    <row r="14" customHeight="1" spans="2:18">
      <c r="B14" s="1">
        <v>7</v>
      </c>
      <c r="D14" s="7" t="s">
        <v>254</v>
      </c>
      <c r="E14" s="1">
        <v>4</v>
      </c>
      <c r="F14" s="24" t="s">
        <v>255</v>
      </c>
      <c r="H14" s="1">
        <v>5</v>
      </c>
      <c r="J14" s="22" t="s">
        <v>243</v>
      </c>
      <c r="K14" s="1">
        <v>2</v>
      </c>
      <c r="L14" s="24" t="s">
        <v>255</v>
      </c>
      <c r="N14" s="1">
        <v>5</v>
      </c>
      <c r="O14" s="7" t="s">
        <v>256</v>
      </c>
      <c r="P14" s="1">
        <v>8</v>
      </c>
      <c r="Q14" s="24" t="s">
        <v>255</v>
      </c>
      <c r="R14" s="1">
        <v>5</v>
      </c>
    </row>
    <row r="15" customHeight="1" spans="2:18">
      <c r="B15" s="1">
        <v>8</v>
      </c>
      <c r="D15" s="7" t="s">
        <v>257</v>
      </c>
      <c r="E15" s="1">
        <v>1</v>
      </c>
      <c r="F15" s="24"/>
      <c r="J15" s="22"/>
      <c r="L15" s="24"/>
      <c r="N15" s="1"/>
      <c r="O15" s="7"/>
      <c r="Q15" s="24"/>
      <c r="R15" s="1"/>
    </row>
    <row r="16" ht="39.75" customHeight="1" spans="2:18">
      <c r="B16" s="1">
        <v>9</v>
      </c>
      <c r="D16" s="16" t="s">
        <v>258</v>
      </c>
      <c r="E16" s="1">
        <v>0</v>
      </c>
      <c r="F16" s="25"/>
      <c r="H16" s="1">
        <v>6</v>
      </c>
      <c r="J16" s="16" t="s">
        <v>258</v>
      </c>
      <c r="L16" s="25"/>
      <c r="N16" s="1">
        <v>6</v>
      </c>
      <c r="O16" s="16" t="s">
        <v>249</v>
      </c>
      <c r="P16" s="1">
        <v>2</v>
      </c>
      <c r="Q16" s="24"/>
      <c r="R16" s="1">
        <v>6</v>
      </c>
    </row>
    <row r="17" spans="2:18">
      <c r="B17" s="1">
        <v>10</v>
      </c>
      <c r="H17" s="1">
        <v>7</v>
      </c>
      <c r="N17" s="1">
        <v>7</v>
      </c>
      <c r="O17" s="7"/>
      <c r="Q17" s="16"/>
      <c r="R17" s="1">
        <v>7</v>
      </c>
    </row>
    <row r="18" ht="60" spans="2:18">
      <c r="B18" s="1">
        <v>11</v>
      </c>
      <c r="D18" s="7" t="s">
        <v>259</v>
      </c>
      <c r="E18" s="1">
        <v>2</v>
      </c>
      <c r="F18" s="24" t="s">
        <v>260</v>
      </c>
      <c r="H18" s="1">
        <v>8</v>
      </c>
      <c r="J18" s="22" t="s">
        <v>261</v>
      </c>
      <c r="K18" s="1">
        <v>1</v>
      </c>
      <c r="L18" s="24" t="s">
        <v>260</v>
      </c>
      <c r="N18" s="1">
        <v>8</v>
      </c>
      <c r="O18" s="7" t="s">
        <v>262</v>
      </c>
      <c r="Q18" s="24" t="s">
        <v>260</v>
      </c>
      <c r="R18" s="1">
        <v>8</v>
      </c>
    </row>
    <row r="19" ht="30" spans="2:18">
      <c r="B19" s="1">
        <v>12</v>
      </c>
      <c r="D19" s="16" t="s">
        <v>263</v>
      </c>
      <c r="E19" s="1">
        <v>1</v>
      </c>
      <c r="F19" s="24"/>
      <c r="J19" s="22"/>
      <c r="L19" s="24"/>
      <c r="N19" s="1"/>
      <c r="O19" s="7"/>
      <c r="Q19" s="24"/>
      <c r="R19" s="1"/>
    </row>
    <row r="20" spans="4:18">
      <c r="D20" s="16"/>
      <c r="F20" s="24"/>
      <c r="J20" s="22"/>
      <c r="L20" s="24"/>
      <c r="N20" s="1"/>
      <c r="O20" s="7"/>
      <c r="Q20" s="24"/>
      <c r="R20" s="1"/>
    </row>
    <row r="21" ht="30" spans="2:18">
      <c r="B21" s="1">
        <v>13</v>
      </c>
      <c r="D21" s="7" t="s">
        <v>264</v>
      </c>
      <c r="E21" s="1">
        <v>5</v>
      </c>
      <c r="H21" s="1">
        <v>9</v>
      </c>
      <c r="J21" t="s">
        <v>265</v>
      </c>
      <c r="K21" s="1">
        <v>10</v>
      </c>
      <c r="N21" s="1">
        <v>9</v>
      </c>
      <c r="O21" s="16" t="s">
        <v>266</v>
      </c>
      <c r="Q21" s="24"/>
      <c r="R21" s="1">
        <v>9</v>
      </c>
    </row>
    <row r="22" spans="2:18">
      <c r="B22" s="1">
        <v>14</v>
      </c>
      <c r="D22" s="7" t="s">
        <v>267</v>
      </c>
      <c r="E22" s="1">
        <v>1</v>
      </c>
      <c r="H22" s="1">
        <v>10</v>
      </c>
      <c r="N22" s="1">
        <v>10</v>
      </c>
      <c r="O22" s="10"/>
      <c r="Q22" s="16"/>
      <c r="R22" s="1">
        <v>10</v>
      </c>
    </row>
    <row r="23" spans="2:18">
      <c r="B23" s="1">
        <v>15</v>
      </c>
      <c r="H23" s="1">
        <v>11</v>
      </c>
      <c r="N23" s="1">
        <v>11</v>
      </c>
      <c r="R23" s="1">
        <v>11</v>
      </c>
    </row>
    <row r="24" spans="14:14">
      <c r="N24" s="1"/>
    </row>
    <row r="25" spans="4:20">
      <c r="D25" s="17" t="s">
        <v>268</v>
      </c>
      <c r="E25" s="1">
        <f>SUM(E6:E24)</f>
        <v>24</v>
      </c>
      <c r="J25" s="17" t="s">
        <v>268</v>
      </c>
      <c r="K25" s="1">
        <f>SUM(K6:K23)</f>
        <v>16</v>
      </c>
      <c r="N25" s="1"/>
      <c r="O25" s="17" t="s">
        <v>268</v>
      </c>
      <c r="P25" s="1">
        <f>SUM(P6:P23)</f>
        <v>30</v>
      </c>
      <c r="S25" s="26" t="s">
        <v>268</v>
      </c>
      <c r="T25" s="1">
        <f>SUM(T6:T23)</f>
        <v>20</v>
      </c>
    </row>
    <row r="26" spans="4:20">
      <c r="D26" s="7" t="s">
        <v>122</v>
      </c>
      <c r="E26" s="1">
        <f>E25*30/100</f>
        <v>7.2</v>
      </c>
      <c r="G26" s="1"/>
      <c r="I26" s="1"/>
      <c r="J26" s="7" t="s">
        <v>122</v>
      </c>
      <c r="K26" s="1">
        <f>K25*0.3</f>
        <v>4.8</v>
      </c>
      <c r="L26" s="1"/>
      <c r="M26" s="1"/>
      <c r="N26" s="1"/>
      <c r="O26" s="7" t="s">
        <v>122</v>
      </c>
      <c r="P26" s="1">
        <f>P25*0.3</f>
        <v>9</v>
      </c>
      <c r="Q26" s="1"/>
      <c r="R26" s="1"/>
      <c r="S26" s="1" t="s">
        <v>122</v>
      </c>
      <c r="T26" s="1">
        <f>T25*0.3</f>
        <v>6</v>
      </c>
    </row>
    <row r="27" spans="4:20">
      <c r="D27" s="18" t="s">
        <v>269</v>
      </c>
      <c r="E27" s="1">
        <f>E25+E26</f>
        <v>31.2</v>
      </c>
      <c r="J27" s="18" t="s">
        <v>269</v>
      </c>
      <c r="K27" s="1">
        <f>K25+K26</f>
        <v>20.8</v>
      </c>
      <c r="O27" s="18" t="s">
        <v>269</v>
      </c>
      <c r="P27" s="1">
        <f>P25+P26</f>
        <v>39</v>
      </c>
      <c r="S27" s="18" t="s">
        <v>269</v>
      </c>
      <c r="T27" s="1">
        <f>T25+T26</f>
        <v>26</v>
      </c>
    </row>
    <row r="28" spans="4:19">
      <c r="D28" s="7" t="s">
        <v>270</v>
      </c>
      <c r="E28" s="1">
        <v>24</v>
      </c>
      <c r="J28" s="7" t="s">
        <v>270</v>
      </c>
      <c r="K28" s="1">
        <v>22</v>
      </c>
      <c r="N28" s="1"/>
      <c r="O28" s="7"/>
      <c r="S28" s="7"/>
    </row>
    <row r="38" spans="2:3">
      <c r="B38"/>
      <c r="C38"/>
    </row>
    <row r="39" spans="4:5">
      <c r="D39" s="17" t="s">
        <v>271</v>
      </c>
      <c r="E39" s="1">
        <v>24</v>
      </c>
    </row>
    <row r="40" spans="4:5">
      <c r="D40" s="7" t="s">
        <v>268</v>
      </c>
      <c r="E40" s="1">
        <f>SUM(E6:E36)</f>
        <v>110.4</v>
      </c>
    </row>
    <row r="41" spans="4:5">
      <c r="D41" s="7" t="s">
        <v>122</v>
      </c>
      <c r="E41" s="1">
        <f>E39-E40</f>
        <v>-86.4</v>
      </c>
    </row>
    <row r="64" spans="4:6">
      <c r="D64" s="1" t="s">
        <v>81</v>
      </c>
      <c r="E64" s="7" t="s">
        <v>272</v>
      </c>
      <c r="F64" s="1">
        <v>1</v>
      </c>
    </row>
    <row r="65" spans="4:6">
      <c r="D65" s="1" t="s">
        <v>86</v>
      </c>
      <c r="E65" s="7" t="s">
        <v>273</v>
      </c>
      <c r="F65" s="1">
        <v>1</v>
      </c>
    </row>
    <row r="66" spans="4:6">
      <c r="D66" s="1" t="s">
        <v>90</v>
      </c>
      <c r="E66" s="7" t="s">
        <v>267</v>
      </c>
      <c r="F66" s="1">
        <v>1</v>
      </c>
    </row>
    <row r="67" spans="4:6">
      <c r="D67" s="1" t="s">
        <v>94</v>
      </c>
      <c r="E67" s="7" t="s">
        <v>274</v>
      </c>
      <c r="F67" s="1">
        <v>1</v>
      </c>
    </row>
    <row r="68" spans="4:6">
      <c r="D68" s="1" t="s">
        <v>98</v>
      </c>
      <c r="E68" s="7" t="s">
        <v>275</v>
      </c>
      <c r="F68" s="1">
        <v>1</v>
      </c>
    </row>
    <row r="69" spans="4:6">
      <c r="D69" s="1" t="s">
        <v>102</v>
      </c>
      <c r="E69" s="7" t="s">
        <v>276</v>
      </c>
      <c r="F69" s="1">
        <v>1</v>
      </c>
    </row>
    <row r="70" spans="4:6">
      <c r="D70" s="1" t="s">
        <v>106</v>
      </c>
      <c r="E70" s="7" t="s">
        <v>277</v>
      </c>
      <c r="F70" s="1">
        <v>1</v>
      </c>
    </row>
    <row r="71" spans="4:6">
      <c r="D71" s="1" t="s">
        <v>110</v>
      </c>
      <c r="E71" s="7" t="s">
        <v>278</v>
      </c>
      <c r="F71" s="1">
        <v>1</v>
      </c>
    </row>
    <row r="72" spans="4:6">
      <c r="D72" s="1" t="s">
        <v>113</v>
      </c>
      <c r="E72" s="7" t="s">
        <v>279</v>
      </c>
      <c r="F72" s="1">
        <v>1</v>
      </c>
    </row>
    <row r="73" spans="4:6">
      <c r="D73" s="1" t="s">
        <v>116</v>
      </c>
      <c r="E73" s="7" t="s">
        <v>280</v>
      </c>
      <c r="F73" s="1">
        <v>1</v>
      </c>
    </row>
    <row r="74" spans="4:6">
      <c r="D74" s="1" t="s">
        <v>281</v>
      </c>
      <c r="E74" s="7" t="s">
        <v>282</v>
      </c>
      <c r="F74" s="1">
        <v>1</v>
      </c>
    </row>
    <row r="75" spans="4:6">
      <c r="D75" s="1" t="s">
        <v>283</v>
      </c>
      <c r="E75" s="7" t="s">
        <v>284</v>
      </c>
      <c r="F75" s="1">
        <v>1</v>
      </c>
    </row>
    <row r="76" spans="4:6">
      <c r="D76" s="1" t="s">
        <v>285</v>
      </c>
      <c r="E76" s="7" t="s">
        <v>286</v>
      </c>
      <c r="F76" s="1">
        <v>1</v>
      </c>
    </row>
    <row r="77" spans="4:6">
      <c r="D77" s="1" t="s">
        <v>287</v>
      </c>
      <c r="E77" s="7" t="s">
        <v>288</v>
      </c>
      <c r="F77" s="1">
        <v>1</v>
      </c>
    </row>
    <row r="78" spans="4:6">
      <c r="D78" s="1" t="s">
        <v>289</v>
      </c>
      <c r="E78" s="7" t="s">
        <v>290</v>
      </c>
      <c r="F78" s="1">
        <v>1</v>
      </c>
    </row>
    <row r="79" spans="4:6">
      <c r="D79" s="1" t="s">
        <v>291</v>
      </c>
      <c r="E79" s="7" t="s">
        <v>292</v>
      </c>
      <c r="F79" s="1">
        <v>1</v>
      </c>
    </row>
    <row r="80" spans="4:6">
      <c r="D80" s="1" t="s">
        <v>119</v>
      </c>
      <c r="E80" s="7" t="s">
        <v>293</v>
      </c>
      <c r="F80" s="1">
        <v>1</v>
      </c>
    </row>
    <row r="81" spans="4:6">
      <c r="D81" s="1" t="s">
        <v>123</v>
      </c>
      <c r="E81" s="7" t="s">
        <v>294</v>
      </c>
      <c r="F81" s="1">
        <v>1</v>
      </c>
    </row>
  </sheetData>
  <mergeCells count="14">
    <mergeCell ref="B4:E4"/>
    <mergeCell ref="H4:K4"/>
    <mergeCell ref="N4:P4"/>
    <mergeCell ref="R4:T4"/>
    <mergeCell ref="F6:F10"/>
    <mergeCell ref="F14:F16"/>
    <mergeCell ref="F21:F24"/>
    <mergeCell ref="F27:F28"/>
    <mergeCell ref="F29:F30"/>
    <mergeCell ref="L6:L8"/>
    <mergeCell ref="L14:L16"/>
    <mergeCell ref="Q6:Q8"/>
    <mergeCell ref="Q14:Q16"/>
    <mergeCell ref="Q18:Q21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34"/>
  <sheetViews>
    <sheetView zoomScale="85" zoomScaleNormal="85" workbookViewId="0">
      <selection activeCell="K9" sqref="K9"/>
    </sheetView>
  </sheetViews>
  <sheetFormatPr defaultColWidth="9" defaultRowHeight="15"/>
  <cols>
    <col min="1" max="1" width="10.3333333333333" customWidth="1"/>
    <col min="2" max="2" width="4.1047619047619" style="1" customWidth="1"/>
    <col min="3" max="3" width="2.55238095238095" style="1" customWidth="1"/>
    <col min="4" max="4" width="29" style="7" customWidth="1"/>
    <col min="5" max="5" width="4.66666666666667" style="1" customWidth="1"/>
    <col min="6" max="6" width="23.3333333333333" style="1" customWidth="1"/>
    <col min="7" max="7" width="4.1047619047619" customWidth="1"/>
    <col min="8" max="8" width="4.1047619047619" style="1" customWidth="1"/>
    <col min="9" max="9" width="2.88571428571429" customWidth="1"/>
    <col min="10" max="10" width="30.4380952380952" customWidth="1"/>
    <col min="11" max="11" width="5.1047619047619" style="1" customWidth="1"/>
    <col min="14" max="14" width="4.1047619047619" customWidth="1"/>
    <col min="15" max="15" width="20.3333333333333" style="1" customWidth="1"/>
    <col min="16" max="16" width="6.55238095238095" style="1" customWidth="1"/>
    <col min="19" max="19" width="11.6666666666667" customWidth="1"/>
    <col min="20" max="20" width="7.43809523809524" style="1" customWidth="1"/>
  </cols>
  <sheetData>
    <row r="2" hidden="1"/>
    <row r="3" hidden="1" customHeight="1" spans="9:17">
      <c r="I3" s="19"/>
      <c r="J3" s="19"/>
      <c r="K3" s="20"/>
      <c r="O3" s="7"/>
      <c r="Q3" s="7"/>
    </row>
    <row r="4" ht="39" customHeight="1" spans="2:20">
      <c r="B4" s="12" t="s">
        <v>236</v>
      </c>
      <c r="C4" s="12"/>
      <c r="D4" s="12"/>
      <c r="E4" s="12"/>
      <c r="F4" s="13"/>
      <c r="G4" s="14"/>
      <c r="H4" s="12" t="s">
        <v>75</v>
      </c>
      <c r="I4" s="12"/>
      <c r="J4" s="12"/>
      <c r="K4" s="12"/>
      <c r="N4" s="21" t="s">
        <v>295</v>
      </c>
      <c r="O4" s="21"/>
      <c r="P4" s="21"/>
      <c r="Q4" s="23"/>
      <c r="R4" s="21" t="s">
        <v>238</v>
      </c>
      <c r="S4" s="21"/>
      <c r="T4" s="21"/>
    </row>
    <row r="5" spans="2:20">
      <c r="B5" s="1" t="s">
        <v>4</v>
      </c>
      <c r="D5" s="15" t="s">
        <v>74</v>
      </c>
      <c r="E5" s="1" t="s">
        <v>239</v>
      </c>
      <c r="F5" s="1" t="s">
        <v>240</v>
      </c>
      <c r="H5" s="1" t="s">
        <v>4</v>
      </c>
      <c r="I5" s="1"/>
      <c r="J5" s="8" t="s">
        <v>74</v>
      </c>
      <c r="K5" s="1" t="s">
        <v>239</v>
      </c>
      <c r="L5" t="s">
        <v>240</v>
      </c>
      <c r="N5" s="1" t="s">
        <v>4</v>
      </c>
      <c r="O5" s="11" t="s">
        <v>74</v>
      </c>
      <c r="P5" s="1" t="s">
        <v>239</v>
      </c>
      <c r="R5" s="1" t="s">
        <v>4</v>
      </c>
      <c r="S5" s="11" t="s">
        <v>74</v>
      </c>
      <c r="T5" s="1" t="s">
        <v>239</v>
      </c>
    </row>
    <row r="6" ht="30" spans="2:20">
      <c r="B6" s="1">
        <v>1</v>
      </c>
      <c r="D6" s="7" t="s">
        <v>296</v>
      </c>
      <c r="E6" s="1">
        <v>2</v>
      </c>
      <c r="H6" s="1">
        <v>1</v>
      </c>
      <c r="J6" s="22" t="s">
        <v>297</v>
      </c>
      <c r="K6" s="1">
        <v>6</v>
      </c>
      <c r="N6" s="1">
        <v>1</v>
      </c>
      <c r="O6" s="10" t="s">
        <v>298</v>
      </c>
      <c r="P6" s="1">
        <v>8</v>
      </c>
      <c r="R6" s="1">
        <v>1</v>
      </c>
      <c r="S6" s="22" t="s">
        <v>299</v>
      </c>
      <c r="T6" s="1">
        <v>6</v>
      </c>
    </row>
    <row r="7" ht="30" spans="2:20">
      <c r="B7" s="1">
        <v>2</v>
      </c>
      <c r="D7" s="7" t="s">
        <v>267</v>
      </c>
      <c r="E7" s="1">
        <v>1</v>
      </c>
      <c r="H7" s="1">
        <v>2</v>
      </c>
      <c r="J7" t="s">
        <v>300</v>
      </c>
      <c r="K7" s="1">
        <v>2</v>
      </c>
      <c r="N7" s="1">
        <v>2</v>
      </c>
      <c r="O7" s="10" t="s">
        <v>301</v>
      </c>
      <c r="P7" s="1">
        <v>2</v>
      </c>
      <c r="R7" s="1">
        <v>2</v>
      </c>
      <c r="S7" t="s">
        <v>302</v>
      </c>
      <c r="T7" s="1">
        <v>2</v>
      </c>
    </row>
    <row r="8" ht="30" spans="2:18">
      <c r="B8" s="1">
        <v>3</v>
      </c>
      <c r="D8" s="7" t="s">
        <v>274</v>
      </c>
      <c r="E8" s="1">
        <v>1</v>
      </c>
      <c r="H8" s="1">
        <v>3</v>
      </c>
      <c r="J8" s="7" t="s">
        <v>274</v>
      </c>
      <c r="K8" s="1">
        <v>1</v>
      </c>
      <c r="N8" s="1">
        <v>3</v>
      </c>
      <c r="O8" s="10" t="s">
        <v>303</v>
      </c>
      <c r="P8" s="1">
        <v>4</v>
      </c>
      <c r="R8" s="1">
        <v>3</v>
      </c>
    </row>
    <row r="9" ht="30" spans="2:18">
      <c r="B9" s="1">
        <v>4</v>
      </c>
      <c r="D9" s="7" t="s">
        <v>264</v>
      </c>
      <c r="E9" s="1">
        <v>2</v>
      </c>
      <c r="H9" s="1">
        <v>4</v>
      </c>
      <c r="N9" s="1">
        <v>4</v>
      </c>
      <c r="O9" s="10" t="s">
        <v>304</v>
      </c>
      <c r="P9" s="1">
        <v>4</v>
      </c>
      <c r="R9" s="1">
        <v>4</v>
      </c>
    </row>
    <row r="10" spans="2:18">
      <c r="B10" s="1">
        <v>5</v>
      </c>
      <c r="D10" s="7" t="s">
        <v>305</v>
      </c>
      <c r="E10" s="1">
        <v>4</v>
      </c>
      <c r="F10" s="1" t="s">
        <v>306</v>
      </c>
      <c r="H10" s="1">
        <v>5</v>
      </c>
      <c r="N10" s="1">
        <v>5</v>
      </c>
      <c r="R10" s="1">
        <v>5</v>
      </c>
    </row>
    <row r="11" ht="30" spans="2:18">
      <c r="B11" s="1">
        <v>6</v>
      </c>
      <c r="D11" s="16" t="s">
        <v>307</v>
      </c>
      <c r="E11" s="1">
        <v>2</v>
      </c>
      <c r="H11" s="1">
        <v>6</v>
      </c>
      <c r="N11" s="1">
        <v>6</v>
      </c>
      <c r="O11" s="10" t="s">
        <v>308</v>
      </c>
      <c r="P11" s="1">
        <v>4</v>
      </c>
      <c r="R11" s="1">
        <v>6</v>
      </c>
    </row>
    <row r="12" ht="30" spans="2:16">
      <c r="B12" s="1">
        <v>7</v>
      </c>
      <c r="D12" s="7" t="s">
        <v>309</v>
      </c>
      <c r="E12" s="1">
        <v>2</v>
      </c>
      <c r="F12" s="1" t="s">
        <v>310</v>
      </c>
      <c r="H12" s="1">
        <v>7</v>
      </c>
      <c r="N12" s="1">
        <v>7</v>
      </c>
      <c r="O12" s="10" t="s">
        <v>311</v>
      </c>
      <c r="P12" s="1">
        <v>2</v>
      </c>
    </row>
    <row r="13" ht="30" spans="2:16">
      <c r="B13" s="1">
        <v>8</v>
      </c>
      <c r="D13" s="7" t="s">
        <v>312</v>
      </c>
      <c r="E13" s="1">
        <v>2</v>
      </c>
      <c r="F13" s="1" t="s">
        <v>313</v>
      </c>
      <c r="H13" s="1">
        <v>8</v>
      </c>
      <c r="N13" s="1">
        <v>8</v>
      </c>
      <c r="O13" s="10" t="s">
        <v>314</v>
      </c>
      <c r="P13" s="1">
        <v>2</v>
      </c>
    </row>
    <row r="14" ht="30" spans="2:16">
      <c r="B14" s="1">
        <v>9</v>
      </c>
      <c r="H14" s="1">
        <v>9</v>
      </c>
      <c r="N14" s="1">
        <v>9</v>
      </c>
      <c r="O14" s="10" t="s">
        <v>315</v>
      </c>
      <c r="P14" s="1">
        <v>2</v>
      </c>
    </row>
    <row r="15" spans="2:15">
      <c r="B15" s="1">
        <v>10</v>
      </c>
      <c r="H15" s="1">
        <v>10</v>
      </c>
      <c r="N15" s="1">
        <v>10</v>
      </c>
      <c r="O15" s="10"/>
    </row>
    <row r="16" ht="30" spans="2:16">
      <c r="B16" s="1">
        <v>11</v>
      </c>
      <c r="H16" s="1">
        <v>11</v>
      </c>
      <c r="N16" s="1">
        <v>11</v>
      </c>
      <c r="O16" s="10" t="s">
        <v>316</v>
      </c>
      <c r="P16" s="1">
        <v>2</v>
      </c>
    </row>
    <row r="17" spans="14:14">
      <c r="N17" s="1"/>
    </row>
    <row r="18" spans="4:20">
      <c r="D18" s="17" t="s">
        <v>268</v>
      </c>
      <c r="E18" s="1">
        <f>SUM(E6:E17)</f>
        <v>16</v>
      </c>
      <c r="J18" s="17" t="s">
        <v>268</v>
      </c>
      <c r="K18" s="1">
        <f>SUM(K6:K16)</f>
        <v>9</v>
      </c>
      <c r="N18" s="1"/>
      <c r="O18" s="17" t="s">
        <v>268</v>
      </c>
      <c r="P18" s="1">
        <f>SUM(P6:P16)</f>
        <v>30</v>
      </c>
      <c r="S18" s="17" t="s">
        <v>268</v>
      </c>
      <c r="T18" s="1">
        <f>SUM(T6:T16)</f>
        <v>8</v>
      </c>
    </row>
    <row r="19" spans="4:20">
      <c r="D19" s="7" t="s">
        <v>122</v>
      </c>
      <c r="E19" s="1">
        <f>E18*30/100</f>
        <v>4.8</v>
      </c>
      <c r="G19" s="1"/>
      <c r="I19" s="1"/>
      <c r="J19" s="7" t="s">
        <v>122</v>
      </c>
      <c r="K19" s="1">
        <f>K18*0.3</f>
        <v>2.7</v>
      </c>
      <c r="L19" s="1"/>
      <c r="M19" s="1"/>
      <c r="N19" s="1"/>
      <c r="O19" s="7" t="s">
        <v>122</v>
      </c>
      <c r="P19" s="1">
        <f>P18*0.3</f>
        <v>9</v>
      </c>
      <c r="Q19" s="1"/>
      <c r="R19" s="1"/>
      <c r="S19" s="7" t="s">
        <v>122</v>
      </c>
      <c r="T19" s="1">
        <f>T18*0.3</f>
        <v>2.4</v>
      </c>
    </row>
    <row r="20" spans="4:20">
      <c r="D20" s="18" t="s">
        <v>271</v>
      </c>
      <c r="E20" s="1">
        <f>E18+E19</f>
        <v>20.8</v>
      </c>
      <c r="J20" s="18" t="s">
        <v>271</v>
      </c>
      <c r="K20" s="1">
        <f>K18+K19</f>
        <v>11.7</v>
      </c>
      <c r="O20" s="18" t="s">
        <v>271</v>
      </c>
      <c r="P20" s="1">
        <f>P18+P19</f>
        <v>39</v>
      </c>
      <c r="S20" s="18" t="s">
        <v>271</v>
      </c>
      <c r="T20" s="1">
        <f>T18+T19</f>
        <v>10.4</v>
      </c>
    </row>
    <row r="21" spans="14:14">
      <c r="N21" s="1"/>
    </row>
    <row r="31" spans="2:3">
      <c r="B31"/>
      <c r="C31"/>
    </row>
    <row r="32" spans="4:5">
      <c r="D32" s="17" t="s">
        <v>271</v>
      </c>
      <c r="E32" s="1">
        <v>24</v>
      </c>
    </row>
    <row r="33" spans="4:5">
      <c r="D33" s="7" t="s">
        <v>268</v>
      </c>
      <c r="E33" s="1">
        <f>SUM(E6:E29)</f>
        <v>57.6</v>
      </c>
    </row>
    <row r="34" spans="4:5">
      <c r="D34" s="7" t="s">
        <v>122</v>
      </c>
      <c r="E34" s="1">
        <f>E32-E33</f>
        <v>-33.6</v>
      </c>
    </row>
  </sheetData>
  <mergeCells count="7">
    <mergeCell ref="B4:E4"/>
    <mergeCell ref="H4:K4"/>
    <mergeCell ref="N4:P4"/>
    <mergeCell ref="R4:T4"/>
    <mergeCell ref="F14:F17"/>
    <mergeCell ref="F20:F21"/>
    <mergeCell ref="F22:F2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N13"/>
  <sheetViews>
    <sheetView workbookViewId="0">
      <selection activeCell="M13" sqref="M13"/>
    </sheetView>
  </sheetViews>
  <sheetFormatPr defaultColWidth="9" defaultRowHeight="15"/>
  <cols>
    <col min="4" max="4" width="20.8857142857143" style="1" customWidth="1"/>
    <col min="5" max="5" width="14.1047619047619" style="1" customWidth="1"/>
    <col min="6" max="6" width="15.3333333333333" style="1" customWidth="1"/>
    <col min="13" max="13" width="15.4380952380952" customWidth="1"/>
  </cols>
  <sheetData>
    <row r="3" spans="4:6">
      <c r="D3" s="9" t="s">
        <v>317</v>
      </c>
      <c r="E3" s="1" t="s">
        <v>318</v>
      </c>
      <c r="F3" s="1" t="s">
        <v>319</v>
      </c>
    </row>
    <row r="4" ht="60" spans="4:6">
      <c r="D4" s="10" t="s">
        <v>320</v>
      </c>
      <c r="E4" s="10" t="s">
        <v>321</v>
      </c>
      <c r="F4" s="10" t="s">
        <v>322</v>
      </c>
    </row>
    <row r="5" spans="5:6">
      <c r="E5" s="1" t="s">
        <v>323</v>
      </c>
      <c r="F5" s="1" t="s">
        <v>324</v>
      </c>
    </row>
    <row r="8" spans="9:13">
      <c r="I8" t="s">
        <v>325</v>
      </c>
      <c r="K8" t="s">
        <v>326</v>
      </c>
      <c r="M8" t="s">
        <v>327</v>
      </c>
    </row>
    <row r="9" spans="9:13">
      <c r="I9">
        <v>110</v>
      </c>
      <c r="K9">
        <v>30</v>
      </c>
      <c r="M9">
        <v>8</v>
      </c>
    </row>
    <row r="10" spans="9:13">
      <c r="I10">
        <v>50</v>
      </c>
      <c r="K10">
        <v>10</v>
      </c>
      <c r="M10">
        <v>8</v>
      </c>
    </row>
    <row r="11" spans="9:13">
      <c r="I11">
        <v>50</v>
      </c>
      <c r="K11">
        <v>10</v>
      </c>
      <c r="M11">
        <v>16</v>
      </c>
    </row>
    <row r="12" spans="13:14">
      <c r="M12">
        <v>5</v>
      </c>
      <c r="N12" t="s">
        <v>122</v>
      </c>
    </row>
    <row r="13" s="8" customFormat="1" spans="4:13">
      <c r="D13" s="11"/>
      <c r="E13" s="11"/>
      <c r="F13" s="11"/>
      <c r="I13" s="8">
        <f>SUM(I9:I11)</f>
        <v>210</v>
      </c>
      <c r="J13" s="8">
        <f t="shared" ref="J13:L13" si="0">SUM(J9:J11)</f>
        <v>0</v>
      </c>
      <c r="K13" s="8">
        <f t="shared" si="0"/>
        <v>50</v>
      </c>
      <c r="L13" s="8">
        <f t="shared" si="0"/>
        <v>0</v>
      </c>
      <c r="M13" s="8">
        <f>SUM(M9:M12)</f>
        <v>37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opLeftCell="A10" workbookViewId="0">
      <selection activeCell="J12" sqref="J12"/>
    </sheetView>
  </sheetViews>
  <sheetFormatPr defaultColWidth="9" defaultRowHeight="15"/>
  <cols>
    <col min="1" max="1" width="21.8857142857143" customWidth="1"/>
    <col min="2" max="2" width="22" customWidth="1"/>
    <col min="3" max="3" width="8.55238095238095" customWidth="1"/>
    <col min="4" max="4" width="5.55238095238095" customWidth="1"/>
    <col min="5" max="5" width="3" customWidth="1"/>
    <col min="10" max="10" width="29" customWidth="1"/>
    <col min="13" max="13" width="9.1047619047619" customWidth="1"/>
  </cols>
  <sheetData>
    <row r="1" spans="1:5">
      <c r="A1" t="s">
        <v>328</v>
      </c>
      <c r="B1" t="s">
        <v>329</v>
      </c>
      <c r="C1" t="s">
        <v>21</v>
      </c>
      <c r="D1" t="s">
        <v>330</v>
      </c>
      <c r="E1">
        <v>1</v>
      </c>
    </row>
    <row r="2" spans="1:5">
      <c r="A2" t="s">
        <v>331</v>
      </c>
      <c r="B2" t="s">
        <v>332</v>
      </c>
      <c r="C2" t="s">
        <v>40</v>
      </c>
      <c r="D2" t="s">
        <v>333</v>
      </c>
      <c r="E2">
        <v>4</v>
      </c>
    </row>
    <row r="3" spans="1:5">
      <c r="A3" t="s">
        <v>334</v>
      </c>
      <c r="B3" t="s">
        <v>334</v>
      </c>
      <c r="C3" t="s">
        <v>40</v>
      </c>
      <c r="D3" t="s">
        <v>333</v>
      </c>
      <c r="E3">
        <v>4</v>
      </c>
    </row>
    <row r="4" spans="1:5">
      <c r="A4" t="s">
        <v>335</v>
      </c>
      <c r="B4" t="s">
        <v>336</v>
      </c>
      <c r="C4" t="s">
        <v>337</v>
      </c>
      <c r="D4" t="s">
        <v>333</v>
      </c>
      <c r="E4">
        <v>6</v>
      </c>
    </row>
    <row r="5" spans="1:5">
      <c r="A5" t="s">
        <v>335</v>
      </c>
      <c r="B5" t="s">
        <v>338</v>
      </c>
      <c r="C5" t="s">
        <v>337</v>
      </c>
      <c r="D5" t="s">
        <v>333</v>
      </c>
      <c r="E5">
        <v>8</v>
      </c>
    </row>
    <row r="6" spans="1:11">
      <c r="A6" t="s">
        <v>335</v>
      </c>
      <c r="B6" t="s">
        <v>339</v>
      </c>
      <c r="C6" t="s">
        <v>337</v>
      </c>
      <c r="D6" t="s">
        <v>333</v>
      </c>
      <c r="E6">
        <v>38</v>
      </c>
      <c r="I6" s="1" t="s">
        <v>81</v>
      </c>
      <c r="J6" s="7" t="s">
        <v>340</v>
      </c>
      <c r="K6" s="1">
        <v>1</v>
      </c>
    </row>
    <row r="7" spans="1:11">
      <c r="A7" t="s">
        <v>341</v>
      </c>
      <c r="B7" t="s">
        <v>342</v>
      </c>
      <c r="C7" t="s">
        <v>337</v>
      </c>
      <c r="D7" t="s">
        <v>333</v>
      </c>
      <c r="E7">
        <v>8</v>
      </c>
      <c r="I7" s="1" t="s">
        <v>86</v>
      </c>
      <c r="J7" s="7" t="s">
        <v>343</v>
      </c>
      <c r="K7" s="1">
        <v>1</v>
      </c>
    </row>
    <row r="8" spans="1:11">
      <c r="A8" t="s">
        <v>341</v>
      </c>
      <c r="B8" t="s">
        <v>344</v>
      </c>
      <c r="C8" t="s">
        <v>337</v>
      </c>
      <c r="D8" t="s">
        <v>333</v>
      </c>
      <c r="E8">
        <v>4</v>
      </c>
      <c r="I8" s="1" t="s">
        <v>90</v>
      </c>
      <c r="J8" s="7" t="s">
        <v>279</v>
      </c>
      <c r="K8" s="1">
        <v>1</v>
      </c>
    </row>
    <row r="9" spans="1:11">
      <c r="A9" t="s">
        <v>341</v>
      </c>
      <c r="B9" t="s">
        <v>345</v>
      </c>
      <c r="C9" t="s">
        <v>337</v>
      </c>
      <c r="D9" t="s">
        <v>333</v>
      </c>
      <c r="E9">
        <v>4</v>
      </c>
      <c r="I9" s="1" t="s">
        <v>94</v>
      </c>
      <c r="J9" s="7" t="s">
        <v>280</v>
      </c>
      <c r="K9" s="1">
        <v>1</v>
      </c>
    </row>
    <row r="10" spans="1:11">
      <c r="A10" t="s">
        <v>341</v>
      </c>
      <c r="B10" t="s">
        <v>346</v>
      </c>
      <c r="C10" t="s">
        <v>337</v>
      </c>
      <c r="D10" t="s">
        <v>333</v>
      </c>
      <c r="E10">
        <v>4</v>
      </c>
      <c r="I10" s="1" t="s">
        <v>98</v>
      </c>
      <c r="J10" s="7" t="s">
        <v>282</v>
      </c>
      <c r="K10" s="1">
        <v>1</v>
      </c>
    </row>
    <row r="11" spans="1:11">
      <c r="A11" t="s">
        <v>341</v>
      </c>
      <c r="B11" t="s">
        <v>347</v>
      </c>
      <c r="C11" t="s">
        <v>337</v>
      </c>
      <c r="D11" t="s">
        <v>333</v>
      </c>
      <c r="E11">
        <v>8</v>
      </c>
      <c r="I11" s="1" t="s">
        <v>102</v>
      </c>
      <c r="J11" s="7" t="s">
        <v>284</v>
      </c>
      <c r="K11" s="1">
        <v>1</v>
      </c>
    </row>
    <row r="12" spans="1:11">
      <c r="A12" t="s">
        <v>341</v>
      </c>
      <c r="B12" t="s">
        <v>348</v>
      </c>
      <c r="C12" t="s">
        <v>337</v>
      </c>
      <c r="D12" t="s">
        <v>333</v>
      </c>
      <c r="E12">
        <v>2</v>
      </c>
      <c r="I12" s="1" t="s">
        <v>106</v>
      </c>
      <c r="J12" s="7" t="s">
        <v>286</v>
      </c>
      <c r="K12" s="1">
        <v>1</v>
      </c>
    </row>
    <row r="13" spans="1:11">
      <c r="A13" t="s">
        <v>341</v>
      </c>
      <c r="B13" t="s">
        <v>349</v>
      </c>
      <c r="C13" t="s">
        <v>337</v>
      </c>
      <c r="D13" t="s">
        <v>333</v>
      </c>
      <c r="E13">
        <v>32</v>
      </c>
      <c r="I13" s="1" t="s">
        <v>110</v>
      </c>
      <c r="J13" s="7" t="s">
        <v>288</v>
      </c>
      <c r="K13" s="1">
        <v>1</v>
      </c>
    </row>
    <row r="14" spans="1:11">
      <c r="A14" t="s">
        <v>341</v>
      </c>
      <c r="B14" t="s">
        <v>350</v>
      </c>
      <c r="C14" t="s">
        <v>337</v>
      </c>
      <c r="D14" t="s">
        <v>333</v>
      </c>
      <c r="E14">
        <v>4</v>
      </c>
      <c r="I14" s="1" t="s">
        <v>113</v>
      </c>
      <c r="J14" s="7" t="s">
        <v>290</v>
      </c>
      <c r="K14" s="1">
        <v>1</v>
      </c>
    </row>
    <row r="15" spans="1:11">
      <c r="A15" t="s">
        <v>341</v>
      </c>
      <c r="B15" t="s">
        <v>351</v>
      </c>
      <c r="C15" t="s">
        <v>337</v>
      </c>
      <c r="D15" t="s">
        <v>333</v>
      </c>
      <c r="E15">
        <v>4</v>
      </c>
      <c r="I15" s="1" t="s">
        <v>116</v>
      </c>
      <c r="J15" s="7" t="s">
        <v>292</v>
      </c>
      <c r="K15" s="1">
        <v>1</v>
      </c>
    </row>
    <row r="16" spans="1:11">
      <c r="A16" t="s">
        <v>352</v>
      </c>
      <c r="B16" t="s">
        <v>353</v>
      </c>
      <c r="C16" t="s">
        <v>337</v>
      </c>
      <c r="D16" t="s">
        <v>333</v>
      </c>
      <c r="E16">
        <v>8</v>
      </c>
      <c r="I16" s="1" t="s">
        <v>281</v>
      </c>
      <c r="J16" s="7" t="s">
        <v>293</v>
      </c>
      <c r="K16" s="1">
        <v>1</v>
      </c>
    </row>
    <row r="17" spans="1:11">
      <c r="A17" t="s">
        <v>352</v>
      </c>
      <c r="B17" t="s">
        <v>354</v>
      </c>
      <c r="C17" t="s">
        <v>337</v>
      </c>
      <c r="D17" t="s">
        <v>333</v>
      </c>
      <c r="E17">
        <v>18</v>
      </c>
      <c r="I17" s="1" t="s">
        <v>283</v>
      </c>
      <c r="J17" s="7" t="s">
        <v>294</v>
      </c>
      <c r="K17" s="1">
        <v>1</v>
      </c>
    </row>
    <row r="18" spans="1:11">
      <c r="A18" t="s">
        <v>352</v>
      </c>
      <c r="B18" t="s">
        <v>355</v>
      </c>
      <c r="C18" t="s">
        <v>337</v>
      </c>
      <c r="D18" t="s">
        <v>333</v>
      </c>
      <c r="E18">
        <v>8</v>
      </c>
      <c r="I18" s="1" t="s">
        <v>285</v>
      </c>
      <c r="J18" s="7" t="s">
        <v>275</v>
      </c>
      <c r="K18" s="1">
        <v>1</v>
      </c>
    </row>
    <row r="19" spans="1:11">
      <c r="A19" t="s">
        <v>352</v>
      </c>
      <c r="B19" t="s">
        <v>356</v>
      </c>
      <c r="C19" t="s">
        <v>337</v>
      </c>
      <c r="D19" t="s">
        <v>333</v>
      </c>
      <c r="E19">
        <v>62</v>
      </c>
      <c r="I19" s="1" t="s">
        <v>287</v>
      </c>
      <c r="J19" s="7" t="s">
        <v>276</v>
      </c>
      <c r="K19" s="1">
        <v>1</v>
      </c>
    </row>
    <row r="20" spans="1:11">
      <c r="A20" t="s">
        <v>352</v>
      </c>
      <c r="B20" t="s">
        <v>357</v>
      </c>
      <c r="C20" t="s">
        <v>337</v>
      </c>
      <c r="D20" t="s">
        <v>333</v>
      </c>
      <c r="E20">
        <v>14</v>
      </c>
      <c r="I20" s="1" t="s">
        <v>289</v>
      </c>
      <c r="J20" s="7" t="s">
        <v>267</v>
      </c>
      <c r="K20" s="1">
        <v>1</v>
      </c>
    </row>
    <row r="21" spans="1:11">
      <c r="A21" t="s">
        <v>358</v>
      </c>
      <c r="B21" t="s">
        <v>359</v>
      </c>
      <c r="C21" t="s">
        <v>337</v>
      </c>
      <c r="D21" t="s">
        <v>333</v>
      </c>
      <c r="E21">
        <v>2</v>
      </c>
      <c r="I21" s="1" t="s">
        <v>291</v>
      </c>
      <c r="J21" s="7" t="s">
        <v>360</v>
      </c>
      <c r="K21" s="1">
        <v>1</v>
      </c>
    </row>
    <row r="22" spans="1:11">
      <c r="A22" t="s">
        <v>361</v>
      </c>
      <c r="B22" t="s">
        <v>362</v>
      </c>
      <c r="C22" t="s">
        <v>337</v>
      </c>
      <c r="D22" t="s">
        <v>333</v>
      </c>
      <c r="E22">
        <v>2</v>
      </c>
      <c r="I22" s="1" t="s">
        <v>119</v>
      </c>
      <c r="J22" s="7"/>
      <c r="K22" s="1">
        <v>1</v>
      </c>
    </row>
    <row r="23" spans="1:11">
      <c r="A23" t="s">
        <v>363</v>
      </c>
      <c r="B23" t="s">
        <v>364</v>
      </c>
      <c r="C23" t="s">
        <v>337</v>
      </c>
      <c r="D23" t="s">
        <v>333</v>
      </c>
      <c r="E23">
        <v>2</v>
      </c>
      <c r="I23" s="1" t="s">
        <v>123</v>
      </c>
      <c r="J23" s="7"/>
      <c r="K23" s="1">
        <v>1</v>
      </c>
    </row>
    <row r="24" spans="1:5">
      <c r="A24" t="s">
        <v>365</v>
      </c>
      <c r="B24" t="s">
        <v>366</v>
      </c>
      <c r="C24" t="s">
        <v>24</v>
      </c>
      <c r="D24" t="s">
        <v>333</v>
      </c>
      <c r="E24">
        <v>2</v>
      </c>
    </row>
    <row r="25" spans="1:5">
      <c r="A25" t="s">
        <v>367</v>
      </c>
      <c r="B25" t="s">
        <v>368</v>
      </c>
      <c r="C25" t="s">
        <v>40</v>
      </c>
      <c r="D25" t="s">
        <v>333</v>
      </c>
      <c r="E25">
        <v>2</v>
      </c>
    </row>
    <row r="26" spans="1:5">
      <c r="A26" t="s">
        <v>369</v>
      </c>
      <c r="B26" t="s">
        <v>370</v>
      </c>
      <c r="C26" t="s">
        <v>337</v>
      </c>
      <c r="D26" t="s">
        <v>333</v>
      </c>
      <c r="E26">
        <v>8</v>
      </c>
    </row>
    <row r="27" spans="1:5">
      <c r="A27" t="s">
        <v>371</v>
      </c>
      <c r="B27" t="s">
        <v>372</v>
      </c>
      <c r="C27" t="s">
        <v>337</v>
      </c>
      <c r="D27" t="s">
        <v>333</v>
      </c>
      <c r="E27">
        <v>6</v>
      </c>
    </row>
    <row r="28" spans="1:5">
      <c r="A28" t="s">
        <v>373</v>
      </c>
      <c r="B28" t="s">
        <v>374</v>
      </c>
      <c r="C28" t="s">
        <v>337</v>
      </c>
      <c r="D28" t="s">
        <v>333</v>
      </c>
      <c r="E28">
        <v>2</v>
      </c>
    </row>
    <row r="29" spans="1:5">
      <c r="A29" t="s">
        <v>373</v>
      </c>
      <c r="B29" t="s">
        <v>375</v>
      </c>
      <c r="C29" t="s">
        <v>337</v>
      </c>
      <c r="D29" t="s">
        <v>333</v>
      </c>
      <c r="E29">
        <v>1</v>
      </c>
    </row>
    <row r="30" spans="1:5">
      <c r="A30" t="s">
        <v>376</v>
      </c>
      <c r="B30">
        <v>6001</v>
      </c>
      <c r="C30" t="s">
        <v>377</v>
      </c>
      <c r="D30" t="s">
        <v>333</v>
      </c>
      <c r="E30">
        <v>8</v>
      </c>
    </row>
    <row r="31" spans="1:5">
      <c r="A31" t="s">
        <v>376</v>
      </c>
      <c r="B31">
        <v>5207</v>
      </c>
      <c r="C31" t="s">
        <v>377</v>
      </c>
      <c r="D31" t="s">
        <v>333</v>
      </c>
      <c r="E31">
        <v>2</v>
      </c>
    </row>
    <row r="32" spans="1:5">
      <c r="A32" t="s">
        <v>376</v>
      </c>
      <c r="B32">
        <v>6202</v>
      </c>
      <c r="C32" t="s">
        <v>377</v>
      </c>
      <c r="D32" t="s">
        <v>333</v>
      </c>
      <c r="E32">
        <v>6</v>
      </c>
    </row>
    <row r="33" spans="1:5">
      <c r="A33" t="s">
        <v>376</v>
      </c>
      <c r="B33">
        <v>6802</v>
      </c>
      <c r="C33" t="s">
        <v>377</v>
      </c>
      <c r="D33" t="s">
        <v>333</v>
      </c>
      <c r="E33">
        <v>40</v>
      </c>
    </row>
    <row r="34" spans="1:5">
      <c r="A34" t="s">
        <v>378</v>
      </c>
      <c r="B34" t="s">
        <v>378</v>
      </c>
      <c r="C34" t="s">
        <v>21</v>
      </c>
      <c r="D34" t="s">
        <v>333</v>
      </c>
      <c r="E34">
        <v>1</v>
      </c>
    </row>
    <row r="35" spans="1:5">
      <c r="A35" t="s">
        <v>379</v>
      </c>
      <c r="B35" t="s">
        <v>379</v>
      </c>
      <c r="C35" t="s">
        <v>337</v>
      </c>
      <c r="D35" t="s">
        <v>333</v>
      </c>
      <c r="E35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zoomScale="85" zoomScaleNormal="85" workbookViewId="0">
      <selection activeCell="C15" sqref="C15"/>
    </sheetView>
  </sheetViews>
  <sheetFormatPr defaultColWidth="9" defaultRowHeight="15" outlineLevelCol="6"/>
  <cols>
    <col min="2" max="7" width="16.6666666666667" style="1" customWidth="1"/>
    <col min="8" max="8" width="8.88571428571429" style="2"/>
  </cols>
  <sheetData>
    <row r="1" spans="1:7">
      <c r="A1" s="2"/>
      <c r="B1" s="3"/>
      <c r="C1" s="3"/>
      <c r="D1" s="3"/>
      <c r="E1" s="3"/>
      <c r="F1" s="3"/>
      <c r="G1" s="3"/>
    </row>
    <row r="2" ht="17.4" customHeight="1" spans="1:7">
      <c r="A2" s="2"/>
      <c r="B2" s="4" t="s">
        <v>380</v>
      </c>
      <c r="C2" s="4"/>
      <c r="D2" s="4" t="s">
        <v>381</v>
      </c>
      <c r="E2" s="4"/>
      <c r="F2" s="4" t="s">
        <v>382</v>
      </c>
      <c r="G2" s="4"/>
    </row>
    <row r="3" ht="17.4" customHeight="1" spans="1:7">
      <c r="A3" s="2"/>
      <c r="B3" s="4" t="s">
        <v>383</v>
      </c>
      <c r="C3" s="4" t="s">
        <v>384</v>
      </c>
      <c r="D3" s="4" t="s">
        <v>385</v>
      </c>
      <c r="E3" s="4" t="s">
        <v>384</v>
      </c>
      <c r="F3" s="4" t="s">
        <v>386</v>
      </c>
      <c r="G3" s="4" t="s">
        <v>387</v>
      </c>
    </row>
    <row r="4" spans="1:7">
      <c r="A4" s="2"/>
      <c r="B4" s="5"/>
      <c r="C4" s="5"/>
      <c r="D4" s="5"/>
      <c r="E4" s="5"/>
      <c r="F4" s="5"/>
      <c r="G4" s="5"/>
    </row>
    <row r="5" spans="1:7">
      <c r="A5" s="2"/>
      <c r="B5" s="5"/>
      <c r="C5" s="5"/>
      <c r="D5" s="5"/>
      <c r="E5" s="5"/>
      <c r="F5" s="5"/>
      <c r="G5" s="5"/>
    </row>
    <row r="6" spans="1:7">
      <c r="A6" s="2"/>
      <c r="B6" s="5"/>
      <c r="C6" s="5"/>
      <c r="D6" s="5"/>
      <c r="E6" s="5"/>
      <c r="F6" s="5"/>
      <c r="G6" s="5"/>
    </row>
    <row r="7" spans="1:7">
      <c r="A7" s="2"/>
      <c r="B7" s="5"/>
      <c r="C7" s="5"/>
      <c r="D7" s="5"/>
      <c r="E7" s="5"/>
      <c r="F7" s="5"/>
      <c r="G7" s="5"/>
    </row>
    <row r="8" spans="1:7">
      <c r="A8" s="2"/>
      <c r="B8" s="6" t="s">
        <v>388</v>
      </c>
      <c r="C8" s="6" t="s">
        <v>388</v>
      </c>
      <c r="D8" s="6" t="s">
        <v>388</v>
      </c>
      <c r="E8" s="6" t="s">
        <v>388</v>
      </c>
      <c r="F8" s="6" t="s">
        <v>388</v>
      </c>
      <c r="G8" s="6" t="s">
        <v>388</v>
      </c>
    </row>
    <row r="9" spans="1:7">
      <c r="A9" s="2"/>
      <c r="B9" s="3"/>
      <c r="C9" s="3"/>
      <c r="D9" s="3"/>
      <c r="E9" s="3"/>
      <c r="F9" s="3"/>
      <c r="G9" s="3"/>
    </row>
    <row r="10" spans="1:7">
      <c r="A10" s="2"/>
      <c r="B10" s="3"/>
      <c r="C10" s="3"/>
      <c r="D10" s="3"/>
      <c r="E10" s="3"/>
      <c r="F10" s="3"/>
      <c r="G10" s="3"/>
    </row>
    <row r="11" spans="1:7">
      <c r="A11" s="2"/>
      <c r="B11" s="3"/>
      <c r="C11" s="3"/>
      <c r="D11" s="3"/>
      <c r="E11" s="3"/>
      <c r="F11" s="3"/>
      <c r="G11" s="3"/>
    </row>
    <row r="12" spans="1:7">
      <c r="A12" s="2"/>
      <c r="B12" s="3"/>
      <c r="C12" s="3"/>
      <c r="D12" s="3"/>
      <c r="E12" s="3"/>
      <c r="F12" s="3"/>
      <c r="G12" s="3"/>
    </row>
  </sheetData>
  <mergeCells count="9">
    <mergeCell ref="B2:C2"/>
    <mergeCell ref="D2:E2"/>
    <mergeCell ref="F2:G2"/>
    <mergeCell ref="B4:B7"/>
    <mergeCell ref="C4:C7"/>
    <mergeCell ref="D4:D7"/>
    <mergeCell ref="E4:E7"/>
    <mergeCell ref="F4:F7"/>
    <mergeCell ref="G4:G7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Part list </vt:lpstr>
      <vt:lpstr>Sheet3</vt:lpstr>
      <vt:lpstr>In_Out PLC</vt:lpstr>
      <vt:lpstr>In_Out Tu chinh</vt:lpstr>
      <vt:lpstr>In_Out BT-Nâng-Hạ</vt:lpstr>
      <vt:lpstr>Sheet2</vt:lpstr>
      <vt:lpstr>Sheet1</vt:lpstr>
      <vt:lpstr>Mẫu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Bảo Nguyễn</dc:creator>
  <cp:lastModifiedBy>LENOVO</cp:lastModifiedBy>
  <dcterms:created xsi:type="dcterms:W3CDTF">2015-06-05T21:17:00Z</dcterms:created>
  <cp:lastPrinted>2021-12-24T06:20:00Z</cp:lastPrinted>
  <dcterms:modified xsi:type="dcterms:W3CDTF">2024-07-26T08:02:06Z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7F5984B98D984419AB70CC91E5142C5D</vt:lpwstr>
  </property>
  <property fmtid="{D5CDD505-2E9C-101B-9397-08002B2CF9AE}" pid="3" name="KSOProductBuildVer">
    <vt:lpwstr>1033-12.2.0.13489</vt:lpwstr>
  </property>
</Properties>
</file>