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guyen Anh Dung\Desktop\Tai Lieu Giang Day Poly\SOF303 - Kiểm thử cơ bản\Template HS share\"/>
    </mc:Choice>
  </mc:AlternateContent>
  <xr:revisionPtr revIDLastSave="0" documentId="13_ncr:1_{4E3B7B28-C12A-4022-9EB9-BD0423496043}" xr6:coauthVersionLast="45" xr6:coauthVersionMax="45" xr10:uidLastSave="{00000000-0000-0000-0000-000000000000}"/>
  <bookViews>
    <workbookView xWindow="-120" yWindow="-120" windowWidth="29040" windowHeight="15840" tabRatio="661" firstSheet="1" activeTab="4" xr2:uid="{00000000-000D-0000-FFFF-FFFF00000000}"/>
  </bookViews>
  <sheets>
    <sheet name="Cover" sheetId="1" r:id="rId1"/>
    <sheet name="Test case List" sheetId="2" r:id="rId2"/>
    <sheet name="FUNCTION" sheetId="23" r:id="rId3"/>
    <sheet name="PROTOTYPE" sheetId="29" r:id="rId4"/>
    <sheet name="1.Login-logout" sheetId="13" r:id="rId5"/>
    <sheet name="2.organisation" sheetId="24" r:id="rId6"/>
    <sheet name="3.service" sheetId="25" r:id="rId7"/>
    <sheet name="4.programe" sheetId="26" r:id="rId8"/>
    <sheet name="5. premise" sheetId="27" r:id="rId9"/>
    <sheet name="6.Geography" sheetId="28" r:id="rId10"/>
    <sheet name="7.Search" sheetId="19" r:id="rId11"/>
    <sheet name="Test Report" sheetId="5" r:id="rId12"/>
  </sheets>
  <definedNames>
    <definedName name="_xlnm._FilterDatabase" localSheetId="10" hidden="1">'7.Search'!$A$8:$H$24</definedName>
    <definedName name="ACTION">#REF!</definedName>
    <definedName name="ManHinhTimKiem">'7.Search'!$F$37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E6" i="24"/>
  <c r="D6" i="24"/>
  <c r="B6" i="24"/>
  <c r="A6" i="24"/>
  <c r="C6" i="24" l="1"/>
  <c r="E6" i="28"/>
  <c r="D6" i="28"/>
  <c r="B6" i="28"/>
  <c r="A6" i="28"/>
  <c r="E6" i="27"/>
  <c r="D6" i="27"/>
  <c r="B6" i="27"/>
  <c r="A6" i="27"/>
  <c r="E6" i="26"/>
  <c r="D6" i="26"/>
  <c r="B6" i="26"/>
  <c r="A6" i="26"/>
  <c r="E6" i="25"/>
  <c r="D6" i="25"/>
  <c r="B6" i="25"/>
  <c r="A6" i="25"/>
  <c r="C4" i="23"/>
  <c r="C3" i="23"/>
  <c r="C6" i="25" l="1"/>
  <c r="C6" i="26"/>
  <c r="C6" i="27"/>
  <c r="C6" i="28"/>
  <c r="C6" i="1"/>
  <c r="E6" i="13"/>
  <c r="H11" i="5" s="1"/>
  <c r="D6" i="13"/>
  <c r="G11" i="5" s="1"/>
  <c r="B6" i="13"/>
  <c r="E11" i="5" s="1"/>
  <c r="E20" i="5" s="1"/>
  <c r="A6" i="13"/>
  <c r="D11" i="5" s="1"/>
  <c r="D20" i="5" s="1"/>
  <c r="E22" i="5" s="1"/>
  <c r="E6" i="19"/>
  <c r="D6" i="19"/>
  <c r="B6" i="19"/>
  <c r="A6" i="19"/>
  <c r="E17" i="5"/>
  <c r="G15" i="5"/>
  <c r="D15" i="5"/>
  <c r="D4" i="2"/>
  <c r="C5" i="5"/>
  <c r="G19" i="5"/>
  <c r="E19" i="5"/>
  <c r="D19" i="5"/>
  <c r="D3" i="2"/>
  <c r="D16" i="5"/>
  <c r="E16" i="5"/>
  <c r="G16" i="5"/>
  <c r="G18" i="5"/>
  <c r="E18" i="5"/>
  <c r="D18" i="5"/>
  <c r="G17" i="5"/>
  <c r="D17" i="5"/>
  <c r="E15" i="5"/>
  <c r="G14" i="5"/>
  <c r="E14" i="5"/>
  <c r="D14" i="5"/>
  <c r="G13" i="5"/>
  <c r="E13" i="5"/>
  <c r="D13" i="5"/>
  <c r="D12" i="5"/>
  <c r="G12" i="5"/>
  <c r="E12" i="5"/>
  <c r="F13" i="5"/>
  <c r="H13" i="5"/>
  <c r="G20" i="5"/>
  <c r="H14" i="5"/>
  <c r="F14" i="5"/>
  <c r="H12" i="5"/>
  <c r="H20" i="5" s="1"/>
  <c r="F12" i="5"/>
  <c r="H15" i="5"/>
  <c r="F15" i="5"/>
  <c r="F17" i="5"/>
  <c r="H17" i="5"/>
  <c r="H16" i="5"/>
  <c r="F16" i="5"/>
  <c r="F18" i="5"/>
  <c r="H18" i="5"/>
  <c r="F19" i="5"/>
  <c r="H19" i="5"/>
  <c r="C6" i="19" l="1"/>
  <c r="C6" i="13"/>
  <c r="F11" i="5" s="1"/>
  <c r="F20" i="5" s="1"/>
  <c r="E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7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8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9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A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<sst xmlns="http://schemas.openxmlformats.org/spreadsheetml/2006/main" count="312" uniqueCount="178">
  <si>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</si>
  <si>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</si>
  <si>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</si>
  <si>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</si>
  <si>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</si>
  <si>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</si>
  <si>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</si>
  <si>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</si>
  <si>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</si>
  <si>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</si>
  <si>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</si>
  <si>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</si>
  <si>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</si>
  <si>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</si>
  <si>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</si>
  <si>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</si>
  <si>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</si>
  <si>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</si>
  <si>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</si>
  <si>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</si>
  <si>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</si>
  <si>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</si>
  <si>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</si>
  <si>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</si>
  <si>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</si>
  <si>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</si>
  <si>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</si>
  <si>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</si>
  <si>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</si>
  <si>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</si>
  <si>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</si>
  <si>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</si>
  <si>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</si>
  <si>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</si>
  <si>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</si>
  <si>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</si>
  <si>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</si>
  <si>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</si>
  <si>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</si>
  <si>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</si>
  <si>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</si>
  <si>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</si>
  <si>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</si>
  <si>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</si>
  <si>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</si>
  <si>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Xây dựng website đấu giá</t>
  </si>
  <si>
    <t>1.0</t>
  </si>
  <si>
    <t>Huong dan cach viet Blackbox testcase</t>
  </si>
  <si>
    <t>Lê Chiêu Quốc, Thái Trung Đức, Phạm Như Ngọc Tuấn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</si>
  <si>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</si>
  <si>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KH_HUE_T07</t>
  </si>
  <si>
    <t>Search</t>
  </si>
  <si>
    <t>Check GUI- Màn hình tìm kiếm</t>
  </si>
  <si>
    <t>ThachTVN</t>
  </si>
  <si>
    <t>Test toàn bộ chức năng màn hình Đăng Nhập</t>
  </si>
  <si>
    <t>Check GUI - Đăng nhập</t>
  </si>
  <si>
    <t>Check function - Đăng nhập</t>
  </si>
  <si>
    <t>TRƯỜNG HỢP KIỂM THỬ</t>
  </si>
  <si>
    <t>HỆ THỐNG SERVICE DIRECTORY</t>
  </si>
  <si>
    <t>SD_SOF303</t>
  </si>
  <si>
    <t>FPOLY</t>
  </si>
  <si>
    <t>1. SQL SERVER
2. app desktop</t>
  </si>
  <si>
    <t>Logon - Logout</t>
  </si>
  <si>
    <t>Organisation</t>
  </si>
  <si>
    <t>Service</t>
  </si>
  <si>
    <t>Programe</t>
  </si>
  <si>
    <t>Premise</t>
  </si>
  <si>
    <t>Geography</t>
  </si>
  <si>
    <t>Login_logout</t>
  </si>
  <si>
    <t>Test màn hình tìm kiếm</t>
  </si>
  <si>
    <t>Log_01</t>
  </si>
  <si>
    <t>Check form Login với Admin</t>
  </si>
  <si>
    <t>Log_02</t>
  </si>
  <si>
    <t>Check form Login với Normal User</t>
  </si>
  <si>
    <t>Log_04</t>
  </si>
  <si>
    <t>Check form Login với tài khoản sai</t>
  </si>
  <si>
    <t>Log_05</t>
  </si>
  <si>
    <t>Check form Login với mật khẩu sai</t>
  </si>
  <si>
    <t>Log_06</t>
  </si>
  <si>
    <t>Check form Login với tài khoản không tồn tại</t>
  </si>
  <si>
    <t>Log_07</t>
  </si>
  <si>
    <t>Check form Login với [username]  để trống</t>
  </si>
  <si>
    <t>Log_08</t>
  </si>
  <si>
    <t>Check form Login với password  để trống</t>
  </si>
  <si>
    <t>Log_09</t>
  </si>
  <si>
    <t>Check màn hình Logout</t>
  </si>
  <si>
    <t>Log_10</t>
  </si>
  <si>
    <t>Check chức năng [Forgot Password]</t>
  </si>
  <si>
    <t>Log_11</t>
  </si>
  <si>
    <t>Log_12</t>
  </si>
  <si>
    <t>Log_15</t>
  </si>
  <si>
    <t>Kiểm tra đang nhập với username đúng, password rỗng</t>
  </si>
  <si>
    <t>Log_16</t>
  </si>
  <si>
    <t>Kiểm tra khi 2 máy tính cùng đăng nhập vào một tài khoản ở 2 thời điểm khác nhau</t>
  </si>
  <si>
    <t>Log_17</t>
  </si>
  <si>
    <t>Kiểm tra khi 2 máy tính cùng đăng nhập vào một tài khoản ở cùng 1 thời điểm</t>
  </si>
  <si>
    <t>Log_03</t>
  </si>
  <si>
    <t>Check vị trí con trỏ chuột</t>
  </si>
  <si>
    <t>Check phím tắt Tab di chuyển</t>
  </si>
  <si>
    <t>Log_13</t>
  </si>
  <si>
    <t>Log_14</t>
  </si>
  <si>
    <t>Log_18</t>
  </si>
  <si>
    <t>Log_19</t>
  </si>
  <si>
    <t>Tên tester</t>
  </si>
  <si>
    <t>1.Login-logout'!A1</t>
  </si>
  <si>
    <t>7.TimKiem'!A1</t>
  </si>
  <si>
    <t>Funtion level 1</t>
  </si>
  <si>
    <t>Funtion level 2</t>
  </si>
  <si>
    <t>6.1 Logon &amp; Logout</t>
  </si>
  <si>
    <t>6.2 Organisations</t>
  </si>
  <si>
    <t>6.2.1  List Organisations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</si>
  <si>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</si>
  <si>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</si>
  <si>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</si>
  <si>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</si>
  <si>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</si>
  <si>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</si>
  <si>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</si>
  <si>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FUNCTION</t>
  </si>
  <si>
    <t>Nhập user</t>
  </si>
  <si>
    <t>Nhập pass</t>
  </si>
  <si>
    <t>Forgot pass</t>
  </si>
  <si>
    <t>Login</t>
  </si>
  <si>
    <t>Logout</t>
  </si>
  <si>
    <t>Nhập đúng Email/ đúng User</t>
  </si>
  <si>
    <t>Nhập đúng Email/ Sai User</t>
  </si>
  <si>
    <t>Nhập sai Email/ đúng User</t>
  </si>
  <si>
    <t>Nhập sai Email/ sai User</t>
  </si>
  <si>
    <t>Không nhập Email và User</t>
  </si>
  <si>
    <t>Check màn hình Forgot Password</t>
  </si>
  <si>
    <t>Action &amp; Even</t>
  </si>
  <si>
    <t>Filter</t>
  </si>
  <si>
    <t>Sort</t>
  </si>
  <si>
    <t>Hiển thị danh sách</t>
  </si>
  <si>
    <t>Phân trang</t>
  </si>
  <si>
    <t>Chọn 1 Organisation</t>
  </si>
  <si>
    <t>Bấm Organisation tại menu</t>
  </si>
  <si>
    <t>Tich nut include in-active</t>
  </si>
  <si>
    <t>Bấm chọn các cột</t>
  </si>
  <si>
    <t>Bấm chọn các vùng lọc</t>
  </si>
  <si>
    <t>Bấm chọn các nút dịch chuyển</t>
  </si>
  <si>
    <t>Bấm chọn với organisation đang active và inactive</t>
  </si>
  <si>
    <t>Check GUI- Service</t>
  </si>
  <si>
    <t>Check GUI- Programme</t>
  </si>
  <si>
    <t>Check GUI- Premise</t>
  </si>
  <si>
    <t>Check GUI- Geography</t>
  </si>
  <si>
    <t>Oranisation List</t>
  </si>
  <si>
    <t>MEMBER</t>
  </si>
  <si>
    <t>Tên thành viên</t>
  </si>
  <si>
    <t>Nhiệm vụ</t>
  </si>
  <si>
    <t>STT</t>
  </si>
  <si>
    <t>list team</t>
  </si>
  <si>
    <t>Leader</t>
  </si>
  <si>
    <t>làm phần Mark in-active</t>
  </si>
  <si>
    <t>làm phần add</t>
  </si>
  <si>
    <t>làm phần List</t>
  </si>
  <si>
    <t>Organisstation</t>
  </si>
  <si>
    <t>Test toàn bộ chức năng màn hình Organisation</t>
  </si>
  <si>
    <t>Giangtran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</si>
  <si>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</si>
  <si>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</si>
  <si>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</si>
  <si>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</si>
  <si>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</si>
  <si>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</si>
  <si>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</si>
  <si>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1.Login-logout'!B5</t>
  </si>
  <si>
    <t>Các version thực hiện test khác nhau</t>
  </si>
  <si>
    <t>mỗi lần test có gì thay đổi</t>
  </si>
  <si>
    <t>Dạng kiểu file Test case</t>
  </si>
  <si>
    <t>Cài đặt môi trường</t>
  </si>
  <si>
    <t>Điều kiện trước khi test</t>
  </si>
  <si>
    <t>Kết quả trả về là cái gì</t>
  </si>
  <si>
    <t>phân tích trên SRS để viết testcase</t>
  </si>
  <si>
    <t>File này là file report cuối cùng của dự án</t>
  </si>
  <si>
    <t>Những test case liên quan</t>
  </si>
  <si>
    <t>Pass orr Fail</t>
  </si>
  <si>
    <t>Non - function - Đăng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</si>
</sst>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.0"/>
  </numFmts>
  <fonts count="4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0070C0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sz val="12"/>
      <name val="Calibri"/>
      <family val="2"/>
      <scheme val="minor"/>
    </font>
    <font>
      <i/>
      <sz val="10"/>
      <color indexed="8"/>
      <name val="Tahoma"/>
      <family val="2"/>
    </font>
    <font>
      <i/>
      <sz val="12"/>
      <name val="Calibri"/>
      <family val="2"/>
      <scheme val="minor"/>
    </font>
    <font>
      <b/>
      <sz val="11"/>
      <color theme="3" tint="-0.249977111117893"/>
      <name val="Times New Roman"/>
      <family val="1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6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1" fillId="0" borderId="0"/>
    <xf numFmtId="0" fontId="24" fillId="0" borderId="0"/>
  </cellStyleXfs>
  <cellXfs count="2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3" xfId="0" applyFont="1" applyFill="1" applyBorder="1" applyAlignment="1"/>
    <xf numFmtId="0" fontId="17" fillId="2" borderId="13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4" xfId="5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5" xfId="5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5" applyFont="1" applyFill="1" applyBorder="1" applyAlignment="1">
      <alignment horizontal="center" vertical="center" wrapText="1"/>
    </xf>
    <xf numFmtId="0" fontId="8" fillId="3" borderId="18" xfId="5" applyFont="1" applyFill="1" applyBorder="1" applyAlignment="1">
      <alignment horizontal="center" vertical="center" wrapText="1"/>
    </xf>
    <xf numFmtId="0" fontId="12" fillId="2" borderId="0" xfId="5" applyFont="1" applyFill="1" applyBorder="1" applyAlignment="1">
      <alignment horizontal="center" vertical="center" wrapText="1"/>
    </xf>
    <xf numFmtId="0" fontId="13" fillId="5" borderId="19" xfId="5" applyFont="1" applyFill="1" applyBorder="1" applyAlignment="1">
      <alignment horizontal="left" vertical="center"/>
    </xf>
    <xf numFmtId="0" fontId="13" fillId="5" borderId="3" xfId="5" applyFont="1" applyFill="1" applyBorder="1" applyAlignment="1">
      <alignment horizontal="left" vertical="center"/>
    </xf>
    <xf numFmtId="0" fontId="12" fillId="2" borderId="0" xfId="5" applyFont="1" applyFill="1" applyBorder="1" applyAlignment="1">
      <alignment horizontal="left" vertical="center"/>
    </xf>
    <xf numFmtId="0" fontId="2" fillId="2" borderId="2" xfId="5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3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/>
    <xf numFmtId="0" fontId="7" fillId="2" borderId="0" xfId="4" applyFont="1" applyFill="1" applyBorder="1"/>
    <xf numFmtId="0" fontId="2" fillId="2" borderId="0" xfId="0" applyFont="1" applyFill="1" applyBorder="1"/>
    <xf numFmtId="0" fontId="2" fillId="2" borderId="20" xfId="0" applyFont="1" applyFill="1" applyBorder="1" applyAlignment="1"/>
    <xf numFmtId="0" fontId="8" fillId="3" borderId="21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22" xfId="0" applyNumberFormat="1" applyFont="1" applyFill="1" applyBorder="1" applyAlignment="1">
      <alignment horizontal="center" wrapText="1"/>
    </xf>
    <xf numFmtId="0" fontId="2" fillId="2" borderId="20" xfId="0" applyFont="1" applyFill="1" applyBorder="1"/>
    <xf numFmtId="0" fontId="2" fillId="2" borderId="23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4" xfId="0" applyNumberFormat="1" applyFont="1" applyFill="1" applyBorder="1" applyAlignment="1">
      <alignment horizontal="center"/>
    </xf>
    <xf numFmtId="0" fontId="2" fillId="2" borderId="25" xfId="0" applyNumberFormat="1" applyFont="1" applyFill="1" applyBorder="1" applyAlignment="1">
      <alignment horizontal="center"/>
    </xf>
    <xf numFmtId="0" fontId="19" fillId="3" borderId="26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vertical="top" wrapText="1"/>
    </xf>
    <xf numFmtId="0" fontId="15" fillId="2" borderId="7" xfId="1" applyNumberFormat="1" applyFill="1" applyBorder="1" applyAlignment="1" applyProtection="1">
      <alignment horizontal="left" vertical="center"/>
    </xf>
    <xf numFmtId="0" fontId="2" fillId="0" borderId="28" xfId="0" quotePrefix="1" applyFont="1" applyBorder="1" applyAlignment="1">
      <alignment vertical="top" wrapText="1"/>
    </xf>
    <xf numFmtId="0" fontId="2" fillId="2" borderId="28" xfId="0" applyFont="1" applyFill="1" applyBorder="1"/>
    <xf numFmtId="0" fontId="2" fillId="2" borderId="28" xfId="0" applyFont="1" applyFill="1" applyBorder="1" applyAlignment="1">
      <alignment vertical="top" wrapText="1"/>
    </xf>
    <xf numFmtId="0" fontId="2" fillId="2" borderId="28" xfId="5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14" fontId="7" fillId="2" borderId="3" xfId="0" applyNumberFormat="1" applyFont="1" applyFill="1" applyBorder="1" applyAlignment="1">
      <alignment vertical="top"/>
    </xf>
    <xf numFmtId="0" fontId="17" fillId="2" borderId="36" xfId="0" quotePrefix="1" applyFont="1" applyFill="1" applyBorder="1" applyAlignment="1">
      <alignment horizontal="left" vertical="top" wrapText="1"/>
    </xf>
    <xf numFmtId="0" fontId="7" fillId="0" borderId="8" xfId="0" quotePrefix="1" applyFont="1" applyBorder="1" applyAlignment="1">
      <alignment vertical="top" wrapText="1"/>
    </xf>
    <xf numFmtId="165" fontId="7" fillId="0" borderId="3" xfId="0" applyNumberFormat="1" applyFont="1" applyBorder="1" applyAlignment="1">
      <alignment horizontal="left" indent="1"/>
    </xf>
    <xf numFmtId="0" fontId="17" fillId="2" borderId="4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 wrapText="1"/>
    </xf>
    <xf numFmtId="0" fontId="2" fillId="2" borderId="13" xfId="0" applyFont="1" applyFill="1" applyBorder="1" applyAlignment="1"/>
    <xf numFmtId="0" fontId="8" fillId="3" borderId="18" xfId="5" applyFont="1" applyFill="1" applyBorder="1" applyAlignment="1">
      <alignment horizontal="center" vertical="center"/>
    </xf>
    <xf numFmtId="0" fontId="13" fillId="5" borderId="1" xfId="5" applyFont="1" applyFill="1" applyBorder="1" applyAlignment="1">
      <alignment horizontal="left" vertical="top" wrapText="1"/>
    </xf>
    <xf numFmtId="0" fontId="13" fillId="5" borderId="1" xfId="5" applyFont="1" applyFill="1" applyBorder="1" applyAlignment="1">
      <alignment horizontal="left" vertical="top"/>
    </xf>
    <xf numFmtId="0" fontId="13" fillId="5" borderId="19" xfId="5" applyFont="1" applyFill="1" applyBorder="1" applyAlignment="1">
      <alignment horizontal="left" vertical="top" wrapText="1"/>
    </xf>
    <xf numFmtId="0" fontId="2" fillId="2" borderId="33" xfId="5" applyFont="1" applyFill="1" applyBorder="1" applyAlignment="1">
      <alignment horizontal="left" vertical="center" wrapText="1"/>
    </xf>
    <xf numFmtId="0" fontId="2" fillId="2" borderId="18" xfId="5" applyFont="1" applyFill="1" applyBorder="1" applyAlignment="1">
      <alignment horizontal="left" vertical="center" wrapText="1"/>
    </xf>
    <xf numFmtId="0" fontId="17" fillId="2" borderId="18" xfId="0" quotePrefix="1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5" fillId="2" borderId="2" xfId="1" applyFill="1" applyBorder="1" applyAlignment="1">
      <alignment horizontal="left" vertical="center"/>
    </xf>
    <xf numFmtId="0" fontId="2" fillId="2" borderId="2" xfId="5" applyFont="1" applyFill="1" applyBorder="1" applyAlignment="1">
      <alignment horizontal="left" vertical="center" wrapText="1"/>
    </xf>
    <xf numFmtId="0" fontId="2" fillId="2" borderId="36" xfId="5" applyFont="1" applyFill="1" applyBorder="1" applyAlignment="1">
      <alignment horizontal="left" vertical="center" wrapText="1"/>
    </xf>
    <xf numFmtId="0" fontId="2" fillId="2" borderId="28" xfId="5" applyFont="1" applyFill="1" applyBorder="1" applyAlignment="1">
      <alignment horizontal="left" vertical="center" wrapText="1"/>
    </xf>
    <xf numFmtId="0" fontId="17" fillId="2" borderId="28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vertical="top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vertical="top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28" xfId="0" applyFont="1" applyFill="1" applyBorder="1" applyAlignment="1">
      <alignment horizontal="left" vertical="center" wrapText="1"/>
    </xf>
    <xf numFmtId="0" fontId="2" fillId="2" borderId="37" xfId="5" applyFont="1" applyFill="1" applyBorder="1" applyAlignment="1">
      <alignment horizontal="left" vertical="center" wrapText="1"/>
    </xf>
    <xf numFmtId="0" fontId="2" fillId="2" borderId="42" xfId="0" applyFont="1" applyFill="1" applyBorder="1" applyAlignment="1">
      <alignment horizontal="left" vertical="center" wrapText="1"/>
    </xf>
    <xf numFmtId="0" fontId="2" fillId="6" borderId="36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40" xfId="5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vertical="top" wrapText="1"/>
    </xf>
    <xf numFmtId="0" fontId="2" fillId="0" borderId="36" xfId="0" applyFont="1" applyFill="1" applyBorder="1" applyAlignment="1">
      <alignment horizontal="left" vertical="center" wrapText="1"/>
    </xf>
    <xf numFmtId="0" fontId="25" fillId="0" borderId="36" xfId="0" applyFont="1" applyFill="1" applyBorder="1" applyAlignment="1">
      <alignment horizontal="left"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5" fillId="0" borderId="28" xfId="0" applyFont="1" applyFill="1" applyBorder="1" applyAlignment="1">
      <alignment horizontal="left" vertical="center" wrapText="1"/>
    </xf>
    <xf numFmtId="0" fontId="16" fillId="2" borderId="28" xfId="0" applyFont="1" applyFill="1" applyBorder="1"/>
    <xf numFmtId="0" fontId="2" fillId="2" borderId="32" xfId="0" applyFont="1" applyFill="1" applyBorder="1" applyAlignment="1">
      <alignment horizontal="left" vertical="center" wrapText="1"/>
    </xf>
    <xf numFmtId="0" fontId="2" fillId="2" borderId="3" xfId="5" applyFont="1" applyFill="1" applyBorder="1" applyAlignment="1">
      <alignment horizontal="left" vertical="center" wrapText="1"/>
    </xf>
    <xf numFmtId="0" fontId="13" fillId="5" borderId="37" xfId="5" applyFont="1" applyFill="1" applyBorder="1" applyAlignment="1">
      <alignment horizontal="left" vertical="top" wrapText="1"/>
    </xf>
    <xf numFmtId="0" fontId="13" fillId="5" borderId="30" xfId="5" applyFont="1" applyFill="1" applyBorder="1" applyAlignment="1">
      <alignment horizontal="left" vertical="top" wrapText="1"/>
    </xf>
    <xf numFmtId="0" fontId="2" fillId="2" borderId="35" xfId="5" applyFont="1" applyFill="1" applyBorder="1" applyAlignment="1">
      <alignment horizontal="left" vertical="top" wrapText="1"/>
    </xf>
    <xf numFmtId="0" fontId="2" fillId="2" borderId="18" xfId="5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 wrapText="1"/>
    </xf>
    <xf numFmtId="0" fontId="2" fillId="2" borderId="32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 wrapText="1"/>
    </xf>
    <xf numFmtId="0" fontId="15" fillId="2" borderId="2" xfId="1" applyFill="1" applyBorder="1" applyAlignment="1">
      <alignment vertical="top"/>
    </xf>
    <xf numFmtId="0" fontId="2" fillId="2" borderId="43" xfId="0" applyFont="1" applyFill="1" applyBorder="1" applyAlignment="1">
      <alignment horizontal="left" vertical="top" wrapText="1"/>
    </xf>
    <xf numFmtId="0" fontId="2" fillId="6" borderId="43" xfId="0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/>
    </xf>
    <xf numFmtId="0" fontId="2" fillId="6" borderId="28" xfId="0" applyFont="1" applyFill="1" applyBorder="1" applyAlignment="1">
      <alignment horizontal="left" vertical="top" wrapText="1"/>
    </xf>
    <xf numFmtId="0" fontId="2" fillId="2" borderId="1" xfId="5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2" fillId="0" borderId="0" xfId="0" applyFont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13" fillId="2" borderId="28" xfId="6" applyFont="1" applyFill="1" applyBorder="1" applyAlignment="1">
      <alignment horizontal="left" vertical="top" wrapText="1"/>
    </xf>
    <xf numFmtId="0" fontId="13" fillId="2" borderId="14" xfId="6" applyFont="1" applyFill="1" applyBorder="1" applyAlignment="1">
      <alignment horizontal="left" vertical="top" wrapText="1"/>
    </xf>
    <xf numFmtId="0" fontId="11" fillId="2" borderId="15" xfId="2" applyFont="1" applyFill="1" applyBorder="1" applyAlignment="1">
      <alignment horizontal="left" vertical="top"/>
    </xf>
    <xf numFmtId="0" fontId="11" fillId="2" borderId="2" xfId="2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horizontal="left" vertical="top" wrapText="1"/>
    </xf>
    <xf numFmtId="0" fontId="17" fillId="2" borderId="41" xfId="0" applyFont="1" applyFill="1" applyBorder="1" applyAlignment="1">
      <alignment horizontal="left" vertical="top"/>
    </xf>
    <xf numFmtId="0" fontId="17" fillId="2" borderId="16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26" fillId="0" borderId="0" xfId="0" applyFont="1" applyBorder="1" applyAlignment="1">
      <alignment horizontal="left" vertical="top"/>
    </xf>
    <xf numFmtId="0" fontId="17" fillId="2" borderId="38" xfId="2" applyFont="1" applyFill="1" applyBorder="1" applyAlignment="1">
      <alignment horizontal="left" vertical="top"/>
    </xf>
    <xf numFmtId="0" fontId="17" fillId="2" borderId="44" xfId="2" applyFont="1" applyFill="1" applyBorder="1" applyAlignment="1">
      <alignment horizontal="left" vertical="top"/>
    </xf>
    <xf numFmtId="0" fontId="17" fillId="2" borderId="39" xfId="2" applyFont="1" applyFill="1" applyBorder="1" applyAlignment="1">
      <alignment horizontal="left" vertical="top"/>
    </xf>
    <xf numFmtId="0" fontId="2" fillId="2" borderId="0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 wrapText="1"/>
    </xf>
    <xf numFmtId="0" fontId="17" fillId="2" borderId="43" xfId="2" applyFont="1" applyFill="1" applyBorder="1" applyAlignment="1">
      <alignment horizontal="left" vertical="top" wrapText="1"/>
    </xf>
    <xf numFmtId="0" fontId="8" fillId="3" borderId="2" xfId="6" applyFont="1" applyFill="1" applyBorder="1" applyAlignment="1">
      <alignment horizontal="left" vertical="top" wrapText="1"/>
    </xf>
    <xf numFmtId="0" fontId="8" fillId="3" borderId="18" xfId="6" applyFont="1" applyFill="1" applyBorder="1" applyAlignment="1">
      <alignment horizontal="left" vertical="top" wrapText="1"/>
    </xf>
    <xf numFmtId="0" fontId="13" fillId="5" borderId="1" xfId="7" applyFont="1" applyFill="1" applyBorder="1" applyAlignment="1">
      <alignment horizontal="left" vertical="top"/>
    </xf>
    <xf numFmtId="0" fontId="13" fillId="5" borderId="19" xfId="7" applyFont="1" applyFill="1" applyBorder="1" applyAlignment="1">
      <alignment horizontal="left" vertical="top"/>
    </xf>
    <xf numFmtId="0" fontId="28" fillId="5" borderId="19" xfId="7" applyFont="1" applyFill="1" applyBorder="1" applyAlignment="1">
      <alignment horizontal="left" vertical="top"/>
    </xf>
    <xf numFmtId="0" fontId="13" fillId="5" borderId="30" xfId="7" applyFont="1" applyFill="1" applyBorder="1" applyAlignment="1">
      <alignment horizontal="left" vertical="top"/>
    </xf>
    <xf numFmtId="0" fontId="13" fillId="5" borderId="31" xfId="7" applyFont="1" applyFill="1" applyBorder="1" applyAlignment="1">
      <alignment horizontal="left" vertical="top"/>
    </xf>
    <xf numFmtId="0" fontId="17" fillId="2" borderId="28" xfId="2" applyFont="1" applyFill="1" applyBorder="1" applyAlignment="1">
      <alignment horizontal="left" vertical="top"/>
    </xf>
    <xf numFmtId="0" fontId="17" fillId="2" borderId="28" xfId="2" applyFont="1" applyFill="1" applyBorder="1" applyAlignment="1">
      <alignment horizontal="left" vertical="top" wrapText="1"/>
    </xf>
    <xf numFmtId="0" fontId="2" fillId="2" borderId="2" xfId="6" applyFont="1" applyFill="1" applyBorder="1" applyAlignment="1">
      <alignment horizontal="left" vertical="top" wrapText="1"/>
    </xf>
    <xf numFmtId="0" fontId="26" fillId="0" borderId="28" xfId="0" applyFont="1" applyBorder="1" applyAlignment="1">
      <alignment horizontal="left" vertical="top"/>
    </xf>
    <xf numFmtId="0" fontId="2" fillId="2" borderId="2" xfId="7" applyFont="1" applyFill="1" applyBorder="1" applyAlignment="1">
      <alignment horizontal="left" vertical="top" wrapText="1"/>
    </xf>
    <xf numFmtId="0" fontId="2" fillId="2" borderId="2" xfId="3" applyFont="1" applyFill="1" applyBorder="1" applyAlignment="1">
      <alignment horizontal="left" vertical="top" wrapText="1"/>
    </xf>
    <xf numFmtId="0" fontId="2" fillId="2" borderId="28" xfId="7" quotePrefix="1" applyFont="1" applyFill="1" applyBorder="1" applyAlignment="1">
      <alignment horizontal="left" vertical="top" wrapText="1"/>
    </xf>
    <xf numFmtId="0" fontId="17" fillId="2" borderId="28" xfId="3" applyFont="1" applyFill="1" applyBorder="1" applyAlignment="1">
      <alignment horizontal="left" vertical="top" wrapText="1"/>
    </xf>
    <xf numFmtId="0" fontId="29" fillId="0" borderId="28" xfId="9" applyFont="1" applyBorder="1" applyAlignment="1">
      <alignment wrapText="1"/>
    </xf>
    <xf numFmtId="0" fontId="30" fillId="7" borderId="28" xfId="6" applyFont="1" applyFill="1" applyBorder="1" applyAlignment="1">
      <alignment horizontal="left" vertical="center" wrapText="1"/>
    </xf>
    <xf numFmtId="0" fontId="2" fillId="2" borderId="3" xfId="6" applyFont="1" applyFill="1" applyBorder="1" applyAlignment="1">
      <alignment horizontal="left" vertical="top" wrapText="1"/>
    </xf>
    <xf numFmtId="0" fontId="13" fillId="5" borderId="34" xfId="7" applyFont="1" applyFill="1" applyBorder="1" applyAlignment="1">
      <alignment horizontal="left" vertical="top"/>
    </xf>
    <xf numFmtId="0" fontId="26" fillId="0" borderId="28" xfId="0" applyFont="1" applyBorder="1" applyAlignment="1">
      <alignment horizontal="left" vertical="top" wrapText="1"/>
    </xf>
    <xf numFmtId="0" fontId="29" fillId="0" borderId="28" xfId="9" applyFont="1" applyBorder="1" applyAlignment="1">
      <alignment horizontal="left" vertical="center" wrapText="1"/>
    </xf>
    <xf numFmtId="0" fontId="15" fillId="2" borderId="7" xfId="1" quotePrefix="1" applyNumberFormat="1" applyFill="1" applyBorder="1" applyAlignment="1" applyProtection="1">
      <alignment horizontal="left" vertical="center"/>
    </xf>
    <xf numFmtId="0" fontId="15" fillId="2" borderId="10" xfId="1" quotePrefix="1" applyFill="1" applyBorder="1" applyAlignment="1">
      <alignment horizontal="left" vertical="center"/>
    </xf>
    <xf numFmtId="0" fontId="2" fillId="0" borderId="36" xfId="0" quotePrefix="1" applyFont="1" applyBorder="1" applyAlignment="1">
      <alignment vertical="top" wrapText="1"/>
    </xf>
    <xf numFmtId="0" fontId="31" fillId="2" borderId="28" xfId="2" applyFont="1" applyFill="1" applyBorder="1" applyAlignment="1">
      <alignment horizontal="left" vertical="top"/>
    </xf>
    <xf numFmtId="0" fontId="32" fillId="7" borderId="28" xfId="6" applyFont="1" applyFill="1" applyBorder="1" applyAlignment="1">
      <alignment horizontal="left" vertical="center" wrapText="1"/>
    </xf>
    <xf numFmtId="0" fontId="33" fillId="8" borderId="28" xfId="0" applyFont="1" applyFill="1" applyBorder="1" applyAlignment="1">
      <alignment horizontal="center" vertical="center"/>
    </xf>
    <xf numFmtId="0" fontId="22" fillId="0" borderId="28" xfId="0" applyFont="1" applyBorder="1"/>
    <xf numFmtId="1" fontId="34" fillId="2" borderId="0" xfId="0" applyNumberFormat="1" applyFont="1" applyFill="1" applyProtection="1">
      <protection hidden="1"/>
    </xf>
    <xf numFmtId="0" fontId="34" fillId="2" borderId="0" xfId="0" applyFont="1" applyFill="1" applyAlignment="1">
      <alignment horizontal="left"/>
    </xf>
    <xf numFmtId="0" fontId="35" fillId="2" borderId="0" xfId="0" applyFont="1" applyFill="1" applyAlignment="1">
      <alignment horizontal="left"/>
    </xf>
    <xf numFmtId="0" fontId="34" fillId="2" borderId="0" xfId="0" applyFont="1" applyFill="1"/>
    <xf numFmtId="0" fontId="36" fillId="2" borderId="0" xfId="0" applyFont="1" applyFill="1" applyAlignment="1">
      <alignment horizontal="left"/>
    </xf>
    <xf numFmtId="1" fontId="37" fillId="2" borderId="1" xfId="0" applyNumberFormat="1" applyFont="1" applyFill="1" applyBorder="1" applyAlignment="1"/>
    <xf numFmtId="0" fontId="38" fillId="2" borderId="2" xfId="0" applyFont="1" applyFill="1" applyBorder="1" applyAlignment="1">
      <alignment horizontal="left"/>
    </xf>
    <xf numFmtId="1" fontId="37" fillId="2" borderId="2" xfId="0" applyNumberFormat="1" applyFont="1" applyFill="1" applyBorder="1" applyAlignment="1">
      <alignment vertical="center" wrapText="1"/>
    </xf>
    <xf numFmtId="0" fontId="38" fillId="2" borderId="2" xfId="0" applyFont="1" applyFill="1" applyBorder="1" applyAlignment="1">
      <alignment vertical="top" wrapText="1"/>
    </xf>
    <xf numFmtId="0" fontId="34" fillId="2" borderId="0" xfId="0" applyFont="1" applyFill="1" applyAlignment="1">
      <alignment wrapText="1"/>
    </xf>
    <xf numFmtId="0" fontId="39" fillId="8" borderId="28" xfId="0" applyFont="1" applyFill="1" applyBorder="1" applyAlignment="1">
      <alignment vertical="center"/>
    </xf>
    <xf numFmtId="0" fontId="40" fillId="0" borderId="0" xfId="0" applyFont="1"/>
    <xf numFmtId="0" fontId="41" fillId="0" borderId="0" xfId="0" applyFont="1"/>
    <xf numFmtId="0" fontId="13" fillId="0" borderId="0" xfId="0" applyFont="1" applyAlignment="1">
      <alignment horizontal="left" indent="1"/>
    </xf>
    <xf numFmtId="0" fontId="6" fillId="2" borderId="28" xfId="0" applyFont="1" applyFill="1" applyBorder="1" applyAlignment="1"/>
    <xf numFmtId="0" fontId="2" fillId="0" borderId="28" xfId="0" applyFont="1" applyBorder="1"/>
    <xf numFmtId="0" fontId="6" fillId="2" borderId="38" xfId="0" applyFont="1" applyFill="1" applyBorder="1" applyAlignment="1"/>
    <xf numFmtId="0" fontId="6" fillId="2" borderId="39" xfId="0" applyFont="1" applyFill="1" applyBorder="1" applyAlignment="1"/>
    <xf numFmtId="0" fontId="6" fillId="2" borderId="32" xfId="0" applyFont="1" applyFill="1" applyBorder="1" applyAlignment="1"/>
    <xf numFmtId="0" fontId="6" fillId="9" borderId="28" xfId="0" applyFont="1" applyFill="1" applyBorder="1" applyAlignment="1">
      <alignment horizontal="center"/>
    </xf>
    <xf numFmtId="0" fontId="6" fillId="9" borderId="28" xfId="0" applyFont="1" applyFill="1" applyBorder="1" applyAlignment="1"/>
    <xf numFmtId="0" fontId="42" fillId="0" borderId="0" xfId="0" applyFont="1"/>
    <xf numFmtId="0" fontId="2" fillId="2" borderId="28" xfId="5" applyFont="1" applyFill="1" applyBorder="1" applyAlignment="1">
      <alignment horizontal="left" vertical="center" wrapText="1"/>
    </xf>
    <xf numFmtId="0" fontId="7" fillId="2" borderId="52" xfId="6" applyFont="1" applyFill="1" applyBorder="1" applyAlignment="1">
      <alignment vertical="top" wrapText="1"/>
    </xf>
    <xf numFmtId="0" fontId="7" fillId="2" borderId="19" xfId="6" applyFont="1" applyFill="1" applyBorder="1" applyAlignment="1">
      <alignment vertical="top" wrapText="1"/>
    </xf>
    <xf numFmtId="0" fontId="7" fillId="2" borderId="45" xfId="6" applyFont="1" applyFill="1" applyBorder="1" applyAlignment="1">
      <alignment vertical="top" wrapText="1"/>
    </xf>
    <xf numFmtId="0" fontId="7" fillId="2" borderId="53" xfId="5" applyFont="1" applyFill="1" applyBorder="1" applyAlignment="1">
      <alignment wrapText="1"/>
    </xf>
    <xf numFmtId="0" fontId="7" fillId="2" borderId="54" xfId="5" applyFont="1" applyFill="1" applyBorder="1" applyAlignment="1">
      <alignment wrapText="1"/>
    </xf>
    <xf numFmtId="0" fontId="7" fillId="2" borderId="55" xfId="5" applyFont="1" applyFill="1" applyBorder="1" applyAlignment="1">
      <alignment wrapText="1"/>
    </xf>
    <xf numFmtId="0" fontId="2" fillId="2" borderId="0" xfId="0" quotePrefix="1" applyFont="1" applyFill="1" applyBorder="1"/>
    <xf numFmtId="0" fontId="6" fillId="2" borderId="38" xfId="0" applyFont="1" applyFill="1" applyBorder="1" applyAlignment="1"/>
    <xf numFmtId="0" fontId="6" fillId="2" borderId="39" xfId="0" applyFont="1" applyFill="1" applyBorder="1" applyAlignment="1"/>
    <xf numFmtId="0" fontId="6" fillId="2" borderId="32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19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9" borderId="28" xfId="0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33" fillId="8" borderId="28" xfId="0" applyFont="1" applyFill="1" applyBorder="1" applyAlignment="1">
      <alignment horizontal="center" vertical="center"/>
    </xf>
    <xf numFmtId="0" fontId="39" fillId="8" borderId="36" xfId="0" applyFont="1" applyFill="1" applyBorder="1" applyAlignment="1">
      <alignment horizontal="left" vertical="center"/>
    </xf>
    <xf numFmtId="0" fontId="39" fillId="8" borderId="47" xfId="0" applyFont="1" applyFill="1" applyBorder="1" applyAlignment="1">
      <alignment horizontal="left" vertical="center"/>
    </xf>
    <xf numFmtId="0" fontId="39" fillId="8" borderId="4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7" fillId="2" borderId="1" xfId="6" applyFont="1" applyFill="1" applyBorder="1" applyAlignment="1">
      <alignment horizontal="left" vertical="top" wrapText="1"/>
    </xf>
    <xf numFmtId="0" fontId="7" fillId="2" borderId="19" xfId="6" applyFont="1" applyFill="1" applyBorder="1" applyAlignment="1">
      <alignment horizontal="left" vertical="top" wrapText="1"/>
    </xf>
    <xf numFmtId="0" fontId="7" fillId="2" borderId="45" xfId="6" applyFont="1" applyFill="1" applyBorder="1" applyAlignment="1">
      <alignment horizontal="left" vertical="top" wrapText="1"/>
    </xf>
    <xf numFmtId="0" fontId="11" fillId="2" borderId="1" xfId="2" applyFont="1" applyFill="1" applyBorder="1" applyAlignment="1">
      <alignment horizontal="left" vertical="top" wrapText="1"/>
    </xf>
    <xf numFmtId="0" fontId="11" fillId="2" borderId="45" xfId="2" applyFont="1" applyFill="1" applyBorder="1" applyAlignment="1">
      <alignment horizontal="left" vertical="top" wrapText="1"/>
    </xf>
    <xf numFmtId="0" fontId="17" fillId="2" borderId="46" xfId="0" applyFont="1" applyFill="1" applyBorder="1" applyAlignment="1">
      <alignment horizontal="left" vertical="top" wrapText="1"/>
    </xf>
    <xf numFmtId="0" fontId="2" fillId="2" borderId="36" xfId="5" applyFont="1" applyFill="1" applyBorder="1" applyAlignment="1">
      <alignment horizontal="left" vertical="center" wrapText="1"/>
    </xf>
    <xf numFmtId="0" fontId="2" fillId="2" borderId="47" xfId="5" applyFont="1" applyFill="1" applyBorder="1" applyAlignment="1">
      <alignment horizontal="left" vertical="center" wrapText="1"/>
    </xf>
    <xf numFmtId="0" fontId="2" fillId="2" borderId="42" xfId="5" applyFont="1" applyFill="1" applyBorder="1" applyAlignment="1">
      <alignment horizontal="left" vertical="center" wrapText="1"/>
    </xf>
    <xf numFmtId="0" fontId="2" fillId="2" borderId="28" xfId="5" applyFont="1" applyFill="1" applyBorder="1" applyAlignment="1">
      <alignment horizontal="left" vertical="center" wrapText="1"/>
    </xf>
    <xf numFmtId="0" fontId="7" fillId="2" borderId="48" xfId="5" applyFont="1" applyFill="1" applyBorder="1" applyAlignment="1">
      <alignment horizontal="left" wrapText="1"/>
    </xf>
    <xf numFmtId="0" fontId="7" fillId="2" borderId="49" xfId="5" applyFont="1" applyFill="1" applyBorder="1" applyAlignment="1">
      <alignment horizontal="left" wrapText="1"/>
    </xf>
    <xf numFmtId="0" fontId="11" fillId="2" borderId="48" xfId="0" applyFont="1" applyFill="1" applyBorder="1" applyAlignment="1">
      <alignment horizontal="center" vertical="center" wrapText="1"/>
    </xf>
    <xf numFmtId="0" fontId="17" fillId="2" borderId="46" xfId="0" applyFont="1" applyFill="1" applyBorder="1" applyAlignment="1">
      <alignment horizontal="center" vertical="center" wrapText="1"/>
    </xf>
    <xf numFmtId="0" fontId="2" fillId="2" borderId="28" xfId="5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13" fillId="5" borderId="29" xfId="5" applyFont="1" applyFill="1" applyBorder="1" applyAlignment="1">
      <alignment horizontal="left" vertical="top" wrapText="1"/>
    </xf>
    <xf numFmtId="0" fontId="13" fillId="5" borderId="30" xfId="5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/>
    </xf>
    <xf numFmtId="0" fontId="7" fillId="2" borderId="2" xfId="4" applyFont="1" applyFill="1" applyBorder="1" applyAlignment="1">
      <alignment vertical="top" wrapText="1"/>
    </xf>
    <xf numFmtId="0" fontId="7" fillId="2" borderId="2" xfId="4" applyFont="1" applyFill="1" applyBorder="1" applyAlignment="1">
      <alignment vertical="top"/>
    </xf>
    <xf numFmtId="0" fontId="5" fillId="2" borderId="0" xfId="4" applyFont="1" applyFill="1" applyBorder="1" applyAlignment="1">
      <alignment horizontal="center"/>
    </xf>
    <xf numFmtId="0" fontId="43" fillId="0" borderId="0" xfId="0" applyFont="1" applyAlignment="1">
      <alignment horizontal="left" vertical="top"/>
    </xf>
  </cellXfs>
  <cellStyles count="10">
    <cellStyle name="Hyperlink" xfId="1" builtinId="8"/>
    <cellStyle name="Normal" xfId="0" builtinId="0"/>
    <cellStyle name="Normal 3" xfId="2" xr:uid="{00000000-0005-0000-0000-000002000000}"/>
    <cellStyle name="Normal 4" xfId="3" xr:uid="{00000000-0005-0000-0000-000003000000}"/>
    <cellStyle name="Normal 5" xfId="9" xr:uid="{00000000-0005-0000-0000-000004000000}"/>
    <cellStyle name="Normal_Functional Test Case v1.0" xfId="4" xr:uid="{00000000-0005-0000-0000-000005000000}"/>
    <cellStyle name="Normal_Sheet1" xfId="5" xr:uid="{00000000-0005-0000-0000-000006000000}"/>
    <cellStyle name="Normal_Sheet1 2" xfId="6" xr:uid="{00000000-0005-0000-0000-000007000000}"/>
    <cellStyle name="Normal_Sheet1 3" xfId="7" xr:uid="{00000000-0005-0000-0000-000008000000}"/>
    <cellStyle name="標準_結合試験(AllOvertheWorld)" xfId="8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85724</xdr:rowOff>
    </xdr:from>
    <xdr:to>
      <xdr:col>1</xdr:col>
      <xdr:colOff>1435100</xdr:colOff>
      <xdr:row>1</xdr:row>
      <xdr:rowOff>618489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47649"/>
          <a:ext cx="1377950" cy="532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425450</xdr:colOff>
      <xdr:row>1</xdr:row>
      <xdr:rowOff>256540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1377950" cy="53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</xdr:col>
      <xdr:colOff>139700</xdr:colOff>
      <xdr:row>1</xdr:row>
      <xdr:rowOff>342265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33350"/>
          <a:ext cx="1377950" cy="5327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12</xdr:col>
      <xdr:colOff>666750</xdr:colOff>
      <xdr:row>18</xdr:row>
      <xdr:rowOff>128088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1950"/>
          <a:ext cx="5162550" cy="2852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5"/>
  <sheetViews>
    <sheetView workbookViewId="0">
      <selection activeCell="M15" sqref="M15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40.75" style="1" bestFit="1" customWidth="1"/>
    <col min="8" max="16384" width="9" style="1"/>
  </cols>
  <sheetData>
    <row r="2" spans="1:9" s="5" customFormat="1" ht="75.75" customHeight="1">
      <c r="A2" s="3"/>
      <c r="B2" s="4"/>
      <c r="C2" s="253" t="s">
        <v>57</v>
      </c>
      <c r="D2" s="253"/>
      <c r="E2" s="253"/>
      <c r="F2" s="253"/>
      <c r="G2" s="253"/>
      <c r="I2" s="5" t="s">
        <v>174</v>
      </c>
    </row>
    <row r="3" spans="1:9" ht="24" customHeight="1">
      <c r="B3" s="6"/>
      <c r="C3" s="7"/>
      <c r="F3" s="8"/>
    </row>
    <row r="4" spans="1:9" ht="57" customHeight="1">
      <c r="B4" s="9" t="s">
        <v>0</v>
      </c>
      <c r="C4" s="254" t="s">
        <v>58</v>
      </c>
      <c r="D4" s="255"/>
      <c r="E4" s="256"/>
      <c r="F4" s="9" t="s">
        <v>1</v>
      </c>
      <c r="G4" s="10"/>
    </row>
    <row r="5" spans="1:9" ht="14.25" customHeight="1">
      <c r="B5" s="9" t="s">
        <v>2</v>
      </c>
      <c r="C5" s="257" t="s">
        <v>59</v>
      </c>
      <c r="D5" s="257"/>
      <c r="E5" s="257"/>
      <c r="F5" s="9" t="s">
        <v>3</v>
      </c>
      <c r="G5" s="10" t="s">
        <v>60</v>
      </c>
    </row>
    <row r="6" spans="1:9">
      <c r="B6" s="258" t="s">
        <v>4</v>
      </c>
      <c r="C6" s="259" t="str">
        <f>C5&amp;"_"&amp;"ESTIMATION TEST"&amp;"_"&amp;"v1.0"</f>
        <v>SD_SOF303_ESTIMATION TEST_v1.0</v>
      </c>
      <c r="D6" s="259"/>
      <c r="E6" s="259"/>
      <c r="F6" s="9" t="s">
        <v>5</v>
      </c>
      <c r="G6" s="111">
        <v>42782</v>
      </c>
    </row>
    <row r="7" spans="1:9" ht="13.5" customHeight="1">
      <c r="B7" s="258"/>
      <c r="C7" s="259"/>
      <c r="D7" s="259"/>
      <c r="E7" s="259"/>
      <c r="F7" s="9" t="s">
        <v>6</v>
      </c>
      <c r="G7" s="122">
        <v>1</v>
      </c>
    </row>
    <row r="8" spans="1:9">
      <c r="B8" s="12"/>
      <c r="C8" s="13"/>
      <c r="D8" s="14"/>
      <c r="E8" s="14"/>
      <c r="F8" s="15"/>
      <c r="G8" s="16"/>
    </row>
    <row r="9" spans="1:9">
      <c r="B9" s="17"/>
      <c r="C9" s="18"/>
      <c r="D9" s="18"/>
      <c r="E9" s="18"/>
      <c r="F9" s="18"/>
    </row>
    <row r="10" spans="1:9">
      <c r="B10" s="19" t="s">
        <v>7</v>
      </c>
    </row>
    <row r="11" spans="1:9" s="20" customFormat="1">
      <c r="B11" s="21" t="s">
        <v>8</v>
      </c>
      <c r="C11" s="22" t="s">
        <v>6</v>
      </c>
      <c r="D11" s="22" t="s">
        <v>9</v>
      </c>
      <c r="E11" s="22" t="s">
        <v>10</v>
      </c>
      <c r="F11" s="22" t="s">
        <v>11</v>
      </c>
      <c r="G11" s="23" t="s">
        <v>12</v>
      </c>
    </row>
    <row r="12" spans="1:9" s="24" customFormat="1">
      <c r="B12" s="112">
        <v>42782</v>
      </c>
      <c r="C12" s="25" t="s">
        <v>46</v>
      </c>
      <c r="E12" s="26"/>
      <c r="F12" s="27"/>
      <c r="G12" s="28" t="s">
        <v>47</v>
      </c>
      <c r="H12" s="24" t="s">
        <v>167</v>
      </c>
    </row>
    <row r="13" spans="1:9" s="24" customFormat="1">
      <c r="B13" s="112"/>
      <c r="C13" s="25"/>
      <c r="D13" s="26" t="s">
        <v>168</v>
      </c>
      <c r="E13" s="26"/>
      <c r="F13" s="26"/>
      <c r="G13" s="121"/>
      <c r="H13" s="24" t="s">
        <v>169</v>
      </c>
    </row>
    <row r="14" spans="1:9" s="24" customFormat="1">
      <c r="B14" s="112"/>
      <c r="C14" s="25"/>
      <c r="D14" s="26"/>
      <c r="E14" s="26"/>
      <c r="F14" s="26"/>
      <c r="G14" s="121"/>
    </row>
    <row r="17" spans="2:6">
      <c r="B17" s="233" t="s">
        <v>147</v>
      </c>
    </row>
    <row r="19" spans="2:6">
      <c r="B19" s="239" t="s">
        <v>150</v>
      </c>
      <c r="C19" s="260" t="s">
        <v>148</v>
      </c>
      <c r="D19" s="260"/>
      <c r="E19" s="260"/>
      <c r="F19" s="240" t="s">
        <v>149</v>
      </c>
    </row>
    <row r="20" spans="2:6">
      <c r="B20" s="234">
        <v>1</v>
      </c>
      <c r="C20" s="250"/>
      <c r="D20" s="251"/>
      <c r="E20" s="252"/>
      <c r="F20" s="235" t="s">
        <v>152</v>
      </c>
    </row>
    <row r="21" spans="2:6">
      <c r="B21" s="234">
        <v>2</v>
      </c>
      <c r="C21" s="250"/>
      <c r="D21" s="251"/>
      <c r="E21" s="252"/>
      <c r="F21" s="235" t="s">
        <v>153</v>
      </c>
    </row>
    <row r="22" spans="2:6">
      <c r="B22" s="234">
        <v>3</v>
      </c>
      <c r="C22" s="236"/>
      <c r="D22" s="237"/>
      <c r="E22" s="238"/>
      <c r="F22" s="235" t="s">
        <v>154</v>
      </c>
    </row>
    <row r="23" spans="2:6">
      <c r="B23" s="234">
        <v>4</v>
      </c>
      <c r="C23" s="236"/>
      <c r="D23" s="237"/>
      <c r="E23" s="238"/>
      <c r="F23" s="235" t="s">
        <v>155</v>
      </c>
    </row>
    <row r="24" spans="2:6">
      <c r="B24" s="234">
        <v>5</v>
      </c>
      <c r="C24" s="236"/>
      <c r="D24" s="237"/>
      <c r="E24" s="238"/>
      <c r="F24" s="235"/>
    </row>
    <row r="25" spans="2:6">
      <c r="B25" s="234">
        <v>6</v>
      </c>
      <c r="C25" s="250"/>
      <c r="D25" s="251"/>
      <c r="E25" s="252"/>
      <c r="F25" s="235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13"/>
  <sheetViews>
    <sheetView workbookViewId="0">
      <selection activeCell="B2" sqref="B2:F2"/>
    </sheetView>
  </sheetViews>
  <sheetFormatPr defaultRowHeight="13.5"/>
  <cols>
    <col min="1" max="1" width="11.75" customWidth="1"/>
    <col min="2" max="2" width="22.375" customWidth="1"/>
    <col min="3" max="3" width="25.625" customWidth="1"/>
    <col min="4" max="4" width="44.125" customWidth="1"/>
    <col min="5" max="5" width="12" customWidth="1"/>
    <col min="6" max="6" width="19.625" customWidth="1"/>
    <col min="8" max="8" width="17.625" customWidth="1"/>
    <col min="9" max="9" width="8.25" customWidth="1"/>
    <col min="10" max="10" width="0" hidden="1" customWidth="1"/>
  </cols>
  <sheetData>
    <row r="1" spans="1:10" s="60" customFormat="1" thickBot="1">
      <c r="A1" s="56"/>
      <c r="B1" s="57"/>
      <c r="C1" s="57"/>
      <c r="D1" s="57"/>
      <c r="E1" s="57"/>
      <c r="F1" s="125"/>
      <c r="G1" s="58"/>
      <c r="H1" s="35"/>
      <c r="I1" s="59"/>
    </row>
    <row r="2" spans="1:10" s="60" customFormat="1" ht="15" customHeight="1">
      <c r="A2" s="61" t="s">
        <v>20</v>
      </c>
      <c r="B2" s="246"/>
      <c r="C2" s="247"/>
      <c r="D2" s="247"/>
      <c r="E2" s="247"/>
      <c r="F2" s="248"/>
      <c r="G2" s="62"/>
      <c r="H2" s="35"/>
      <c r="I2" s="59"/>
      <c r="J2" s="60" t="s">
        <v>21</v>
      </c>
    </row>
    <row r="3" spans="1:10" s="60" customFormat="1" ht="25.5" customHeight="1">
      <c r="A3" s="63" t="s">
        <v>22</v>
      </c>
      <c r="B3" s="281"/>
      <c r="C3" s="281"/>
      <c r="D3" s="281"/>
      <c r="E3" s="281"/>
      <c r="F3" s="281"/>
      <c r="G3" s="62"/>
      <c r="H3" s="35"/>
      <c r="I3" s="59"/>
      <c r="J3" s="60" t="s">
        <v>23</v>
      </c>
    </row>
    <row r="4" spans="1:10" s="60" customFormat="1" ht="18" customHeight="1">
      <c r="A4" s="61" t="s">
        <v>24</v>
      </c>
      <c r="B4" s="282" t="s">
        <v>103</v>
      </c>
      <c r="C4" s="282"/>
      <c r="D4" s="282"/>
      <c r="E4" s="282"/>
      <c r="F4" s="282"/>
      <c r="G4" s="62"/>
      <c r="H4" s="35"/>
      <c r="I4" s="59"/>
      <c r="J4" s="64"/>
    </row>
    <row r="5" spans="1:10" s="60" customFormat="1" ht="19.5" customHeight="1">
      <c r="A5" s="65" t="s">
        <v>21</v>
      </c>
      <c r="B5" s="66" t="s">
        <v>23</v>
      </c>
      <c r="C5" s="66" t="s">
        <v>25</v>
      </c>
      <c r="D5" s="67" t="s">
        <v>26</v>
      </c>
      <c r="E5" s="283" t="s">
        <v>27</v>
      </c>
      <c r="F5" s="283"/>
      <c r="G5" s="68"/>
      <c r="H5" s="68"/>
      <c r="I5" s="69"/>
      <c r="J5" s="60" t="s">
        <v>28</v>
      </c>
    </row>
    <row r="6" spans="1:10" s="60" customFormat="1" ht="15" customHeight="1" thickBot="1">
      <c r="A6" s="123">
        <f>COUNTIF(F10:F1008,"Pass")</f>
        <v>0</v>
      </c>
      <c r="B6" s="70">
        <f>COUNTIF(F10:F1008,"Fail")</f>
        <v>0</v>
      </c>
      <c r="C6" s="70">
        <f>E6-D6-B6-A6</f>
        <v>0</v>
      </c>
      <c r="D6" s="71">
        <f>COUNTIF(F$10:F$1008,"N/A")</f>
        <v>0</v>
      </c>
      <c r="E6" s="284">
        <f>COUNTA(A10:A1008)</f>
        <v>0</v>
      </c>
      <c r="F6" s="284"/>
      <c r="G6" s="68"/>
      <c r="H6" s="68"/>
      <c r="I6" s="69"/>
      <c r="J6" s="60" t="s">
        <v>26</v>
      </c>
    </row>
    <row r="7" spans="1:10" s="60" customFormat="1" ht="15" customHeight="1">
      <c r="D7" s="72"/>
      <c r="E7" s="72"/>
      <c r="F7" s="106"/>
      <c r="G7" s="68"/>
      <c r="H7" s="68"/>
      <c r="I7" s="69"/>
    </row>
    <row r="8" spans="1:10" s="60" customFormat="1" ht="25.5" customHeight="1">
      <c r="A8" s="73" t="s">
        <v>29</v>
      </c>
      <c r="B8" s="73" t="s">
        <v>30</v>
      </c>
      <c r="C8" s="73" t="s">
        <v>31</v>
      </c>
      <c r="D8" s="73" t="s">
        <v>32</v>
      </c>
      <c r="E8" s="74" t="s">
        <v>33</v>
      </c>
      <c r="F8" s="126" t="s">
        <v>34</v>
      </c>
      <c r="G8" s="74" t="s">
        <v>35</v>
      </c>
      <c r="H8" s="73" t="s">
        <v>36</v>
      </c>
      <c r="I8" s="75"/>
    </row>
    <row r="9" spans="1:10" s="60" customFormat="1" ht="15.75" customHeight="1">
      <c r="A9" s="127"/>
      <c r="B9" s="128" t="s">
        <v>145</v>
      </c>
      <c r="C9" s="129"/>
      <c r="D9" s="129"/>
      <c r="E9" s="76"/>
      <c r="F9" s="76"/>
      <c r="G9" s="76"/>
      <c r="H9" s="77"/>
      <c r="I9" s="78"/>
    </row>
    <row r="10" spans="1:10" s="8" customFormat="1">
      <c r="A10" s="130"/>
      <c r="B10" s="130"/>
      <c r="C10" s="131"/>
      <c r="D10" s="132"/>
      <c r="E10" s="133"/>
      <c r="F10" s="134"/>
      <c r="G10" s="135"/>
      <c r="H10" s="124"/>
      <c r="I10" s="80"/>
    </row>
    <row r="11" spans="1:10" s="8" customFormat="1">
      <c r="A11" s="277"/>
      <c r="B11" s="280"/>
      <c r="C11" s="137"/>
      <c r="D11" s="138"/>
      <c r="E11" s="139"/>
      <c r="F11" s="134"/>
      <c r="G11" s="135"/>
      <c r="H11" s="140"/>
      <c r="I11" s="80"/>
    </row>
    <row r="12" spans="1:10" s="8" customFormat="1">
      <c r="A12" s="278"/>
      <c r="B12" s="280"/>
      <c r="C12" s="137"/>
      <c r="D12" s="138"/>
      <c r="E12" s="141"/>
      <c r="F12" s="134"/>
      <c r="G12" s="135"/>
      <c r="H12" s="116"/>
      <c r="I12" s="80"/>
    </row>
    <row r="13" spans="1:10" s="8" customFormat="1">
      <c r="A13" s="279"/>
      <c r="B13" s="280"/>
      <c r="C13" s="137"/>
      <c r="D13" s="138"/>
      <c r="E13" s="141"/>
      <c r="F13" s="134"/>
      <c r="G13" s="135"/>
      <c r="H13" s="116"/>
      <c r="I13" s="80"/>
    </row>
  </sheetData>
  <mergeCells count="6">
    <mergeCell ref="A11:A13"/>
    <mergeCell ref="B11:B13"/>
    <mergeCell ref="B3:F3"/>
    <mergeCell ref="B4:F4"/>
    <mergeCell ref="E5:F5"/>
    <mergeCell ref="E6:F6"/>
  </mergeCells>
  <dataValidations count="1">
    <dataValidation type="list" allowBlank="1" showErrorMessage="1" sqref="F1:F3 F7:F13" xr:uid="{00000000-0002-0000-0900-000000000000}">
      <formula1>$J$2:$J$6</formula1>
      <formula2>0</formula2>
    </dataValidation>
  </dataValidations>
  <hyperlinks>
    <hyperlink ref="F11:F13" location="ManHinhTimKiem!A1" display="ManHinhTimKiem!A1" xr:uid="{00000000-0004-0000-0900-000000000000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47"/>
  <sheetViews>
    <sheetView workbookViewId="0">
      <pane ySplit="8" topLeftCell="A28" activePane="bottomLeft" state="frozen"/>
      <selection activeCell="D15" sqref="D15"/>
      <selection pane="bottomLeft" activeCell="B2" sqref="B2:F2"/>
    </sheetView>
  </sheetViews>
  <sheetFormatPr defaultColWidth="9" defaultRowHeight="12.75"/>
  <cols>
    <col min="1" max="1" width="11.75" style="8" customWidth="1"/>
    <col min="2" max="2" width="22.375" style="8" customWidth="1"/>
    <col min="3" max="3" width="25.625" style="8" customWidth="1"/>
    <col min="4" max="4" width="44.125" style="8" customWidth="1"/>
    <col min="5" max="5" width="12" style="8" customWidth="1"/>
    <col min="6" max="6" width="19.625" style="54" customWidth="1"/>
    <col min="7" max="7" width="9" style="54"/>
    <col min="8" max="8" width="17.625" style="8" customWidth="1"/>
    <col min="9" max="9" width="8.25" style="55" customWidth="1"/>
    <col min="10" max="10" width="0" style="8" hidden="1" customWidth="1"/>
    <col min="11" max="16384" width="9" style="8"/>
  </cols>
  <sheetData>
    <row r="1" spans="1:10" s="60" customFormat="1" ht="13.5" thickBot="1">
      <c r="A1" s="56"/>
      <c r="B1" s="57"/>
      <c r="C1" s="57"/>
      <c r="D1" s="57"/>
      <c r="E1" s="57"/>
      <c r="F1" s="125"/>
      <c r="G1" s="58"/>
      <c r="H1" s="35"/>
      <c r="I1" s="59"/>
    </row>
    <row r="2" spans="1:10" s="60" customFormat="1" ht="15" customHeight="1">
      <c r="A2" s="61" t="s">
        <v>20</v>
      </c>
      <c r="B2" s="246" t="s">
        <v>51</v>
      </c>
      <c r="C2" s="247"/>
      <c r="D2" s="247"/>
      <c r="E2" s="247"/>
      <c r="F2" s="248"/>
      <c r="G2" s="62"/>
      <c r="H2" s="35"/>
      <c r="I2" s="59"/>
      <c r="J2" s="60" t="s">
        <v>21</v>
      </c>
    </row>
    <row r="3" spans="1:10" s="60" customFormat="1" ht="25.5" customHeight="1">
      <c r="A3" s="63" t="s">
        <v>22</v>
      </c>
      <c r="B3" s="281" t="s">
        <v>69</v>
      </c>
      <c r="C3" s="281"/>
      <c r="D3" s="281"/>
      <c r="E3" s="281"/>
      <c r="F3" s="281"/>
      <c r="G3" s="62"/>
      <c r="H3" s="35"/>
      <c r="I3" s="59"/>
      <c r="J3" s="60" t="s">
        <v>23</v>
      </c>
    </row>
    <row r="4" spans="1:10" s="60" customFormat="1" ht="18" customHeight="1">
      <c r="A4" s="61" t="s">
        <v>24</v>
      </c>
      <c r="B4" s="282" t="s">
        <v>103</v>
      </c>
      <c r="C4" s="282"/>
      <c r="D4" s="282"/>
      <c r="E4" s="282"/>
      <c r="F4" s="282"/>
      <c r="G4" s="62"/>
      <c r="H4" s="35"/>
      <c r="I4" s="59"/>
      <c r="J4" s="64"/>
    </row>
    <row r="5" spans="1:10" s="60" customFormat="1" ht="19.5" customHeight="1">
      <c r="A5" s="65" t="s">
        <v>21</v>
      </c>
      <c r="B5" s="66" t="s">
        <v>23</v>
      </c>
      <c r="C5" s="66" t="s">
        <v>25</v>
      </c>
      <c r="D5" s="67" t="s">
        <v>26</v>
      </c>
      <c r="E5" s="283" t="s">
        <v>27</v>
      </c>
      <c r="F5" s="283"/>
      <c r="G5" s="68"/>
      <c r="H5" s="68"/>
      <c r="I5" s="69"/>
      <c r="J5" s="60" t="s">
        <v>28</v>
      </c>
    </row>
    <row r="6" spans="1:10" s="60" customFormat="1" ht="15" customHeight="1" thickBot="1">
      <c r="A6" s="123">
        <f>COUNTIF(F10:F1008,"Pass")</f>
        <v>0</v>
      </c>
      <c r="B6" s="70">
        <f>COUNTIF(F10:F1008,"Fail")</f>
        <v>0</v>
      </c>
      <c r="C6" s="70">
        <f>E6-D6-B6-A6</f>
        <v>0</v>
      </c>
      <c r="D6" s="71">
        <f>COUNTIF(F$10:F$1008,"N/A")</f>
        <v>0</v>
      </c>
      <c r="E6" s="284">
        <f>COUNTA(A10:A1008)</f>
        <v>0</v>
      </c>
      <c r="F6" s="284"/>
      <c r="G6" s="68"/>
      <c r="H6" s="68"/>
      <c r="I6" s="69"/>
      <c r="J6" s="60" t="s">
        <v>26</v>
      </c>
    </row>
    <row r="7" spans="1:10" s="60" customFormat="1" ht="15" customHeight="1">
      <c r="D7" s="72"/>
      <c r="E7" s="72"/>
      <c r="F7" s="106"/>
      <c r="G7" s="68"/>
      <c r="H7" s="68"/>
      <c r="I7" s="69"/>
    </row>
    <row r="8" spans="1:10" s="60" customFormat="1" ht="25.5" customHeight="1">
      <c r="A8" s="73" t="s">
        <v>29</v>
      </c>
      <c r="B8" s="73" t="s">
        <v>30</v>
      </c>
      <c r="C8" s="73" t="s">
        <v>31</v>
      </c>
      <c r="D8" s="73" t="s">
        <v>32</v>
      </c>
      <c r="E8" s="74" t="s">
        <v>33</v>
      </c>
      <c r="F8" s="126" t="s">
        <v>34</v>
      </c>
      <c r="G8" s="74" t="s">
        <v>35</v>
      </c>
      <c r="H8" s="73" t="s">
        <v>36</v>
      </c>
      <c r="I8" s="75"/>
    </row>
    <row r="9" spans="1:10" s="60" customFormat="1" ht="15.75" customHeight="1">
      <c r="A9" s="127"/>
      <c r="B9" s="128" t="s">
        <v>52</v>
      </c>
      <c r="C9" s="129"/>
      <c r="D9" s="129"/>
      <c r="E9" s="76"/>
      <c r="F9" s="76"/>
      <c r="G9" s="76"/>
      <c r="H9" s="77"/>
      <c r="I9" s="78"/>
    </row>
    <row r="10" spans="1:10" ht="13.5">
      <c r="A10" s="130"/>
      <c r="B10" s="130"/>
      <c r="C10" s="131"/>
      <c r="D10" s="132"/>
      <c r="E10" s="133"/>
      <c r="F10" s="134"/>
      <c r="G10" s="135"/>
      <c r="H10" s="124"/>
      <c r="I10" s="80"/>
    </row>
    <row r="11" spans="1:10" ht="13.5">
      <c r="A11" s="277"/>
      <c r="B11" s="280"/>
      <c r="C11" s="137"/>
      <c r="D11" s="138"/>
      <c r="E11" s="139"/>
      <c r="F11" s="134"/>
      <c r="G11" s="135"/>
      <c r="H11" s="140"/>
      <c r="I11" s="80"/>
    </row>
    <row r="12" spans="1:10" ht="13.5">
      <c r="A12" s="278"/>
      <c r="B12" s="280"/>
      <c r="C12" s="137"/>
      <c r="D12" s="138"/>
      <c r="E12" s="141"/>
      <c r="F12" s="134"/>
      <c r="G12" s="135"/>
      <c r="H12" s="116"/>
      <c r="I12" s="80"/>
    </row>
    <row r="13" spans="1:10" ht="13.5">
      <c r="A13" s="279"/>
      <c r="B13" s="280"/>
      <c r="C13" s="137"/>
      <c r="D13" s="138"/>
      <c r="E13" s="141"/>
      <c r="F13" s="134"/>
      <c r="G13" s="135"/>
      <c r="H13" s="116"/>
      <c r="I13" s="80"/>
    </row>
    <row r="14" spans="1:10" ht="13.5">
      <c r="A14" s="277"/>
      <c r="B14" s="280"/>
      <c r="C14" s="137"/>
      <c r="D14" s="138"/>
      <c r="E14" s="142"/>
      <c r="F14" s="134"/>
      <c r="G14" s="131"/>
      <c r="H14" s="143"/>
      <c r="I14" s="80"/>
    </row>
    <row r="15" spans="1:10" ht="20.25" customHeight="1">
      <c r="A15" s="278"/>
      <c r="B15" s="280"/>
      <c r="C15" s="137"/>
      <c r="D15" s="144"/>
      <c r="E15" s="145"/>
      <c r="F15" s="134"/>
      <c r="G15" s="131"/>
      <c r="H15" s="116"/>
      <c r="I15" s="80"/>
    </row>
    <row r="16" spans="1:10" ht="19.5" customHeight="1">
      <c r="A16" s="279"/>
      <c r="B16" s="280"/>
      <c r="C16" s="137"/>
      <c r="D16" s="144"/>
      <c r="E16" s="145"/>
      <c r="F16" s="134"/>
      <c r="G16" s="131"/>
      <c r="H16" s="116"/>
      <c r="I16" s="80"/>
    </row>
    <row r="17" spans="1:9" ht="13.5">
      <c r="A17" s="277"/>
      <c r="B17" s="280"/>
      <c r="C17" s="137"/>
      <c r="D17" s="138"/>
      <c r="E17" s="139"/>
      <c r="F17" s="134"/>
      <c r="G17" s="135"/>
      <c r="H17" s="116"/>
      <c r="I17" s="80"/>
    </row>
    <row r="18" spans="1:9" ht="19.5" customHeight="1">
      <c r="A18" s="278"/>
      <c r="B18" s="280"/>
      <c r="C18" s="137"/>
      <c r="D18" s="138"/>
      <c r="E18" s="141"/>
      <c r="F18" s="134"/>
      <c r="G18" s="135"/>
      <c r="H18" s="116"/>
      <c r="I18" s="80"/>
    </row>
    <row r="19" spans="1:9" ht="13.5">
      <c r="A19" s="279"/>
      <c r="B19" s="280"/>
      <c r="C19" s="137"/>
      <c r="D19" s="138"/>
      <c r="E19" s="141"/>
      <c r="F19" s="134"/>
      <c r="G19" s="135"/>
      <c r="H19" s="116"/>
      <c r="I19" s="80"/>
    </row>
    <row r="20" spans="1:9" ht="13.5">
      <c r="A20" s="277"/>
      <c r="B20" s="280"/>
      <c r="C20" s="137"/>
      <c r="D20" s="138"/>
      <c r="E20" s="142"/>
      <c r="F20" s="134"/>
      <c r="G20" s="131"/>
      <c r="H20" s="116"/>
      <c r="I20" s="80"/>
    </row>
    <row r="21" spans="1:9" ht="19.5" customHeight="1">
      <c r="A21" s="278"/>
      <c r="B21" s="280"/>
      <c r="C21" s="137"/>
      <c r="D21" s="138"/>
      <c r="E21" s="145"/>
      <c r="F21" s="134"/>
      <c r="G21" s="131"/>
      <c r="H21" s="116"/>
      <c r="I21" s="80"/>
    </row>
    <row r="22" spans="1:9" ht="13.5">
      <c r="A22" s="279"/>
      <c r="B22" s="280"/>
      <c r="C22" s="137"/>
      <c r="D22" s="138"/>
      <c r="E22" s="145"/>
      <c r="F22" s="134"/>
      <c r="G22" s="131"/>
      <c r="H22" s="116"/>
      <c r="I22" s="80"/>
    </row>
    <row r="23" spans="1:9" s="60" customFormat="1" ht="13.5">
      <c r="A23" s="146"/>
      <c r="B23" s="147"/>
      <c r="C23" s="147"/>
      <c r="D23" s="132"/>
      <c r="E23" s="145"/>
      <c r="F23" s="134"/>
      <c r="G23" s="131"/>
      <c r="H23" s="145"/>
      <c r="I23" s="78"/>
    </row>
    <row r="24" spans="1:9" ht="13.5">
      <c r="A24" s="137"/>
      <c r="B24" s="148"/>
      <c r="C24" s="149"/>
      <c r="D24" s="138"/>
      <c r="E24" s="150"/>
      <c r="F24" s="134"/>
      <c r="G24" s="131"/>
      <c r="H24" s="151"/>
      <c r="I24" s="80"/>
    </row>
    <row r="25" spans="1:9" ht="15">
      <c r="A25" s="136"/>
      <c r="B25" s="152"/>
      <c r="C25" s="153"/>
      <c r="D25" s="138"/>
      <c r="E25" s="135"/>
      <c r="F25" s="134"/>
      <c r="G25" s="131"/>
      <c r="H25" s="124"/>
      <c r="I25" s="80"/>
    </row>
    <row r="26" spans="1:9" ht="15">
      <c r="A26" s="136"/>
      <c r="B26" s="152"/>
      <c r="C26" s="153"/>
      <c r="D26" s="138"/>
      <c r="E26" s="135"/>
      <c r="F26" s="134"/>
      <c r="G26" s="131"/>
      <c r="H26" s="124"/>
    </row>
    <row r="27" spans="1:9" ht="15">
      <c r="A27" s="136"/>
      <c r="B27" s="152"/>
      <c r="C27" s="153"/>
      <c r="D27" s="154"/>
      <c r="E27" s="131"/>
      <c r="F27" s="134"/>
      <c r="G27" s="131"/>
      <c r="H27" s="140"/>
    </row>
    <row r="28" spans="1:9" s="115" customFormat="1" ht="15">
      <c r="A28" s="137"/>
      <c r="B28" s="155"/>
      <c r="C28" s="156"/>
      <c r="D28" s="132"/>
      <c r="E28" s="137"/>
      <c r="F28" s="134"/>
      <c r="G28" s="131"/>
      <c r="H28" s="116"/>
      <c r="I28" s="157"/>
    </row>
    <row r="29" spans="1:9" ht="13.5">
      <c r="A29" s="146"/>
      <c r="B29" s="147"/>
      <c r="C29" s="147"/>
      <c r="D29" s="132"/>
      <c r="E29" s="150"/>
      <c r="F29" s="134"/>
      <c r="G29" s="131"/>
      <c r="H29" s="151"/>
    </row>
    <row r="30" spans="1:9" ht="13.5">
      <c r="A30" s="285"/>
      <c r="B30" s="286"/>
      <c r="C30" s="158"/>
      <c r="D30" s="154"/>
      <c r="E30" s="135"/>
      <c r="F30" s="134"/>
      <c r="G30" s="131"/>
      <c r="H30" s="124"/>
    </row>
    <row r="31" spans="1:9" ht="13.5">
      <c r="A31" s="285"/>
      <c r="B31" s="286"/>
      <c r="C31" s="158"/>
      <c r="D31" s="154"/>
      <c r="E31" s="135"/>
      <c r="F31" s="134"/>
      <c r="G31" s="131"/>
      <c r="H31" s="124"/>
    </row>
    <row r="32" spans="1:9" ht="13.5">
      <c r="A32" s="285"/>
      <c r="B32" s="286"/>
      <c r="C32" s="149"/>
      <c r="D32" s="154"/>
      <c r="E32" s="159"/>
      <c r="F32" s="134"/>
      <c r="G32" s="131"/>
      <c r="H32" s="124"/>
    </row>
    <row r="33" spans="1:8" ht="13.5">
      <c r="A33" s="285"/>
      <c r="B33" s="286"/>
      <c r="C33" s="149"/>
      <c r="D33" s="154"/>
      <c r="E33" s="159"/>
      <c r="F33" s="134"/>
      <c r="G33" s="131"/>
      <c r="H33" s="124"/>
    </row>
    <row r="34" spans="1:8" ht="13.5">
      <c r="A34" s="285"/>
      <c r="B34" s="286"/>
      <c r="C34" s="149"/>
      <c r="D34" s="154"/>
      <c r="E34" s="159"/>
      <c r="F34" s="134"/>
      <c r="G34" s="131"/>
      <c r="H34" s="124"/>
    </row>
    <row r="35" spans="1:8" ht="13.5">
      <c r="A35" s="285"/>
      <c r="B35" s="286"/>
      <c r="C35" s="149"/>
      <c r="D35" s="154"/>
      <c r="E35" s="159"/>
      <c r="F35" s="134"/>
      <c r="G35" s="131"/>
      <c r="H35" s="124"/>
    </row>
    <row r="36" spans="1:8" ht="13.5">
      <c r="A36" s="285"/>
      <c r="B36" s="286"/>
      <c r="C36" s="149"/>
      <c r="D36" s="154"/>
      <c r="E36" s="159"/>
      <c r="F36" s="134"/>
      <c r="G36" s="131"/>
      <c r="H36" s="124"/>
    </row>
    <row r="37" spans="1:8" ht="13.5">
      <c r="A37" s="285"/>
      <c r="B37" s="286"/>
      <c r="C37" s="149"/>
      <c r="D37" s="138"/>
      <c r="E37" s="159"/>
      <c r="F37" s="134"/>
      <c r="G37" s="131"/>
      <c r="H37" s="124"/>
    </row>
    <row r="38" spans="1:8" ht="13.5">
      <c r="A38" s="160"/>
      <c r="B38" s="287"/>
      <c r="C38" s="288"/>
      <c r="D38" s="161"/>
      <c r="E38" s="79"/>
      <c r="F38" s="134"/>
      <c r="G38" s="79"/>
      <c r="H38" s="124"/>
    </row>
    <row r="39" spans="1:8" ht="13.5">
      <c r="A39" s="117"/>
      <c r="B39" s="162"/>
      <c r="C39" s="163"/>
      <c r="D39" s="164"/>
      <c r="E39" s="79"/>
      <c r="F39" s="134"/>
      <c r="G39" s="131"/>
      <c r="H39" s="124"/>
    </row>
    <row r="40" spans="1:8" ht="13.5">
      <c r="A40" s="118"/>
      <c r="B40" s="165"/>
      <c r="C40" s="118"/>
      <c r="D40" s="166"/>
      <c r="E40" s="79"/>
      <c r="F40" s="167"/>
      <c r="G40" s="131"/>
      <c r="H40" s="124"/>
    </row>
    <row r="41" spans="1:8" ht="13.5">
      <c r="A41" s="118"/>
      <c r="B41" s="165"/>
      <c r="C41" s="118"/>
      <c r="D41" s="166"/>
      <c r="E41" s="79"/>
      <c r="F41" s="167"/>
      <c r="G41" s="131"/>
      <c r="H41" s="124"/>
    </row>
    <row r="42" spans="1:8" ht="13.5">
      <c r="A42" s="118"/>
      <c r="B42" s="165"/>
      <c r="C42" s="118"/>
      <c r="D42" s="166"/>
      <c r="E42" s="79"/>
      <c r="F42" s="167"/>
      <c r="G42" s="131"/>
      <c r="H42" s="124"/>
    </row>
    <row r="43" spans="1:8" ht="13.5">
      <c r="A43" s="118"/>
      <c r="B43" s="165"/>
      <c r="C43" s="118"/>
      <c r="D43" s="166"/>
      <c r="E43" s="79"/>
      <c r="F43" s="167"/>
      <c r="G43" s="131"/>
      <c r="H43" s="124"/>
    </row>
    <row r="44" spans="1:8" ht="13.5">
      <c r="A44" s="118"/>
      <c r="B44" s="168"/>
      <c r="C44" s="168"/>
      <c r="D44" s="166"/>
      <c r="E44" s="79"/>
      <c r="F44" s="167"/>
      <c r="G44" s="131"/>
      <c r="H44" s="124"/>
    </row>
    <row r="45" spans="1:8">
      <c r="A45" s="118"/>
      <c r="B45" s="169"/>
      <c r="C45" s="118"/>
      <c r="D45" s="166"/>
      <c r="E45" s="79"/>
      <c r="F45" s="170"/>
      <c r="G45" s="131"/>
      <c r="H45" s="124"/>
    </row>
    <row r="46" spans="1:8">
      <c r="A46" s="118"/>
      <c r="B46" s="169"/>
      <c r="C46" s="118"/>
      <c r="D46" s="166"/>
      <c r="E46" s="79"/>
      <c r="F46" s="170"/>
      <c r="G46" s="131"/>
      <c r="H46" s="124"/>
    </row>
    <row r="47" spans="1:8">
      <c r="A47" s="118"/>
      <c r="B47" s="171"/>
      <c r="C47" s="118"/>
      <c r="D47" s="166"/>
      <c r="E47" s="79"/>
      <c r="F47" s="172"/>
      <c r="G47" s="137"/>
      <c r="H47" s="173"/>
    </row>
  </sheetData>
  <mergeCells count="15">
    <mergeCell ref="A11:A13"/>
    <mergeCell ref="B11:B13"/>
    <mergeCell ref="B3:F3"/>
    <mergeCell ref="B4:F4"/>
    <mergeCell ref="E5:F5"/>
    <mergeCell ref="E6:F6"/>
    <mergeCell ref="A30:A37"/>
    <mergeCell ref="B30:B37"/>
    <mergeCell ref="B38:C38"/>
    <mergeCell ref="A14:A16"/>
    <mergeCell ref="B14:B16"/>
    <mergeCell ref="A17:A19"/>
    <mergeCell ref="B17:B19"/>
    <mergeCell ref="A20:A22"/>
    <mergeCell ref="B20:B22"/>
  </mergeCells>
  <dataValidations count="1">
    <dataValidation type="list" allowBlank="1" showErrorMessage="1" sqref="F1:F3 F7:F155" xr:uid="{00000000-0002-0000-0A00-000000000000}">
      <formula1>$J$2:$J$6</formula1>
      <formula2>0</formula2>
    </dataValidation>
  </dataValidations>
  <hyperlinks>
    <hyperlink ref="F11:F37" location="ManHinhTimKiem!A1" display="ManHinhTimKiem!A1" xr:uid="{00000000-0004-0000-0A00-000000000000}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4"/>
  <sheetViews>
    <sheetView topLeftCell="A7" workbookViewId="0">
      <selection activeCell="D12" sqref="D12"/>
    </sheetView>
  </sheetViews>
  <sheetFormatPr defaultColWidth="9"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8" width="40.75" style="8" bestFit="1" customWidth="1"/>
    <col min="9" max="9" width="33.125" style="8" customWidth="1"/>
    <col min="10" max="16384" width="9" style="8"/>
  </cols>
  <sheetData>
    <row r="1" spans="1:9" ht="25.5" customHeight="1">
      <c r="B1" s="292" t="s">
        <v>37</v>
      </c>
      <c r="C1" s="292"/>
      <c r="D1" s="292"/>
      <c r="E1" s="292"/>
      <c r="F1" s="292"/>
      <c r="G1" s="292"/>
      <c r="H1" s="292"/>
    </row>
    <row r="2" spans="1:9" ht="14.25" customHeight="1">
      <c r="A2" s="81"/>
      <c r="B2" s="81"/>
      <c r="C2" s="82"/>
      <c r="D2" s="82"/>
      <c r="E2" s="82"/>
      <c r="F2" s="82"/>
      <c r="G2" s="82"/>
      <c r="H2" s="83"/>
    </row>
    <row r="3" spans="1:9" ht="12" customHeight="1">
      <c r="B3" s="11" t="s">
        <v>0</v>
      </c>
      <c r="C3" s="264" t="s">
        <v>45</v>
      </c>
      <c r="D3" s="264"/>
      <c r="E3" s="289" t="s">
        <v>1</v>
      </c>
      <c r="F3" s="289"/>
      <c r="G3" s="84"/>
      <c r="H3" s="10" t="s">
        <v>48</v>
      </c>
    </row>
    <row r="4" spans="1:9" ht="12" customHeight="1">
      <c r="B4" s="11" t="s">
        <v>2</v>
      </c>
      <c r="C4" s="264" t="s">
        <v>50</v>
      </c>
      <c r="D4" s="264"/>
      <c r="E4" s="289" t="s">
        <v>3</v>
      </c>
      <c r="F4" s="289"/>
      <c r="G4" s="84"/>
      <c r="H4" s="85"/>
    </row>
    <row r="5" spans="1:9" ht="12" customHeight="1">
      <c r="B5" s="86" t="s">
        <v>4</v>
      </c>
      <c r="C5" s="264" t="str">
        <f>C4&amp;"_"&amp;"Test Report"&amp;"_"&amp;"vx.x"</f>
        <v>KH_HUE_T07_Test Report_vx.x</v>
      </c>
      <c r="D5" s="264"/>
      <c r="E5" s="289" t="s">
        <v>5</v>
      </c>
      <c r="F5" s="289"/>
      <c r="G5" s="84"/>
      <c r="H5" s="119">
        <v>42666</v>
      </c>
    </row>
    <row r="6" spans="1:9" ht="129" customHeight="1">
      <c r="A6" s="81"/>
      <c r="B6" s="86" t="s">
        <v>38</v>
      </c>
      <c r="C6" s="290" t="s">
        <v>49</v>
      </c>
      <c r="D6" s="291"/>
      <c r="E6" s="291"/>
      <c r="F6" s="291"/>
      <c r="G6" s="291"/>
      <c r="H6" s="291"/>
    </row>
    <row r="7" spans="1:9" ht="14.25" customHeight="1">
      <c r="A7" s="81"/>
      <c r="B7" s="87"/>
      <c r="C7" s="88"/>
      <c r="D7" s="82"/>
      <c r="E7" s="82"/>
      <c r="F7" s="82"/>
      <c r="G7" s="82"/>
      <c r="H7" s="83"/>
    </row>
    <row r="8" spans="1:9">
      <c r="B8" s="87"/>
      <c r="C8" s="88"/>
      <c r="D8" s="82"/>
      <c r="E8" s="82"/>
      <c r="F8" s="82"/>
      <c r="G8" s="82"/>
      <c r="H8" s="83"/>
    </row>
    <row r="9" spans="1:9">
      <c r="A9" s="89"/>
      <c r="B9" s="89"/>
      <c r="C9" s="249" t="s">
        <v>166</v>
      </c>
      <c r="D9" s="89"/>
      <c r="E9" s="89"/>
      <c r="F9" s="89"/>
      <c r="G9" s="89"/>
      <c r="H9" s="89"/>
    </row>
    <row r="10" spans="1:9">
      <c r="A10" s="90"/>
      <c r="B10" s="91" t="s">
        <v>15</v>
      </c>
      <c r="C10" s="92" t="s">
        <v>39</v>
      </c>
      <c r="D10" s="93" t="s">
        <v>21</v>
      </c>
      <c r="E10" s="92" t="s">
        <v>23</v>
      </c>
      <c r="F10" s="92" t="s">
        <v>25</v>
      </c>
      <c r="G10" s="94" t="s">
        <v>26</v>
      </c>
      <c r="H10" s="95" t="s">
        <v>40</v>
      </c>
    </row>
    <row r="11" spans="1:9">
      <c r="A11" s="96"/>
      <c r="B11" s="97">
        <v>1</v>
      </c>
      <c r="C11" s="98" t="str">
        <f>'1.Login-logout'!B2</f>
        <v>Login_logout</v>
      </c>
      <c r="D11" s="99">
        <f>'1.Login-logout'!A6</f>
        <v>0</v>
      </c>
      <c r="E11" s="99">
        <f>'1.Login-logout'!B6</f>
        <v>0</v>
      </c>
      <c r="F11" s="99">
        <f>'1.Login-logout'!C6</f>
        <v>17</v>
      </c>
      <c r="G11" s="99">
        <f>'1.Login-logout'!D6</f>
        <v>0</v>
      </c>
      <c r="H11" s="99">
        <f>'1.Login-logout'!E6</f>
        <v>17</v>
      </c>
      <c r="I11" s="8" t="s">
        <v>159</v>
      </c>
    </row>
    <row r="12" spans="1:9">
      <c r="A12" s="96"/>
      <c r="B12" s="97">
        <v>2</v>
      </c>
      <c r="C12" s="98" t="str">
        <f t="shared" ref="C12:C17" si="0">I12&amp;"'!B2"</f>
        <v>2.organisation'!B2</v>
      </c>
      <c r="D12" s="99" t="e">
        <f>#REF!</f>
        <v>#REF!</v>
      </c>
      <c r="E12" s="99" t="e">
        <f>#REF!</f>
        <v>#REF!</v>
      </c>
      <c r="F12" s="99" t="e">
        <f>#REF!</f>
        <v>#REF!</v>
      </c>
      <c r="G12" s="100" t="e">
        <f>#REF!</f>
        <v>#REF!</v>
      </c>
      <c r="H12" s="101" t="e">
        <f>#REF!</f>
        <v>#REF!</v>
      </c>
      <c r="I12" s="8" t="s">
        <v>160</v>
      </c>
    </row>
    <row r="13" spans="1:9">
      <c r="A13" s="96"/>
      <c r="B13" s="97">
        <v>3</v>
      </c>
      <c r="C13" s="98" t="str">
        <f t="shared" si="0"/>
        <v>3.service'!B2</v>
      </c>
      <c r="D13" s="99" t="e">
        <f>#REF!</f>
        <v>#REF!</v>
      </c>
      <c r="E13" s="99" t="e">
        <f>#REF!</f>
        <v>#REF!</v>
      </c>
      <c r="F13" s="99" t="e">
        <f>#REF!</f>
        <v>#REF!</v>
      </c>
      <c r="G13" s="100" t="e">
        <f>#REF!</f>
        <v>#REF!</v>
      </c>
      <c r="H13" s="101" t="e">
        <f>#REF!</f>
        <v>#REF!</v>
      </c>
      <c r="I13" s="8" t="s">
        <v>161</v>
      </c>
    </row>
    <row r="14" spans="1:9">
      <c r="A14" s="96"/>
      <c r="B14" s="97">
        <v>4</v>
      </c>
      <c r="C14" s="98" t="str">
        <f t="shared" si="0"/>
        <v>4.programe'!B2</v>
      </c>
      <c r="D14" s="99" t="e">
        <f>#REF!</f>
        <v>#REF!</v>
      </c>
      <c r="E14" s="99" t="e">
        <f>#REF!</f>
        <v>#REF!</v>
      </c>
      <c r="F14" s="99" t="e">
        <f>#REF!</f>
        <v>#REF!</v>
      </c>
      <c r="G14" s="100" t="e">
        <f>#REF!</f>
        <v>#REF!</v>
      </c>
      <c r="H14" s="101" t="e">
        <f>#REF!</f>
        <v>#REF!</v>
      </c>
      <c r="I14" s="8" t="s">
        <v>162</v>
      </c>
    </row>
    <row r="15" spans="1:9">
      <c r="A15" s="96"/>
      <c r="B15" s="97">
        <v>5</v>
      </c>
      <c r="C15" s="98" t="str">
        <f t="shared" si="0"/>
        <v>5. premise'!B2</v>
      </c>
      <c r="D15" s="99" t="e">
        <f>#REF!</f>
        <v>#REF!</v>
      </c>
      <c r="E15" s="99" t="e">
        <f>#REF!</f>
        <v>#REF!</v>
      </c>
      <c r="F15" s="99" t="e">
        <f>#REF!</f>
        <v>#REF!</v>
      </c>
      <c r="G15" s="100" t="e">
        <f>#REF!</f>
        <v>#REF!</v>
      </c>
      <c r="H15" s="101" t="e">
        <f>#REF!</f>
        <v>#REF!</v>
      </c>
      <c r="I15" s="8" t="s">
        <v>163</v>
      </c>
    </row>
    <row r="16" spans="1:9">
      <c r="A16" s="96"/>
      <c r="B16" s="97">
        <v>6</v>
      </c>
      <c r="C16" s="98" t="str">
        <f t="shared" si="0"/>
        <v>6.Geography'!B2</v>
      </c>
      <c r="D16" s="99" t="e">
        <f>#REF!</f>
        <v>#REF!</v>
      </c>
      <c r="E16" s="99" t="e">
        <f>#REF!</f>
        <v>#REF!</v>
      </c>
      <c r="F16" s="99" t="e">
        <f>#REF!</f>
        <v>#REF!</v>
      </c>
      <c r="G16" s="100" t="e">
        <f>#REF!</f>
        <v>#REF!</v>
      </c>
      <c r="H16" s="101" t="e">
        <f>#REF!</f>
        <v>#REF!</v>
      </c>
      <c r="I16" s="8" t="s">
        <v>164</v>
      </c>
    </row>
    <row r="17" spans="1:9">
      <c r="A17" s="96"/>
      <c r="B17" s="97">
        <v>7</v>
      </c>
      <c r="C17" s="98" t="str">
        <f t="shared" si="0"/>
        <v>7.Search'!B2</v>
      </c>
      <c r="D17" s="99" t="e">
        <f>#REF!</f>
        <v>#REF!</v>
      </c>
      <c r="E17" s="99" t="e">
        <f>#REF!</f>
        <v>#REF!</v>
      </c>
      <c r="F17" s="99" t="e">
        <f>#REF!</f>
        <v>#REF!</v>
      </c>
      <c r="G17" s="100" t="e">
        <f>#REF!</f>
        <v>#REF!</v>
      </c>
      <c r="H17" s="101" t="e">
        <f>#REF!</f>
        <v>#REF!</v>
      </c>
      <c r="I17" s="8" t="s">
        <v>165</v>
      </c>
    </row>
    <row r="18" spans="1:9">
      <c r="A18" s="96"/>
      <c r="B18" s="97">
        <v>8</v>
      </c>
      <c r="C18" s="98"/>
      <c r="D18" s="99" t="e">
        <f>#REF!</f>
        <v>#REF!</v>
      </c>
      <c r="E18" s="99" t="e">
        <f>#REF!</f>
        <v>#REF!</v>
      </c>
      <c r="F18" s="99" t="e">
        <f>#REF!</f>
        <v>#REF!</v>
      </c>
      <c r="G18" s="100" t="e">
        <f>#REF!</f>
        <v>#REF!</v>
      </c>
      <c r="H18" s="101" t="e">
        <f>#REF!</f>
        <v>#REF!</v>
      </c>
    </row>
    <row r="19" spans="1:9">
      <c r="A19" s="96"/>
      <c r="B19" s="97">
        <v>9</v>
      </c>
      <c r="C19" s="98"/>
      <c r="D19" s="99" t="e">
        <f>#REF!</f>
        <v>#REF!</v>
      </c>
      <c r="E19" s="99" t="e">
        <f>#REF!</f>
        <v>#REF!</v>
      </c>
      <c r="F19" s="99" t="e">
        <f>#REF!</f>
        <v>#REF!</v>
      </c>
      <c r="G19" s="100" t="e">
        <f>#REF!</f>
        <v>#REF!</v>
      </c>
      <c r="H19" s="101" t="e">
        <f>#REF!</f>
        <v>#REF!</v>
      </c>
    </row>
    <row r="20" spans="1:9">
      <c r="A20" s="96"/>
      <c r="B20" s="102"/>
      <c r="C20" s="103" t="s">
        <v>41</v>
      </c>
      <c r="D20" s="104" t="e">
        <f>SUM(D9:D19)</f>
        <v>#REF!</v>
      </c>
      <c r="E20" s="104" t="e">
        <f>SUM(E9:E19)</f>
        <v>#REF!</v>
      </c>
      <c r="F20" s="104" t="e">
        <f>SUM(F9:F19)</f>
        <v>#REF!</v>
      </c>
      <c r="G20" s="104" t="e">
        <f>SUM(G9:G19)</f>
        <v>#REF!</v>
      </c>
      <c r="H20" s="105" t="e">
        <f>SUM(H9:H19)</f>
        <v>#REF!</v>
      </c>
    </row>
    <row r="21" spans="1:9">
      <c r="A21" s="89"/>
      <c r="B21" s="106"/>
      <c r="C21" s="89"/>
      <c r="D21" s="107"/>
      <c r="E21" s="108"/>
      <c r="F21" s="108"/>
      <c r="G21" s="108"/>
      <c r="H21" s="108"/>
    </row>
    <row r="22" spans="1:9">
      <c r="A22" s="89"/>
      <c r="B22" s="89"/>
      <c r="C22" s="109" t="s">
        <v>42</v>
      </c>
      <c r="D22" s="89"/>
      <c r="E22" s="110" t="e">
        <f>(D20+E20)*100/(H20-G20)</f>
        <v>#REF!</v>
      </c>
      <c r="F22" s="89" t="s">
        <v>43</v>
      </c>
      <c r="G22" s="89"/>
      <c r="H22" s="72"/>
    </row>
    <row r="23" spans="1:9">
      <c r="A23" s="89"/>
      <c r="B23" s="89"/>
      <c r="C23" s="109" t="s">
        <v>44</v>
      </c>
      <c r="D23" s="89"/>
      <c r="E23" s="110" t="e">
        <f>D20*100/(H20-G20)</f>
        <v>#REF!</v>
      </c>
      <c r="F23" s="89" t="s">
        <v>43</v>
      </c>
      <c r="G23" s="89"/>
      <c r="H23" s="72"/>
    </row>
    <row r="24" spans="1:9">
      <c r="C24" s="89"/>
      <c r="D24" s="89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G15"/>
  <sheetViews>
    <sheetView workbookViewId="0">
      <selection activeCell="F9" sqref="F9"/>
    </sheetView>
  </sheetViews>
  <sheetFormatPr defaultColWidth="9" defaultRowHeight="12.75"/>
  <cols>
    <col min="1" max="1" width="1.375" style="8" customWidth="1"/>
    <col min="2" max="2" width="11.75" style="29" customWidth="1"/>
    <col min="3" max="3" width="37.875" style="30" bestFit="1" customWidth="1"/>
    <col min="4" max="4" width="17.125" style="30" customWidth="1"/>
    <col min="5" max="5" width="28.125" style="30" customWidth="1"/>
    <col min="6" max="6" width="30.625" style="30" customWidth="1"/>
    <col min="7" max="16384" width="9" style="8"/>
  </cols>
  <sheetData>
    <row r="1" spans="2:7" ht="25.5">
      <c r="B1" s="31"/>
      <c r="D1" s="32" t="s">
        <v>13</v>
      </c>
      <c r="E1" s="33"/>
    </row>
    <row r="2" spans="2:7" ht="30.75" customHeight="1">
      <c r="B2" s="31"/>
      <c r="D2" s="34"/>
      <c r="E2" s="34"/>
    </row>
    <row r="3" spans="2:7">
      <c r="B3" s="263" t="s">
        <v>0</v>
      </c>
      <c r="C3" s="263"/>
      <c r="D3" s="264" t="str">
        <f>Cover!C4</f>
        <v>HỆ THỐNG SERVICE DIRECTORY</v>
      </c>
      <c r="E3" s="264"/>
      <c r="F3" s="264"/>
    </row>
    <row r="4" spans="2:7">
      <c r="B4" s="263" t="s">
        <v>2</v>
      </c>
      <c r="C4" s="263"/>
      <c r="D4" s="264" t="str">
        <f>Cover!C5</f>
        <v>SD_SOF303</v>
      </c>
      <c r="E4" s="264"/>
      <c r="F4" s="264"/>
    </row>
    <row r="5" spans="2:7" s="35" customFormat="1" ht="84.75" customHeight="1">
      <c r="B5" s="261" t="s">
        <v>14</v>
      </c>
      <c r="C5" s="261"/>
      <c r="D5" s="262" t="s">
        <v>61</v>
      </c>
      <c r="E5" s="262"/>
      <c r="F5" s="262"/>
      <c r="G5" s="35" t="s">
        <v>170</v>
      </c>
    </row>
    <row r="6" spans="2:7">
      <c r="B6" s="36"/>
      <c r="C6" s="37"/>
      <c r="D6" s="37"/>
      <c r="E6" s="37"/>
      <c r="F6" s="37"/>
    </row>
    <row r="7" spans="2:7" s="38" customFormat="1">
      <c r="B7" s="39"/>
      <c r="C7" s="40"/>
      <c r="D7" s="40"/>
      <c r="E7" s="40"/>
      <c r="F7" s="40"/>
    </row>
    <row r="8" spans="2:7" s="41" customFormat="1" ht="21" customHeight="1">
      <c r="B8" s="42" t="s">
        <v>15</v>
      </c>
      <c r="C8" s="43" t="s">
        <v>16</v>
      </c>
      <c r="D8" s="43" t="s">
        <v>17</v>
      </c>
      <c r="E8" s="44" t="s">
        <v>18</v>
      </c>
      <c r="F8" s="45" t="s">
        <v>19</v>
      </c>
    </row>
    <row r="9" spans="2:7" ht="13.5">
      <c r="B9" s="46">
        <v>1</v>
      </c>
      <c r="C9" s="47" t="s">
        <v>62</v>
      </c>
      <c r="D9" s="213" t="s">
        <v>104</v>
      </c>
      <c r="E9" s="48"/>
      <c r="F9" s="49" t="s">
        <v>171</v>
      </c>
    </row>
    <row r="10" spans="2:7" ht="13.5">
      <c r="B10" s="46">
        <v>2</v>
      </c>
      <c r="C10" s="47" t="s">
        <v>63</v>
      </c>
      <c r="D10" s="113"/>
      <c r="E10" s="48"/>
      <c r="F10" s="49"/>
    </row>
    <row r="11" spans="2:7" ht="13.5">
      <c r="B11" s="46">
        <v>3</v>
      </c>
      <c r="C11" s="47" t="s">
        <v>64</v>
      </c>
      <c r="D11" s="113"/>
      <c r="E11" s="48"/>
      <c r="F11" s="49"/>
    </row>
    <row r="12" spans="2:7" ht="13.5">
      <c r="B12" s="46">
        <v>4</v>
      </c>
      <c r="C12" s="47" t="s">
        <v>65</v>
      </c>
      <c r="D12" s="113"/>
      <c r="E12" s="48"/>
      <c r="F12" s="49"/>
    </row>
    <row r="13" spans="2:7" ht="13.5">
      <c r="B13" s="46">
        <v>5</v>
      </c>
      <c r="C13" s="47" t="s">
        <v>66</v>
      </c>
      <c r="D13" s="113"/>
      <c r="E13" s="50"/>
      <c r="F13" s="49"/>
    </row>
    <row r="14" spans="2:7" ht="13.5">
      <c r="B14" s="46">
        <v>6</v>
      </c>
      <c r="C14" s="47" t="s">
        <v>67</v>
      </c>
      <c r="D14" s="113"/>
      <c r="E14" s="50"/>
      <c r="F14" s="49"/>
    </row>
    <row r="15" spans="2:7" ht="13.5">
      <c r="B15" s="46">
        <v>7</v>
      </c>
      <c r="C15" s="51" t="s">
        <v>51</v>
      </c>
      <c r="D15" s="214" t="s">
        <v>105</v>
      </c>
      <c r="E15" s="52"/>
      <c r="F15" s="53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1.Login-logout'!A1" display="'1.Login-logout'!A1" xr:uid="{00000000-0004-0000-0100-000000000000}"/>
    <hyperlink ref="D15" location="'7.Search'!A1" display="7.TimKiem'!A1" xr:uid="{00000000-0004-0000-0100-000001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5"/>
  <sheetViews>
    <sheetView workbookViewId="0">
      <selection activeCell="C27" sqref="C27"/>
    </sheetView>
  </sheetViews>
  <sheetFormatPr defaultColWidth="9" defaultRowHeight="15"/>
  <cols>
    <col min="1" max="1" width="18.375" style="174" bestFit="1" customWidth="1"/>
    <col min="2" max="2" width="33.875" style="174" bestFit="1" customWidth="1"/>
    <col min="3" max="3" width="46" style="174" customWidth="1"/>
    <col min="4" max="16384" width="9" style="174"/>
  </cols>
  <sheetData>
    <row r="1" spans="1:4" s="223" customFormat="1" ht="25.5">
      <c r="A1" s="220"/>
      <c r="B1" s="221"/>
      <c r="C1" s="222" t="s">
        <v>118</v>
      </c>
    </row>
    <row r="2" spans="1:4" s="223" customFormat="1" ht="48.75" customHeight="1">
      <c r="A2" s="220"/>
      <c r="B2" s="221"/>
      <c r="C2" s="224"/>
    </row>
    <row r="3" spans="1:4" s="223" customFormat="1" ht="12.75">
      <c r="A3" s="225" t="s">
        <v>0</v>
      </c>
      <c r="B3" s="225"/>
      <c r="C3" s="226" t="str">
        <f>Cover!C4</f>
        <v>HỆ THỐNG SERVICE DIRECTORY</v>
      </c>
    </row>
    <row r="4" spans="1:4" s="223" customFormat="1" ht="12.75">
      <c r="A4" s="225" t="s">
        <v>2</v>
      </c>
      <c r="B4" s="225"/>
      <c r="C4" s="226" t="str">
        <f>Cover!C5</f>
        <v>SD_SOF303</v>
      </c>
    </row>
    <row r="5" spans="1:4" s="229" customFormat="1" ht="12.75">
      <c r="A5" s="227"/>
      <c r="B5" s="227"/>
      <c r="C5" s="228"/>
    </row>
    <row r="7" spans="1:4">
      <c r="A7" s="218" t="s">
        <v>106</v>
      </c>
      <c r="B7" s="218" t="s">
        <v>107</v>
      </c>
      <c r="C7" s="218" t="s">
        <v>130</v>
      </c>
    </row>
    <row r="8" spans="1:4">
      <c r="A8" s="218" t="s">
        <v>108</v>
      </c>
      <c r="B8" s="230"/>
      <c r="C8" s="219" t="s">
        <v>119</v>
      </c>
    </row>
    <row r="9" spans="1:4">
      <c r="A9" s="218"/>
      <c r="B9" s="230"/>
      <c r="C9" s="219" t="s">
        <v>120</v>
      </c>
    </row>
    <row r="10" spans="1:4">
      <c r="A10" s="218"/>
      <c r="B10" s="230"/>
      <c r="C10" s="219" t="s">
        <v>122</v>
      </c>
    </row>
    <row r="11" spans="1:4">
      <c r="A11" s="218"/>
      <c r="B11" s="230"/>
      <c r="C11" s="219" t="s">
        <v>121</v>
      </c>
    </row>
    <row r="12" spans="1:4">
      <c r="A12" s="218"/>
      <c r="B12" s="230"/>
      <c r="C12" s="219" t="s">
        <v>123</v>
      </c>
    </row>
    <row r="13" spans="1:4">
      <c r="A13" s="265" t="s">
        <v>109</v>
      </c>
      <c r="B13" s="266" t="s">
        <v>110</v>
      </c>
      <c r="C13" s="269" t="s">
        <v>133</v>
      </c>
      <c r="D13" s="231" t="s">
        <v>136</v>
      </c>
    </row>
    <row r="14" spans="1:4">
      <c r="A14" s="265"/>
      <c r="B14" s="267"/>
      <c r="C14" s="270"/>
      <c r="D14" s="231" t="s">
        <v>137</v>
      </c>
    </row>
    <row r="15" spans="1:4">
      <c r="A15" s="265"/>
      <c r="B15" s="267"/>
      <c r="C15" s="219" t="s">
        <v>131</v>
      </c>
      <c r="D15" s="231" t="s">
        <v>139</v>
      </c>
    </row>
    <row r="16" spans="1:4">
      <c r="A16" s="265"/>
      <c r="B16" s="267"/>
      <c r="C16" s="219" t="s">
        <v>132</v>
      </c>
      <c r="D16" s="231" t="s">
        <v>138</v>
      </c>
    </row>
    <row r="17" spans="1:4">
      <c r="A17" s="265"/>
      <c r="B17" s="267"/>
      <c r="C17" s="219" t="s">
        <v>134</v>
      </c>
      <c r="D17" s="231" t="s">
        <v>140</v>
      </c>
    </row>
    <row r="18" spans="1:4">
      <c r="A18" s="265"/>
      <c r="B18" s="268"/>
      <c r="C18" s="174" t="s">
        <v>135</v>
      </c>
      <c r="D18" s="231" t="s">
        <v>141</v>
      </c>
    </row>
    <row r="19" spans="1:4">
      <c r="A19" s="265"/>
      <c r="B19" s="230" t="s">
        <v>111</v>
      </c>
      <c r="C19" s="219"/>
    </row>
    <row r="20" spans="1:4">
      <c r="A20" s="265"/>
      <c r="B20" s="230" t="s">
        <v>112</v>
      </c>
      <c r="C20" s="219"/>
    </row>
    <row r="21" spans="1:4">
      <c r="A21" s="265"/>
      <c r="B21" s="230" t="s">
        <v>113</v>
      </c>
      <c r="C21" s="219"/>
    </row>
    <row r="22" spans="1:4">
      <c r="A22" s="265"/>
      <c r="B22" s="230" t="s">
        <v>114</v>
      </c>
      <c r="C22" s="219"/>
    </row>
    <row r="23" spans="1:4">
      <c r="A23" s="265"/>
      <c r="B23" s="230" t="s">
        <v>115</v>
      </c>
      <c r="C23" s="219"/>
    </row>
    <row r="24" spans="1:4">
      <c r="A24" s="265"/>
      <c r="B24" s="230" t="s">
        <v>116</v>
      </c>
      <c r="C24" s="219"/>
    </row>
    <row r="25" spans="1:4">
      <c r="A25" s="265"/>
      <c r="B25" s="230" t="s">
        <v>117</v>
      </c>
      <c r="C25" s="219" t="s">
        <v>151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"/>
  <sheetViews>
    <sheetView workbookViewId="0">
      <selection activeCell="F27" sqref="F27"/>
    </sheetView>
  </sheetViews>
  <sheetFormatPr defaultRowHeight="13.5"/>
  <sheetData>
    <row r="3" spans="1:1">
      <c r="A3" s="232" t="s">
        <v>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1"/>
  <sheetViews>
    <sheetView tabSelected="1" zoomScaleNormal="100" workbookViewId="0">
      <pane ySplit="8" topLeftCell="A9" activePane="bottomLeft" state="frozen"/>
      <selection pane="bottomLeft" activeCell="D22" sqref="D22"/>
    </sheetView>
  </sheetViews>
  <sheetFormatPr defaultColWidth="9" defaultRowHeight="12.75"/>
  <cols>
    <col min="1" max="1" width="18.75" style="175" customWidth="1"/>
    <col min="2" max="2" width="50.625" style="175" customWidth="1"/>
    <col min="3" max="3" width="32.375" style="175" customWidth="1"/>
    <col min="4" max="4" width="41.75" style="175" customWidth="1"/>
    <col min="5" max="5" width="25.375" style="175" customWidth="1"/>
    <col min="6" max="6" width="16.625" style="175" customWidth="1"/>
    <col min="7" max="16384" width="9" style="175"/>
  </cols>
  <sheetData>
    <row r="1" spans="1:8">
      <c r="D1" s="176"/>
    </row>
    <row r="2" spans="1:8">
      <c r="A2" s="177" t="s">
        <v>20</v>
      </c>
      <c r="B2" s="243" t="s">
        <v>68</v>
      </c>
      <c r="C2" s="244"/>
      <c r="D2" s="244"/>
      <c r="E2" s="244"/>
      <c r="F2" s="245"/>
    </row>
    <row r="3" spans="1:8">
      <c r="A3" s="178" t="s">
        <v>22</v>
      </c>
      <c r="B3" s="271" t="s">
        <v>54</v>
      </c>
      <c r="C3" s="272"/>
      <c r="D3" s="272"/>
      <c r="E3" s="272"/>
      <c r="F3" s="273"/>
    </row>
    <row r="4" spans="1:8">
      <c r="A4" s="178" t="s">
        <v>24</v>
      </c>
      <c r="B4" s="271" t="s">
        <v>53</v>
      </c>
      <c r="C4" s="272"/>
      <c r="D4" s="272"/>
      <c r="E4" s="272"/>
      <c r="F4" s="273"/>
    </row>
    <row r="5" spans="1:8">
      <c r="A5" s="179" t="s">
        <v>21</v>
      </c>
      <c r="B5" s="180" t="s">
        <v>23</v>
      </c>
      <c r="C5" s="180" t="s">
        <v>25</v>
      </c>
      <c r="D5" s="181" t="s">
        <v>26</v>
      </c>
      <c r="E5" s="274" t="s">
        <v>27</v>
      </c>
      <c r="F5" s="275"/>
    </row>
    <row r="6" spans="1:8" ht="13.5" thickBot="1">
      <c r="A6" s="182">
        <f>COUNTIF(F12:F997,"Pass")</f>
        <v>0</v>
      </c>
      <c r="B6" s="183">
        <f>COUNTIF(F12:F997,"Fail")</f>
        <v>0</v>
      </c>
      <c r="C6" s="183">
        <f>E6-D6-B6-A6</f>
        <v>17</v>
      </c>
      <c r="D6" s="184">
        <f>COUNTIF(F$12:F$997,"N/A")</f>
        <v>0</v>
      </c>
      <c r="E6" s="276">
        <f>COUNTA(A12:A997)</f>
        <v>17</v>
      </c>
      <c r="F6" s="276"/>
    </row>
    <row r="7" spans="1:8">
      <c r="A7" s="186"/>
      <c r="B7" s="187"/>
      <c r="C7" s="188"/>
      <c r="D7" s="189"/>
      <c r="E7" s="190"/>
      <c r="F7" s="191"/>
      <c r="G7" s="185"/>
      <c r="H7" s="185"/>
    </row>
    <row r="8" spans="1:8">
      <c r="A8" s="192" t="s">
        <v>29</v>
      </c>
      <c r="B8" s="192" t="s">
        <v>30</v>
      </c>
      <c r="C8" s="192" t="s">
        <v>31</v>
      </c>
      <c r="D8" s="192" t="s">
        <v>32</v>
      </c>
      <c r="E8" s="193" t="s">
        <v>33</v>
      </c>
      <c r="F8" s="193" t="s">
        <v>34</v>
      </c>
      <c r="G8" s="193" t="s">
        <v>35</v>
      </c>
      <c r="H8" s="193" t="s">
        <v>36</v>
      </c>
    </row>
    <row r="9" spans="1:8">
      <c r="A9" s="194"/>
      <c r="B9" s="194" t="s">
        <v>55</v>
      </c>
      <c r="C9" s="195"/>
      <c r="D9" s="196"/>
      <c r="E9" s="195"/>
      <c r="F9" s="195" t="s">
        <v>176</v>
      </c>
      <c r="G9" s="197"/>
      <c r="H9" s="198"/>
    </row>
    <row r="10" spans="1:8" ht="15.75">
      <c r="A10" s="207" t="s">
        <v>70</v>
      </c>
      <c r="B10" s="207" t="s">
        <v>71</v>
      </c>
      <c r="C10" s="205"/>
      <c r="D10" s="202"/>
      <c r="E10" s="206" t="s">
        <v>175</v>
      </c>
      <c r="F10" s="209"/>
      <c r="G10" s="203"/>
      <c r="H10" s="204"/>
    </row>
    <row r="11" spans="1:8" ht="15.75">
      <c r="A11" s="207" t="s">
        <v>72</v>
      </c>
      <c r="B11" s="207" t="s">
        <v>73</v>
      </c>
      <c r="C11" s="205"/>
      <c r="D11" s="211"/>
      <c r="E11" s="206"/>
      <c r="F11" s="209"/>
      <c r="G11" s="203"/>
      <c r="H11" s="204"/>
    </row>
    <row r="12" spans="1:8" ht="15.75">
      <c r="A12" s="207" t="s">
        <v>96</v>
      </c>
      <c r="B12" s="212" t="s">
        <v>85</v>
      </c>
      <c r="C12" s="199"/>
      <c r="D12" s="114"/>
      <c r="E12" s="200"/>
      <c r="F12" s="201"/>
      <c r="G12" s="202"/>
      <c r="H12" s="202"/>
    </row>
    <row r="13" spans="1:8" ht="15.75">
      <c r="A13" s="207" t="s">
        <v>74</v>
      </c>
      <c r="B13" s="212" t="s">
        <v>129</v>
      </c>
      <c r="C13" s="199"/>
      <c r="D13" s="215"/>
      <c r="E13" s="200"/>
      <c r="F13" s="201"/>
      <c r="G13" s="202"/>
      <c r="H13" s="202"/>
    </row>
    <row r="14" spans="1:8" ht="15.75">
      <c r="A14" s="207" t="s">
        <v>76</v>
      </c>
      <c r="B14" s="216" t="s">
        <v>97</v>
      </c>
      <c r="C14" s="199"/>
      <c r="D14" s="120"/>
      <c r="E14" s="200"/>
      <c r="F14" s="201"/>
      <c r="G14" s="202"/>
      <c r="H14" s="202"/>
    </row>
    <row r="15" spans="1:8" ht="15.75">
      <c r="A15" s="207" t="s">
        <v>78</v>
      </c>
      <c r="B15" s="216" t="s">
        <v>98</v>
      </c>
      <c r="C15" s="199"/>
      <c r="D15" s="120"/>
      <c r="E15" s="200"/>
      <c r="F15" s="201"/>
      <c r="G15" s="202"/>
      <c r="H15" s="202"/>
    </row>
    <row r="16" spans="1:8">
      <c r="A16" s="194"/>
      <c r="B16" s="194" t="s">
        <v>56</v>
      </c>
      <c r="C16" s="210"/>
      <c r="D16" s="210"/>
      <c r="E16" s="210"/>
      <c r="F16" s="195"/>
      <c r="G16" s="197"/>
      <c r="H16" s="198"/>
    </row>
    <row r="17" spans="1:8" ht="15.75">
      <c r="A17" s="207" t="s">
        <v>80</v>
      </c>
      <c r="B17" s="207" t="s">
        <v>75</v>
      </c>
      <c r="C17" s="205"/>
      <c r="D17" s="211"/>
      <c r="E17" s="206"/>
      <c r="F17" s="209"/>
      <c r="G17" s="203"/>
      <c r="H17" s="204"/>
    </row>
    <row r="18" spans="1:8" ht="15.75">
      <c r="A18" s="207" t="s">
        <v>82</v>
      </c>
      <c r="B18" s="207" t="s">
        <v>77</v>
      </c>
      <c r="C18" s="205"/>
      <c r="D18" s="211"/>
      <c r="E18" s="206"/>
      <c r="F18" s="209"/>
      <c r="G18" s="203"/>
      <c r="H18" s="204"/>
    </row>
    <row r="19" spans="1:8" ht="15.75">
      <c r="A19" s="207" t="s">
        <v>84</v>
      </c>
      <c r="B19" s="207" t="s">
        <v>79</v>
      </c>
      <c r="C19" s="205"/>
      <c r="D19" s="211"/>
      <c r="E19" s="206"/>
      <c r="F19" s="209"/>
      <c r="G19" s="203"/>
      <c r="H19" s="204"/>
    </row>
    <row r="20" spans="1:8" ht="15.75">
      <c r="A20" s="207" t="s">
        <v>86</v>
      </c>
      <c r="B20" s="207" t="s">
        <v>81</v>
      </c>
      <c r="C20" s="205"/>
      <c r="D20" s="211"/>
      <c r="E20" s="206"/>
      <c r="F20" s="209"/>
      <c r="G20" s="203"/>
      <c r="H20" s="204"/>
    </row>
    <row r="21" spans="1:8" ht="15.75">
      <c r="A21" s="207" t="s">
        <v>88</v>
      </c>
      <c r="B21" s="207" t="s">
        <v>83</v>
      </c>
      <c r="C21" s="205"/>
      <c r="D21" s="211"/>
      <c r="E21" s="206"/>
      <c r="F21" s="209"/>
      <c r="G21" s="203"/>
      <c r="H21" s="204"/>
    </row>
    <row r="22" spans="1:8" ht="15.75">
      <c r="A22" s="207" t="s">
        <v>89</v>
      </c>
      <c r="B22" s="207" t="s">
        <v>87</v>
      </c>
      <c r="C22" s="205" t="s">
        <v>124</v>
      </c>
      <c r="D22" s="211" t="s">
        <v>172</v>
      </c>
      <c r="E22" s="206"/>
      <c r="F22" s="209"/>
      <c r="G22" s="203"/>
      <c r="H22" s="204"/>
    </row>
    <row r="23" spans="1:8" ht="15.75">
      <c r="A23" s="207" t="s">
        <v>99</v>
      </c>
      <c r="B23" s="207" t="s">
        <v>87</v>
      </c>
      <c r="C23" s="205" t="s">
        <v>125</v>
      </c>
      <c r="D23" s="211"/>
      <c r="E23" s="206"/>
      <c r="F23" s="209"/>
      <c r="G23" s="203"/>
      <c r="H23" s="204"/>
    </row>
    <row r="24" spans="1:8" ht="15.75">
      <c r="A24" s="207" t="s">
        <v>100</v>
      </c>
      <c r="B24" s="207" t="s">
        <v>87</v>
      </c>
      <c r="C24" s="205" t="s">
        <v>126</v>
      </c>
      <c r="D24" s="211"/>
      <c r="E24" s="206"/>
      <c r="F24" s="209"/>
      <c r="G24" s="203"/>
      <c r="H24" s="204"/>
    </row>
    <row r="25" spans="1:8" ht="15.75">
      <c r="A25" s="207" t="s">
        <v>90</v>
      </c>
      <c r="B25" s="207" t="s">
        <v>87</v>
      </c>
      <c r="C25" s="205" t="s">
        <v>127</v>
      </c>
      <c r="D25" s="211"/>
      <c r="E25" s="206"/>
      <c r="F25" s="209"/>
      <c r="G25" s="203"/>
      <c r="H25" s="204"/>
    </row>
    <row r="26" spans="1:8" ht="15.75">
      <c r="A26" s="207" t="s">
        <v>92</v>
      </c>
      <c r="B26" s="207" t="s">
        <v>87</v>
      </c>
      <c r="C26" s="205" t="s">
        <v>128</v>
      </c>
      <c r="D26" s="211"/>
      <c r="E26" s="206"/>
      <c r="F26" s="209"/>
      <c r="G26" s="203"/>
      <c r="H26" s="204"/>
    </row>
    <row r="27" spans="1:8" ht="15.75">
      <c r="A27" s="207" t="s">
        <v>94</v>
      </c>
      <c r="B27" s="208" t="s">
        <v>91</v>
      </c>
      <c r="C27" s="205"/>
      <c r="D27" s="211"/>
      <c r="E27" s="206"/>
      <c r="F27" s="209"/>
      <c r="G27" s="203"/>
      <c r="H27" s="204"/>
    </row>
    <row r="28" spans="1:8" ht="31.5">
      <c r="A28" s="207" t="s">
        <v>101</v>
      </c>
      <c r="B28" s="217" t="s">
        <v>93</v>
      </c>
      <c r="C28" s="205"/>
      <c r="D28" s="211"/>
      <c r="E28" s="206"/>
      <c r="F28" s="209"/>
      <c r="G28" s="203"/>
      <c r="H28" s="204"/>
    </row>
    <row r="29" spans="1:8" ht="31.5">
      <c r="A29" s="207" t="s">
        <v>102</v>
      </c>
      <c r="B29" s="217" t="s">
        <v>95</v>
      </c>
      <c r="C29" s="205"/>
      <c r="D29" s="211"/>
      <c r="E29" s="206"/>
      <c r="F29" s="209"/>
      <c r="G29" s="203"/>
      <c r="H29" s="204"/>
    </row>
    <row r="30" spans="1:8">
      <c r="B30" s="293" t="s">
        <v>177</v>
      </c>
    </row>
    <row r="31" spans="1:8">
      <c r="B31" s="175" t="s">
        <v>173</v>
      </c>
    </row>
  </sheetData>
  <mergeCells count="4">
    <mergeCell ref="B3:F3"/>
    <mergeCell ref="B4:F4"/>
    <mergeCell ref="E5:F5"/>
    <mergeCell ref="E6:F6"/>
  </mergeCells>
  <dataValidations count="1">
    <dataValidation type="list" allowBlank="1" showErrorMessage="1" sqref="F8 F17:F29 F10:F15" xr:uid="{00000000-0002-0000-0400-000000000000}">
      <formula1>$L$2:$L$6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3"/>
  <sheetViews>
    <sheetView zoomScale="80" zoomScaleNormal="80" workbookViewId="0">
      <selection activeCell="B2" sqref="B2"/>
    </sheetView>
  </sheetViews>
  <sheetFormatPr defaultColWidth="9" defaultRowHeight="14.25"/>
  <cols>
    <col min="1" max="1" width="11.75" style="241" customWidth="1"/>
    <col min="2" max="2" width="33.875" style="241" customWidth="1"/>
    <col min="3" max="3" width="44.75" style="241" customWidth="1"/>
    <col min="4" max="4" width="44.125" style="241" customWidth="1"/>
    <col min="5" max="5" width="12" style="241" customWidth="1"/>
    <col min="6" max="6" width="19.625" style="241" customWidth="1"/>
    <col min="7" max="7" width="9" style="241"/>
    <col min="8" max="8" width="17.625" style="241" customWidth="1"/>
    <col min="9" max="9" width="8.25" style="241" customWidth="1"/>
    <col min="10" max="10" width="0" style="241" hidden="1" customWidth="1"/>
    <col min="11" max="16384" width="9" style="241"/>
  </cols>
  <sheetData>
    <row r="1" spans="1:9" s="175" customFormat="1" ht="12.75">
      <c r="D1" s="176"/>
    </row>
    <row r="2" spans="1:9" s="175" customFormat="1" ht="12.75">
      <c r="A2" s="177" t="s">
        <v>20</v>
      </c>
      <c r="B2" s="243" t="s">
        <v>156</v>
      </c>
      <c r="C2" s="244"/>
      <c r="D2" s="244"/>
      <c r="E2" s="244"/>
      <c r="F2" s="245"/>
    </row>
    <row r="3" spans="1:9" s="175" customFormat="1" ht="25.5">
      <c r="A3" s="178" t="s">
        <v>22</v>
      </c>
      <c r="B3" s="271" t="s">
        <v>157</v>
      </c>
      <c r="C3" s="272"/>
      <c r="D3" s="272"/>
      <c r="E3" s="272"/>
      <c r="F3" s="273"/>
    </row>
    <row r="4" spans="1:9" s="175" customFormat="1" ht="12.75">
      <c r="A4" s="178" t="s">
        <v>24</v>
      </c>
      <c r="B4" s="271" t="s">
        <v>158</v>
      </c>
      <c r="C4" s="272"/>
      <c r="D4" s="272"/>
      <c r="E4" s="272"/>
      <c r="F4" s="273"/>
    </row>
    <row r="5" spans="1:9" s="175" customFormat="1" ht="12.75">
      <c r="A5" s="179" t="s">
        <v>21</v>
      </c>
      <c r="B5" s="180" t="s">
        <v>23</v>
      </c>
      <c r="C5" s="180" t="s">
        <v>25</v>
      </c>
      <c r="D5" s="181" t="s">
        <v>26</v>
      </c>
      <c r="E5" s="274" t="s">
        <v>27</v>
      </c>
      <c r="F5" s="275"/>
    </row>
    <row r="6" spans="1:9" s="175" customFormat="1" ht="13.5" thickBot="1">
      <c r="A6" s="182">
        <f>COUNTIF(F12:F997,"Pass")</f>
        <v>0</v>
      </c>
      <c r="B6" s="183">
        <f>COUNTIF(F12:F997,"Fail")</f>
        <v>0</v>
      </c>
      <c r="C6" s="183">
        <f>E6-D6-B6-A6</f>
        <v>0</v>
      </c>
      <c r="D6" s="184">
        <f>COUNTIF(F$12:F$997,"N/A")</f>
        <v>0</v>
      </c>
      <c r="E6" s="276">
        <f>COUNTA(A12:A997)</f>
        <v>0</v>
      </c>
      <c r="F6" s="276"/>
    </row>
    <row r="7" spans="1:9" s="60" customFormat="1" ht="15" customHeight="1">
      <c r="D7" s="72"/>
      <c r="E7" s="72"/>
      <c r="F7" s="106"/>
      <c r="G7" s="68"/>
      <c r="H7" s="68"/>
      <c r="I7" s="69"/>
    </row>
    <row r="8" spans="1:9" s="60" customFormat="1" ht="25.5" customHeight="1">
      <c r="A8" s="73"/>
      <c r="B8" s="73"/>
      <c r="C8" s="73"/>
      <c r="D8" s="73"/>
      <c r="E8" s="74"/>
      <c r="F8" s="126"/>
      <c r="G8" s="74"/>
      <c r="H8" s="73"/>
      <c r="I8" s="75"/>
    </row>
    <row r="9" spans="1:9" s="60" customFormat="1" ht="15.75" customHeight="1">
      <c r="A9" s="127"/>
      <c r="B9" s="128" t="s">
        <v>142</v>
      </c>
      <c r="C9" s="129"/>
      <c r="D9" s="129"/>
      <c r="E9" s="76"/>
      <c r="F9" s="76"/>
      <c r="G9" s="76"/>
      <c r="H9" s="77"/>
      <c r="I9" s="78"/>
    </row>
    <row r="10" spans="1:9">
      <c r="A10" s="130"/>
      <c r="B10" s="130"/>
      <c r="C10" s="131"/>
      <c r="D10" s="132"/>
      <c r="E10" s="133"/>
      <c r="F10" s="134"/>
      <c r="G10" s="135"/>
      <c r="H10" s="124"/>
    </row>
    <row r="11" spans="1:9">
      <c r="A11" s="277"/>
      <c r="B11" s="280"/>
      <c r="C11" s="242"/>
      <c r="D11" s="138"/>
      <c r="E11" s="139"/>
      <c r="F11" s="134"/>
      <c r="G11" s="135"/>
      <c r="H11" s="140"/>
    </row>
    <row r="12" spans="1:9">
      <c r="A12" s="278"/>
      <c r="B12" s="280"/>
      <c r="C12" s="242"/>
      <c r="D12" s="138"/>
      <c r="E12" s="141"/>
      <c r="F12" s="134"/>
      <c r="G12" s="135"/>
      <c r="H12" s="116"/>
    </row>
    <row r="13" spans="1:9">
      <c r="A13" s="279"/>
      <c r="B13" s="280"/>
      <c r="C13" s="242"/>
      <c r="D13" s="138"/>
      <c r="E13" s="141"/>
      <c r="F13" s="134"/>
      <c r="G13" s="135"/>
      <c r="H13" s="116"/>
    </row>
  </sheetData>
  <mergeCells count="6">
    <mergeCell ref="B3:F3"/>
    <mergeCell ref="B4:F4"/>
    <mergeCell ref="E5:F5"/>
    <mergeCell ref="E6:F6"/>
    <mergeCell ref="A11:A13"/>
    <mergeCell ref="B11:B13"/>
  </mergeCells>
  <dataValidations count="1">
    <dataValidation type="list" allowBlank="1" showErrorMessage="1" sqref="F7:F13" xr:uid="{00000000-0002-0000-0500-000000000000}">
      <formula1>$J$2:$J$6</formula1>
      <formula2>0</formula2>
    </dataValidation>
  </dataValidations>
  <hyperlinks>
    <hyperlink ref="F11:F13" location="ManHinhTimKiem!A1" display="ManHinhTimKiem!A1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3"/>
  <sheetViews>
    <sheetView workbookViewId="0">
      <selection activeCell="B2" sqref="B2:F2"/>
    </sheetView>
  </sheetViews>
  <sheetFormatPr defaultRowHeight="13.5"/>
  <cols>
    <col min="1" max="1" width="11.75" customWidth="1"/>
    <col min="2" max="2" width="22.375" customWidth="1"/>
    <col min="3" max="3" width="25.625" customWidth="1"/>
    <col min="4" max="4" width="44.125" customWidth="1"/>
    <col min="5" max="5" width="12" customWidth="1"/>
    <col min="6" max="6" width="19.625" customWidth="1"/>
    <col min="8" max="8" width="17.625" customWidth="1"/>
    <col min="9" max="9" width="8.25" customWidth="1"/>
    <col min="10" max="10" width="0" hidden="1" customWidth="1"/>
  </cols>
  <sheetData>
    <row r="1" spans="1:10" s="60" customFormat="1" thickBot="1">
      <c r="A1" s="56"/>
      <c r="B1" s="57"/>
      <c r="C1" s="57"/>
      <c r="D1" s="57"/>
      <c r="E1" s="57"/>
      <c r="F1" s="125"/>
      <c r="G1" s="58"/>
      <c r="H1" s="35"/>
      <c r="I1" s="59"/>
    </row>
    <row r="2" spans="1:10" s="60" customFormat="1" ht="15" customHeight="1">
      <c r="A2" s="61" t="s">
        <v>20</v>
      </c>
      <c r="B2" s="246"/>
      <c r="C2" s="247"/>
      <c r="D2" s="247"/>
      <c r="E2" s="247"/>
      <c r="F2" s="248"/>
      <c r="G2" s="62"/>
      <c r="H2" s="35"/>
      <c r="I2" s="59"/>
      <c r="J2" s="60" t="s">
        <v>21</v>
      </c>
    </row>
    <row r="3" spans="1:10" s="60" customFormat="1" ht="25.5" customHeight="1">
      <c r="A3" s="63" t="s">
        <v>22</v>
      </c>
      <c r="B3" s="281"/>
      <c r="C3" s="281"/>
      <c r="D3" s="281"/>
      <c r="E3" s="281"/>
      <c r="F3" s="281"/>
      <c r="G3" s="62"/>
      <c r="H3" s="35"/>
      <c r="I3" s="59"/>
      <c r="J3" s="60" t="s">
        <v>23</v>
      </c>
    </row>
    <row r="4" spans="1:10" s="60" customFormat="1" ht="18" customHeight="1">
      <c r="A4" s="61" t="s">
        <v>24</v>
      </c>
      <c r="B4" s="282" t="s">
        <v>103</v>
      </c>
      <c r="C4" s="282"/>
      <c r="D4" s="282"/>
      <c r="E4" s="282"/>
      <c r="F4" s="282"/>
      <c r="G4" s="62"/>
      <c r="H4" s="35"/>
      <c r="I4" s="59"/>
      <c r="J4" s="64"/>
    </row>
    <row r="5" spans="1:10" s="60" customFormat="1" ht="19.5" customHeight="1">
      <c r="A5" s="65" t="s">
        <v>21</v>
      </c>
      <c r="B5" s="66" t="s">
        <v>23</v>
      </c>
      <c r="C5" s="66" t="s">
        <v>25</v>
      </c>
      <c r="D5" s="67" t="s">
        <v>26</v>
      </c>
      <c r="E5" s="283" t="s">
        <v>27</v>
      </c>
      <c r="F5" s="283"/>
      <c r="G5" s="68"/>
      <c r="H5" s="68"/>
      <c r="I5" s="69"/>
      <c r="J5" s="60" t="s">
        <v>28</v>
      </c>
    </row>
    <row r="6" spans="1:10" s="60" customFormat="1" ht="15" customHeight="1" thickBot="1">
      <c r="A6" s="123">
        <f>COUNTIF(F10:F1008,"Pass")</f>
        <v>0</v>
      </c>
      <c r="B6" s="70">
        <f>COUNTIF(F10:F1008,"Fail")</f>
        <v>0</v>
      </c>
      <c r="C6" s="70">
        <f>E6-D6-B6-A6</f>
        <v>0</v>
      </c>
      <c r="D6" s="71">
        <f>COUNTIF(F$10:F$1008,"N/A")</f>
        <v>0</v>
      </c>
      <c r="E6" s="284">
        <f>COUNTA(A10:A1008)</f>
        <v>0</v>
      </c>
      <c r="F6" s="284"/>
      <c r="G6" s="68"/>
      <c r="H6" s="68"/>
      <c r="I6" s="69"/>
      <c r="J6" s="60" t="s">
        <v>26</v>
      </c>
    </row>
    <row r="7" spans="1:10" s="60" customFormat="1" ht="15" customHeight="1">
      <c r="D7" s="72"/>
      <c r="E7" s="72"/>
      <c r="F7" s="106"/>
      <c r="G7" s="68"/>
      <c r="H7" s="68"/>
      <c r="I7" s="69"/>
    </row>
    <row r="8" spans="1:10" s="60" customFormat="1" ht="25.5" customHeight="1">
      <c r="A8" s="73" t="s">
        <v>29</v>
      </c>
      <c r="B8" s="73" t="s">
        <v>30</v>
      </c>
      <c r="C8" s="73" t="s">
        <v>31</v>
      </c>
      <c r="D8" s="73" t="s">
        <v>32</v>
      </c>
      <c r="E8" s="74" t="s">
        <v>33</v>
      </c>
      <c r="F8" s="126" t="s">
        <v>34</v>
      </c>
      <c r="G8" s="74" t="s">
        <v>35</v>
      </c>
      <c r="H8" s="73" t="s">
        <v>36</v>
      </c>
      <c r="I8" s="75"/>
    </row>
    <row r="9" spans="1:10" s="60" customFormat="1" ht="15.75" customHeight="1">
      <c r="A9" s="127"/>
      <c r="B9" s="128" t="s">
        <v>142</v>
      </c>
      <c r="C9" s="129"/>
      <c r="D9" s="129"/>
      <c r="E9" s="76"/>
      <c r="F9" s="76"/>
      <c r="G9" s="76"/>
      <c r="H9" s="77"/>
      <c r="I9" s="78"/>
    </row>
    <row r="10" spans="1:10" s="8" customFormat="1">
      <c r="A10" s="130"/>
      <c r="B10" s="130"/>
      <c r="C10" s="131"/>
      <c r="D10" s="132"/>
      <c r="E10" s="133"/>
      <c r="F10" s="134"/>
      <c r="G10" s="135"/>
      <c r="H10" s="124"/>
      <c r="I10" s="80"/>
    </row>
    <row r="11" spans="1:10" s="8" customFormat="1">
      <c r="A11" s="277"/>
      <c r="B11" s="280"/>
      <c r="C11" s="137"/>
      <c r="D11" s="138"/>
      <c r="E11" s="139"/>
      <c r="F11" s="134"/>
      <c r="G11" s="135"/>
      <c r="H11" s="140"/>
      <c r="I11" s="80"/>
    </row>
    <row r="12" spans="1:10" s="8" customFormat="1">
      <c r="A12" s="278"/>
      <c r="B12" s="280"/>
      <c r="C12" s="137"/>
      <c r="D12" s="138"/>
      <c r="E12" s="141"/>
      <c r="F12" s="134"/>
      <c r="G12" s="135"/>
      <c r="H12" s="116"/>
      <c r="I12" s="80"/>
    </row>
    <row r="13" spans="1:10" s="8" customFormat="1">
      <c r="A13" s="279"/>
      <c r="B13" s="280"/>
      <c r="C13" s="137"/>
      <c r="D13" s="138"/>
      <c r="E13" s="141"/>
      <c r="F13" s="134"/>
      <c r="G13" s="135"/>
      <c r="H13" s="116"/>
      <c r="I13" s="80"/>
    </row>
  </sheetData>
  <mergeCells count="6">
    <mergeCell ref="A11:A13"/>
    <mergeCell ref="B11:B13"/>
    <mergeCell ref="B3:F3"/>
    <mergeCell ref="B4:F4"/>
    <mergeCell ref="E5:F5"/>
    <mergeCell ref="E6:F6"/>
  </mergeCells>
  <dataValidations count="1">
    <dataValidation type="list" allowBlank="1" showErrorMessage="1" sqref="F1:F3 F7:F13" xr:uid="{00000000-0002-0000-0600-000000000000}">
      <formula1>$J$2:$J$6</formula1>
      <formula2>0</formula2>
    </dataValidation>
  </dataValidations>
  <hyperlinks>
    <hyperlink ref="F11:F13" location="ManHinhTimKiem!A1" display="ManHinhTimKiem!A1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workbookViewId="0">
      <selection activeCell="B2" sqref="B2:F2"/>
    </sheetView>
  </sheetViews>
  <sheetFormatPr defaultRowHeight="13.5"/>
  <cols>
    <col min="1" max="1" width="11.75" customWidth="1"/>
    <col min="2" max="2" width="22.375" customWidth="1"/>
    <col min="3" max="3" width="25.625" customWidth="1"/>
    <col min="4" max="4" width="44.125" customWidth="1"/>
    <col min="5" max="5" width="12" customWidth="1"/>
    <col min="6" max="6" width="19.625" customWidth="1"/>
    <col min="8" max="8" width="17.625" customWidth="1"/>
    <col min="9" max="9" width="8.25" customWidth="1"/>
    <col min="10" max="10" width="0" hidden="1" customWidth="1"/>
  </cols>
  <sheetData>
    <row r="1" spans="1:10" s="60" customFormat="1" thickBot="1">
      <c r="A1" s="56"/>
      <c r="B1" s="57"/>
      <c r="C1" s="57"/>
      <c r="D1" s="57"/>
      <c r="E1" s="57"/>
      <c r="F1" s="125"/>
      <c r="G1" s="58"/>
      <c r="H1" s="35"/>
      <c r="I1" s="59"/>
    </row>
    <row r="2" spans="1:10" s="60" customFormat="1" ht="15" customHeight="1">
      <c r="A2" s="61" t="s">
        <v>20</v>
      </c>
      <c r="B2" s="246"/>
      <c r="C2" s="247"/>
      <c r="D2" s="247"/>
      <c r="E2" s="247"/>
      <c r="F2" s="248"/>
      <c r="G2" s="62"/>
      <c r="H2" s="35"/>
      <c r="I2" s="59"/>
      <c r="J2" s="60" t="s">
        <v>21</v>
      </c>
    </row>
    <row r="3" spans="1:10" s="60" customFormat="1" ht="25.5" customHeight="1">
      <c r="A3" s="63" t="s">
        <v>22</v>
      </c>
      <c r="B3" s="281"/>
      <c r="C3" s="281"/>
      <c r="D3" s="281"/>
      <c r="E3" s="281"/>
      <c r="F3" s="281"/>
      <c r="G3" s="62"/>
      <c r="H3" s="35"/>
      <c r="I3" s="59"/>
      <c r="J3" s="60" t="s">
        <v>23</v>
      </c>
    </row>
    <row r="4" spans="1:10" s="60" customFormat="1" ht="18" customHeight="1">
      <c r="A4" s="61" t="s">
        <v>24</v>
      </c>
      <c r="B4" s="282" t="s">
        <v>103</v>
      </c>
      <c r="C4" s="282"/>
      <c r="D4" s="282"/>
      <c r="E4" s="282"/>
      <c r="F4" s="282"/>
      <c r="G4" s="62"/>
      <c r="H4" s="35"/>
      <c r="I4" s="59"/>
      <c r="J4" s="64"/>
    </row>
    <row r="5" spans="1:10" s="60" customFormat="1" ht="19.5" customHeight="1">
      <c r="A5" s="65" t="s">
        <v>21</v>
      </c>
      <c r="B5" s="66" t="s">
        <v>23</v>
      </c>
      <c r="C5" s="66" t="s">
        <v>25</v>
      </c>
      <c r="D5" s="67" t="s">
        <v>26</v>
      </c>
      <c r="E5" s="283" t="s">
        <v>27</v>
      </c>
      <c r="F5" s="283"/>
      <c r="G5" s="68"/>
      <c r="H5" s="68"/>
      <c r="I5" s="69"/>
      <c r="J5" s="60" t="s">
        <v>28</v>
      </c>
    </row>
    <row r="6" spans="1:10" s="60" customFormat="1" ht="15" customHeight="1" thickBot="1">
      <c r="A6" s="123">
        <f>COUNTIF(F10:F1008,"Pass")</f>
        <v>0</v>
      </c>
      <c r="B6" s="70">
        <f>COUNTIF(F10:F1008,"Fail")</f>
        <v>0</v>
      </c>
      <c r="C6" s="70">
        <f>E6-D6-B6-A6</f>
        <v>0</v>
      </c>
      <c r="D6" s="71">
        <f>COUNTIF(F$10:F$1008,"N/A")</f>
        <v>0</v>
      </c>
      <c r="E6" s="284">
        <f>COUNTA(A10:A1008)</f>
        <v>0</v>
      </c>
      <c r="F6" s="284"/>
      <c r="G6" s="68"/>
      <c r="H6" s="68"/>
      <c r="I6" s="69"/>
      <c r="J6" s="60" t="s">
        <v>26</v>
      </c>
    </row>
    <row r="7" spans="1:10" s="60" customFormat="1" ht="15" customHeight="1">
      <c r="D7" s="72"/>
      <c r="E7" s="72"/>
      <c r="F7" s="106"/>
      <c r="G7" s="68"/>
      <c r="H7" s="68"/>
      <c r="I7" s="69"/>
    </row>
    <row r="8" spans="1:10" s="60" customFormat="1" ht="25.5" customHeight="1">
      <c r="A8" s="73" t="s">
        <v>29</v>
      </c>
      <c r="B8" s="73" t="s">
        <v>30</v>
      </c>
      <c r="C8" s="73" t="s">
        <v>31</v>
      </c>
      <c r="D8" s="73" t="s">
        <v>32</v>
      </c>
      <c r="E8" s="74" t="s">
        <v>33</v>
      </c>
      <c r="F8" s="126" t="s">
        <v>34</v>
      </c>
      <c r="G8" s="74" t="s">
        <v>35</v>
      </c>
      <c r="H8" s="73" t="s">
        <v>36</v>
      </c>
      <c r="I8" s="75"/>
    </row>
    <row r="9" spans="1:10" s="60" customFormat="1" ht="15.75" customHeight="1">
      <c r="A9" s="127"/>
      <c r="B9" s="128" t="s">
        <v>143</v>
      </c>
      <c r="C9" s="129"/>
      <c r="D9" s="129"/>
      <c r="E9" s="76"/>
      <c r="F9" s="76"/>
      <c r="G9" s="76"/>
      <c r="H9" s="77"/>
      <c r="I9" s="78"/>
    </row>
    <row r="10" spans="1:10" s="8" customFormat="1">
      <c r="A10" s="130"/>
      <c r="B10" s="130"/>
      <c r="C10" s="131"/>
      <c r="D10" s="132"/>
      <c r="E10" s="133"/>
      <c r="F10" s="134"/>
      <c r="G10" s="135"/>
      <c r="H10" s="124"/>
      <c r="I10" s="80"/>
    </row>
    <row r="11" spans="1:10" s="8" customFormat="1">
      <c r="A11" s="277"/>
      <c r="B11" s="280"/>
      <c r="C11" s="137"/>
      <c r="D11" s="138"/>
      <c r="E11" s="139"/>
      <c r="F11" s="134"/>
      <c r="G11" s="135"/>
      <c r="H11" s="140"/>
      <c r="I11" s="80"/>
    </row>
    <row r="12" spans="1:10" s="8" customFormat="1">
      <c r="A12" s="278"/>
      <c r="B12" s="280"/>
      <c r="C12" s="137"/>
      <c r="D12" s="138"/>
      <c r="E12" s="141"/>
      <c r="F12" s="134"/>
      <c r="G12" s="135"/>
      <c r="H12" s="116"/>
      <c r="I12" s="80"/>
    </row>
    <row r="13" spans="1:10" s="8" customFormat="1">
      <c r="A13" s="279"/>
      <c r="B13" s="280"/>
      <c r="C13" s="137"/>
      <c r="D13" s="138"/>
      <c r="E13" s="141"/>
      <c r="F13" s="134"/>
      <c r="G13" s="135"/>
      <c r="H13" s="116"/>
      <c r="I13" s="80"/>
    </row>
  </sheetData>
  <mergeCells count="6">
    <mergeCell ref="A11:A13"/>
    <mergeCell ref="B11:B13"/>
    <mergeCell ref="B3:F3"/>
    <mergeCell ref="B4:F4"/>
    <mergeCell ref="E5:F5"/>
    <mergeCell ref="E6:F6"/>
  </mergeCells>
  <dataValidations count="1">
    <dataValidation type="list" allowBlank="1" showErrorMessage="1" sqref="F1:F3 F7:F13" xr:uid="{00000000-0002-0000-0700-000000000000}">
      <formula1>$J$2:$J$6</formula1>
      <formula2>0</formula2>
    </dataValidation>
  </dataValidations>
  <hyperlinks>
    <hyperlink ref="F11:F13" location="ManHinhTimKiem!A1" display="ManHinhTimKiem!A1" xr:uid="{00000000-0004-0000-0700-000000000000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13"/>
  <sheetViews>
    <sheetView workbookViewId="0">
      <selection activeCell="B2" sqref="B2:F2"/>
    </sheetView>
  </sheetViews>
  <sheetFormatPr defaultRowHeight="13.5"/>
  <cols>
    <col min="1" max="1" width="11.75" customWidth="1"/>
    <col min="2" max="2" width="22.375" customWidth="1"/>
    <col min="3" max="3" width="25.625" customWidth="1"/>
    <col min="4" max="4" width="44.125" customWidth="1"/>
    <col min="5" max="5" width="12" customWidth="1"/>
    <col min="6" max="6" width="19.625" customWidth="1"/>
    <col min="8" max="8" width="17.625" customWidth="1"/>
    <col min="9" max="9" width="8.25" customWidth="1"/>
    <col min="10" max="10" width="0" hidden="1" customWidth="1"/>
  </cols>
  <sheetData>
    <row r="1" spans="1:10" s="60" customFormat="1" thickBot="1">
      <c r="A1" s="56"/>
      <c r="B1" s="57"/>
      <c r="C1" s="57"/>
      <c r="D1" s="57"/>
      <c r="E1" s="57"/>
      <c r="F1" s="125"/>
      <c r="G1" s="58"/>
      <c r="H1" s="35"/>
      <c r="I1" s="59"/>
    </row>
    <row r="2" spans="1:10" s="60" customFormat="1" ht="15" customHeight="1">
      <c r="A2" s="61" t="s">
        <v>20</v>
      </c>
      <c r="B2" s="246"/>
      <c r="C2" s="247"/>
      <c r="D2" s="247"/>
      <c r="E2" s="247"/>
      <c r="F2" s="248"/>
      <c r="G2" s="62"/>
      <c r="H2" s="35"/>
      <c r="I2" s="59"/>
      <c r="J2" s="60" t="s">
        <v>21</v>
      </c>
    </row>
    <row r="3" spans="1:10" s="60" customFormat="1" ht="25.5" customHeight="1">
      <c r="A3" s="63" t="s">
        <v>22</v>
      </c>
      <c r="B3" s="281"/>
      <c r="C3" s="281"/>
      <c r="D3" s="281"/>
      <c r="E3" s="281"/>
      <c r="F3" s="281"/>
      <c r="G3" s="62"/>
      <c r="H3" s="35"/>
      <c r="I3" s="59"/>
      <c r="J3" s="60" t="s">
        <v>23</v>
      </c>
    </row>
    <row r="4" spans="1:10" s="60" customFormat="1" ht="18" customHeight="1">
      <c r="A4" s="61" t="s">
        <v>24</v>
      </c>
      <c r="B4" s="282" t="s">
        <v>103</v>
      </c>
      <c r="C4" s="282"/>
      <c r="D4" s="282"/>
      <c r="E4" s="282"/>
      <c r="F4" s="282"/>
      <c r="G4" s="62"/>
      <c r="H4" s="35"/>
      <c r="I4" s="59"/>
      <c r="J4" s="64"/>
    </row>
    <row r="5" spans="1:10" s="60" customFormat="1" ht="19.5" customHeight="1">
      <c r="A5" s="65" t="s">
        <v>21</v>
      </c>
      <c r="B5" s="66" t="s">
        <v>23</v>
      </c>
      <c r="C5" s="66" t="s">
        <v>25</v>
      </c>
      <c r="D5" s="67" t="s">
        <v>26</v>
      </c>
      <c r="E5" s="283" t="s">
        <v>27</v>
      </c>
      <c r="F5" s="283"/>
      <c r="G5" s="68"/>
      <c r="H5" s="68"/>
      <c r="I5" s="69"/>
      <c r="J5" s="60" t="s">
        <v>28</v>
      </c>
    </row>
    <row r="6" spans="1:10" s="60" customFormat="1" ht="15" customHeight="1" thickBot="1">
      <c r="A6" s="123">
        <f>COUNTIF(F10:F1008,"Pass")</f>
        <v>0</v>
      </c>
      <c r="B6" s="70">
        <f>COUNTIF(F10:F1008,"Fail")</f>
        <v>0</v>
      </c>
      <c r="C6" s="70">
        <f>E6-D6-B6-A6</f>
        <v>0</v>
      </c>
      <c r="D6" s="71">
        <f>COUNTIF(F$10:F$1008,"N/A")</f>
        <v>0</v>
      </c>
      <c r="E6" s="284">
        <f>COUNTA(A10:A1008)</f>
        <v>0</v>
      </c>
      <c r="F6" s="284"/>
      <c r="G6" s="68"/>
      <c r="H6" s="68"/>
      <c r="I6" s="69"/>
      <c r="J6" s="60" t="s">
        <v>26</v>
      </c>
    </row>
    <row r="7" spans="1:10" s="60" customFormat="1" ht="15" customHeight="1">
      <c r="D7" s="72"/>
      <c r="E7" s="72"/>
      <c r="F7" s="106"/>
      <c r="G7" s="68"/>
      <c r="H7" s="68"/>
      <c r="I7" s="69"/>
    </row>
    <row r="8" spans="1:10" s="60" customFormat="1" ht="25.5" customHeight="1">
      <c r="A8" s="73" t="s">
        <v>29</v>
      </c>
      <c r="B8" s="73" t="s">
        <v>30</v>
      </c>
      <c r="C8" s="73" t="s">
        <v>31</v>
      </c>
      <c r="D8" s="73" t="s">
        <v>32</v>
      </c>
      <c r="E8" s="74" t="s">
        <v>33</v>
      </c>
      <c r="F8" s="126" t="s">
        <v>34</v>
      </c>
      <c r="G8" s="74" t="s">
        <v>35</v>
      </c>
      <c r="H8" s="73" t="s">
        <v>36</v>
      </c>
      <c r="I8" s="75"/>
    </row>
    <row r="9" spans="1:10" s="60" customFormat="1" ht="15.75" customHeight="1">
      <c r="A9" s="127"/>
      <c r="B9" s="128" t="s">
        <v>144</v>
      </c>
      <c r="C9" s="129"/>
      <c r="D9" s="129"/>
      <c r="E9" s="76"/>
      <c r="F9" s="76"/>
      <c r="G9" s="76"/>
      <c r="H9" s="77"/>
      <c r="I9" s="78"/>
    </row>
    <row r="10" spans="1:10" s="8" customFormat="1">
      <c r="A10" s="130"/>
      <c r="B10" s="130"/>
      <c r="C10" s="131"/>
      <c r="D10" s="132"/>
      <c r="E10" s="133"/>
      <c r="F10" s="134"/>
      <c r="G10" s="135"/>
      <c r="H10" s="124"/>
      <c r="I10" s="80"/>
    </row>
    <row r="11" spans="1:10" s="8" customFormat="1">
      <c r="A11" s="277"/>
      <c r="B11" s="280"/>
      <c r="C11" s="137"/>
      <c r="D11" s="138"/>
      <c r="E11" s="139"/>
      <c r="F11" s="134"/>
      <c r="G11" s="135"/>
      <c r="H11" s="140"/>
      <c r="I11" s="80"/>
    </row>
    <row r="12" spans="1:10" s="8" customFormat="1">
      <c r="A12" s="278"/>
      <c r="B12" s="280"/>
      <c r="C12" s="137"/>
      <c r="D12" s="138"/>
      <c r="E12" s="141"/>
      <c r="F12" s="134"/>
      <c r="G12" s="135"/>
      <c r="H12" s="116"/>
      <c r="I12" s="80"/>
    </row>
    <row r="13" spans="1:10" s="8" customFormat="1">
      <c r="A13" s="279"/>
      <c r="B13" s="280"/>
      <c r="C13" s="137"/>
      <c r="D13" s="138"/>
      <c r="E13" s="141"/>
      <c r="F13" s="134"/>
      <c r="G13" s="135"/>
      <c r="H13" s="116"/>
      <c r="I13" s="80"/>
    </row>
  </sheetData>
  <mergeCells count="6">
    <mergeCell ref="A11:A13"/>
    <mergeCell ref="B11:B13"/>
    <mergeCell ref="B3:F3"/>
    <mergeCell ref="B4:F4"/>
    <mergeCell ref="E5:F5"/>
    <mergeCell ref="E6:F6"/>
  </mergeCells>
  <dataValidations count="1">
    <dataValidation type="list" allowBlank="1" showErrorMessage="1" sqref="F1:F3 F7:F13" xr:uid="{00000000-0002-0000-0800-000000000000}">
      <formula1>$J$2:$J$6</formula1>
      <formula2>0</formula2>
    </dataValidation>
  </dataValidations>
  <hyperlinks>
    <hyperlink ref="F11:F13" location="ManHinhTimKiem!A1" display="ManHinhTimKiem!A1" xr:uid="{00000000-0004-0000-0800-00000000000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</vt:lpstr>
      <vt:lpstr>Test case List</vt:lpstr>
      <vt:lpstr>FUNCTION</vt:lpstr>
      <vt:lpstr>PROTOTYPE</vt:lpstr>
      <vt:lpstr>1.Login-logout</vt:lpstr>
      <vt:lpstr>2.organisation</vt:lpstr>
      <vt:lpstr>3.service</vt:lpstr>
      <vt:lpstr>4.programe</vt:lpstr>
      <vt:lpstr>5. premise</vt:lpstr>
      <vt:lpstr>6.Geography</vt:lpstr>
      <vt:lpstr>7.Search</vt:lpstr>
      <vt:lpstr>Test Report</vt:lpstr>
      <vt:lpstr>ManHinhTimKiem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Giangtran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Nguyen Anh Dung</cp:lastModifiedBy>
  <cp:lastPrinted>2010-11-12T10:33:20Z</cp:lastPrinted>
  <dcterms:created xsi:type="dcterms:W3CDTF">2017-02-16T01:48:32Z</dcterms:created>
  <dcterms:modified xsi:type="dcterms:W3CDTF">2020-04-22T06:39:07Z</dcterms:modified>
</cp:coreProperties>
</file>