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kevin\Desktop\Work\manuscripts\exempted sources - ISEE\"/>
    </mc:Choice>
  </mc:AlternateContent>
  <xr:revisionPtr revIDLastSave="0" documentId="13_ncr:1_{97C79A62-673D-4FDC-9589-15587CD42D5B}" xr6:coauthVersionLast="47" xr6:coauthVersionMax="47" xr10:uidLastSave="{00000000-0000-0000-0000-000000000000}"/>
  <bookViews>
    <workbookView xWindow="-98" yWindow="-98" windowWidth="21795" windowHeight="13875" firstSheet="2" activeTab="2" xr2:uid="{00000000-000D-0000-FFFF-FFFF00000000}"/>
  </bookViews>
  <sheets>
    <sheet name="README" sheetId="8" r:id="rId1"/>
    <sheet name="Unit-Level Information &amp; Inputs" sheetId="1" r:id="rId2"/>
    <sheet name="Exempted" sheetId="9" r:id="rId3"/>
    <sheet name="0.015 Limit Assumptions" sheetId="2" r:id="rId4"/>
    <sheet name="0.010 Limit Assumptions" sheetId="3" r:id="rId5"/>
    <sheet name="0.006 Limit Assumptions" sheetId="4" r:id="rId6"/>
    <sheet name="Metals Ratios" sheetId="5" r:id="rId7"/>
    <sheet name="FF Upgrade Estimated Costs" sheetId="6" r:id="rId8"/>
    <sheet name="FF Install Estimated Costs"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3" l="1"/>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2" i="3"/>
  <c r="AB27" i="9"/>
  <c r="AB26" i="9"/>
  <c r="AB25" i="9"/>
  <c r="AB24" i="9"/>
  <c r="AB23" i="9"/>
  <c r="AB22" i="9"/>
  <c r="AB21" i="9"/>
  <c r="AB20" i="9"/>
  <c r="AB19" i="9"/>
  <c r="AB18" i="9"/>
  <c r="AB17" i="9"/>
  <c r="AB16" i="9"/>
  <c r="AB15" i="9"/>
  <c r="AB13" i="9"/>
  <c r="AB12" i="9"/>
  <c r="AB11" i="9"/>
  <c r="AB10" i="9"/>
  <c r="AB9" i="9"/>
  <c r="AB8" i="9"/>
  <c r="AB7" i="9"/>
  <c r="AB6" i="9"/>
  <c r="AB5" i="9"/>
  <c r="AB4" i="9"/>
  <c r="AB3" i="9"/>
  <c r="AB2" i="9"/>
  <c r="AA3" i="9"/>
  <c r="AA4" i="9"/>
  <c r="AA5" i="9"/>
  <c r="AA6" i="9"/>
  <c r="AA7" i="9"/>
  <c r="AA8" i="9"/>
  <c r="AA9" i="9"/>
  <c r="AA10" i="9"/>
  <c r="AA11" i="9"/>
  <c r="AA12" i="9"/>
  <c r="AA13" i="9"/>
  <c r="AA15" i="9"/>
  <c r="AA16" i="9"/>
  <c r="AA17" i="9"/>
  <c r="AA18" i="9"/>
  <c r="AA19" i="9"/>
  <c r="AA20" i="9"/>
  <c r="AA21" i="9"/>
  <c r="AA22" i="9"/>
  <c r="AA23" i="9"/>
  <c r="AA24" i="9"/>
  <c r="AA25" i="9"/>
  <c r="AA26" i="9"/>
  <c r="AA27" i="9"/>
  <c r="AA2" i="9"/>
  <c r="Z115" i="9"/>
  <c r="Z51" i="9"/>
  <c r="Z50" i="9"/>
  <c r="Z114" i="9"/>
  <c r="Z113" i="9"/>
  <c r="Z112" i="9"/>
  <c r="Z49" i="9"/>
  <c r="Z48" i="9"/>
  <c r="Z111" i="9"/>
  <c r="Z47" i="9"/>
  <c r="Z46" i="9"/>
  <c r="Z110" i="9"/>
  <c r="Z109" i="9"/>
  <c r="Z108" i="9"/>
  <c r="Z107" i="9"/>
  <c r="Z106" i="9"/>
  <c r="Z105" i="9"/>
  <c r="Z104" i="9"/>
  <c r="Z102" i="9"/>
  <c r="Z103" i="9"/>
  <c r="Z101" i="9"/>
  <c r="Z45" i="9"/>
  <c r="Z100" i="9"/>
  <c r="Z99" i="9"/>
  <c r="Z98" i="9"/>
  <c r="Z97" i="9"/>
  <c r="Z96" i="9"/>
  <c r="Z44" i="9"/>
  <c r="Z43" i="9"/>
  <c r="Z95" i="9"/>
  <c r="Z94" i="9"/>
  <c r="Z14" i="9"/>
  <c r="Z93" i="9"/>
  <c r="Z42" i="9"/>
  <c r="Z92" i="9"/>
  <c r="Z91" i="9"/>
  <c r="Z90" i="9"/>
  <c r="Z89" i="9"/>
  <c r="Z41" i="9"/>
  <c r="Z40" i="9"/>
  <c r="Z39" i="9"/>
  <c r="Z38" i="9"/>
  <c r="Z37" i="9"/>
  <c r="Z36" i="9"/>
  <c r="Z88" i="9"/>
  <c r="Z87" i="9"/>
  <c r="Z86" i="9"/>
  <c r="Z85" i="9"/>
  <c r="Z35" i="9"/>
  <c r="Z33" i="9"/>
  <c r="Z32" i="9"/>
  <c r="Z84" i="9"/>
  <c r="Z83" i="9"/>
  <c r="Z82" i="9"/>
  <c r="Z81" i="9"/>
  <c r="Z80" i="9"/>
  <c r="Z79" i="9"/>
  <c r="Z78" i="9"/>
  <c r="Z31" i="9"/>
  <c r="Z77" i="9"/>
  <c r="Z76" i="9"/>
  <c r="Z75" i="9"/>
  <c r="Z74" i="9"/>
  <c r="Z73" i="9"/>
  <c r="Z30" i="9"/>
  <c r="Z29" i="9"/>
  <c r="Z72" i="9"/>
  <c r="Z71" i="9"/>
  <c r="Z70" i="9"/>
  <c r="Z69" i="9"/>
  <c r="Z68" i="9"/>
  <c r="Z67" i="9"/>
  <c r="Z66" i="9"/>
  <c r="Z65" i="9"/>
  <c r="Z64" i="9"/>
  <c r="Z63" i="9"/>
  <c r="Z62" i="9"/>
  <c r="Z61" i="9"/>
  <c r="Z60" i="9"/>
  <c r="Z59" i="9"/>
  <c r="Z58" i="9"/>
  <c r="Z57" i="9"/>
  <c r="Z56" i="9"/>
  <c r="Z55" i="9"/>
  <c r="Z54" i="9"/>
  <c r="Z53" i="9"/>
  <c r="Z52" i="9"/>
  <c r="Z28" i="9"/>
  <c r="A32" i="1"/>
  <c r="A233" i="1"/>
  <c r="A234" i="1"/>
  <c r="A235" i="1"/>
  <c r="A236" i="1"/>
  <c r="A33" i="1"/>
  <c r="A237" i="1"/>
  <c r="A238" i="1"/>
  <c r="A239" i="1"/>
  <c r="A240" i="1"/>
  <c r="A6" i="1"/>
  <c r="A34" i="1"/>
  <c r="A35" i="1"/>
  <c r="A36" i="1"/>
  <c r="A37" i="1"/>
  <c r="A38" i="1"/>
  <c r="A39" i="1"/>
  <c r="A40" i="1"/>
  <c r="A7" i="1"/>
  <c r="A8" i="1"/>
  <c r="A9" i="1"/>
  <c r="A10" i="1"/>
  <c r="A41" i="1"/>
  <c r="A42" i="1"/>
  <c r="A43" i="1"/>
  <c r="A44" i="1"/>
  <c r="A11" i="1"/>
  <c r="A45" i="1"/>
  <c r="A46" i="1"/>
  <c r="A47" i="1"/>
  <c r="A48" i="1"/>
  <c r="A49" i="1"/>
  <c r="A50" i="1"/>
  <c r="A12" i="1"/>
  <c r="A13"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14" i="1"/>
  <c r="A15" i="1"/>
  <c r="A2"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6" i="1"/>
  <c r="A241" i="1"/>
  <c r="A242" i="1"/>
  <c r="A243" i="1"/>
  <c r="A244" i="1"/>
  <c r="A245" i="1"/>
  <c r="A246" i="1"/>
  <c r="A17" i="1"/>
  <c r="A247" i="1"/>
  <c r="A248" i="1"/>
  <c r="A249" i="1"/>
  <c r="A250" i="1"/>
  <c r="A251" i="1"/>
  <c r="A252" i="1"/>
  <c r="A253" i="1"/>
  <c r="A254" i="1"/>
  <c r="A255" i="1"/>
  <c r="A256" i="1"/>
  <c r="A257" i="1"/>
  <c r="A258" i="1"/>
  <c r="A259" i="1"/>
  <c r="A260" i="1"/>
  <c r="A261" i="1"/>
  <c r="A262" i="1"/>
  <c r="A263" i="1"/>
  <c r="A264" i="1"/>
  <c r="A3" i="1"/>
  <c r="A4" i="1"/>
  <c r="A5"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18" i="1"/>
  <c r="A19" i="1"/>
  <c r="A20" i="1"/>
  <c r="A203" i="1"/>
  <c r="A204" i="1"/>
  <c r="A205" i="1"/>
  <c r="A206" i="1"/>
  <c r="A207" i="1"/>
  <c r="A21" i="1"/>
  <c r="A22" i="1"/>
  <c r="A208" i="1"/>
  <c r="A209" i="1"/>
  <c r="A210" i="1"/>
  <c r="A211" i="1"/>
  <c r="A212" i="1"/>
  <c r="A23" i="1"/>
  <c r="A24" i="1"/>
  <c r="A25" i="1"/>
  <c r="A26" i="1"/>
  <c r="A213" i="1"/>
  <c r="A214" i="1"/>
  <c r="A215" i="1"/>
  <c r="A216" i="1"/>
  <c r="A217" i="1"/>
  <c r="A218" i="1"/>
  <c r="A219" i="1"/>
  <c r="A220" i="1"/>
  <c r="A221" i="1"/>
  <c r="A222" i="1"/>
  <c r="A223" i="1"/>
  <c r="A224" i="1"/>
  <c r="A225" i="1"/>
  <c r="A226" i="1"/>
  <c r="A227" i="1"/>
  <c r="A228" i="1"/>
  <c r="A229" i="1"/>
  <c r="A230" i="1"/>
  <c r="A231" i="1"/>
  <c r="A232" i="1"/>
  <c r="A27" i="1"/>
  <c r="A28" i="1"/>
  <c r="A29" i="1"/>
  <c r="A30" i="1"/>
  <c r="A31" i="1"/>
  <c r="AK9" i="9"/>
  <c r="AK3" i="9"/>
  <c r="AK2" i="9"/>
  <c r="AK5" i="9"/>
  <c r="AK4" i="9"/>
  <c r="AK11" i="9"/>
  <c r="AK12" i="9"/>
  <c r="AK13" i="9"/>
  <c r="AK8" i="9"/>
  <c r="AK7" i="9"/>
  <c r="AK6" i="9"/>
  <c r="AK10" i="9"/>
  <c r="AH21" i="9"/>
  <c r="AH19" i="9"/>
  <c r="AH22" i="9"/>
  <c r="AH20" i="9"/>
  <c r="AH26" i="9"/>
  <c r="AH27" i="9"/>
  <c r="AI21" i="9"/>
  <c r="AI10" i="9"/>
  <c r="AI26" i="9"/>
  <c r="AI27" i="9"/>
  <c r="AI9" i="9"/>
  <c r="AI20" i="9"/>
  <c r="AK20" i="9" s="1"/>
  <c r="AI16" i="9"/>
  <c r="AI17" i="9"/>
  <c r="AI22" i="9"/>
  <c r="AI3" i="9"/>
  <c r="AI2" i="9"/>
  <c r="AI5" i="9"/>
  <c r="AI4" i="9"/>
  <c r="AI25" i="9"/>
  <c r="AI18" i="9"/>
  <c r="AI11" i="9"/>
  <c r="AI12" i="9"/>
  <c r="AI24" i="9"/>
  <c r="AI13" i="9"/>
  <c r="AI15" i="9"/>
  <c r="AI23" i="9"/>
  <c r="AI8" i="9"/>
  <c r="AI7" i="9"/>
  <c r="AI6" i="9"/>
  <c r="AI19" i="9"/>
  <c r="AH10" i="9"/>
  <c r="AH9" i="9"/>
  <c r="AH16" i="9"/>
  <c r="AH17" i="9"/>
  <c r="AH3" i="9"/>
  <c r="AH2" i="9"/>
  <c r="AH5" i="9"/>
  <c r="AH4" i="9"/>
  <c r="AH25" i="9"/>
  <c r="AH18" i="9"/>
  <c r="AH11" i="9"/>
  <c r="AH12" i="9"/>
  <c r="AH24" i="9"/>
  <c r="AH13" i="9"/>
  <c r="AH15" i="9"/>
  <c r="AH23" i="9"/>
  <c r="AH8" i="9"/>
  <c r="AH7" i="9"/>
  <c r="AH6" i="9"/>
  <c r="Z27" i="9"/>
  <c r="Z26" i="9"/>
  <c r="Z25" i="9"/>
  <c r="Z13" i="9"/>
  <c r="Z24" i="9"/>
  <c r="Z23" i="9"/>
  <c r="Z12" i="9"/>
  <c r="Z11" i="9"/>
  <c r="Z22" i="9"/>
  <c r="Z21" i="9"/>
  <c r="Z20" i="9"/>
  <c r="Z19" i="9"/>
  <c r="Z10" i="9"/>
  <c r="Z9" i="9"/>
  <c r="Z16" i="9"/>
  <c r="Z18" i="9"/>
  <c r="Z17" i="9"/>
  <c r="Z8" i="9"/>
  <c r="Z7" i="9"/>
  <c r="Z6" i="9"/>
  <c r="Z15" i="9"/>
  <c r="Z5" i="9"/>
  <c r="Z4" i="9"/>
  <c r="Z3" i="9"/>
  <c r="Z2" i="9"/>
  <c r="W3" i="1"/>
  <c r="W4" i="1"/>
  <c r="W5" i="1"/>
  <c r="W6" i="1"/>
  <c r="W8" i="1"/>
  <c r="W7"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2" i="1"/>
  <c r="W71" i="1"/>
  <c r="W73" i="1"/>
  <c r="W74" i="1"/>
  <c r="W75" i="1"/>
  <c r="W77" i="1"/>
  <c r="W76" i="1"/>
  <c r="W78" i="1"/>
  <c r="W79" i="1"/>
  <c r="W80" i="1"/>
  <c r="W81" i="1"/>
  <c r="W82" i="1"/>
  <c r="W83" i="1"/>
  <c r="W84" i="1"/>
  <c r="W86" i="1"/>
  <c r="W85"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7" i="1"/>
  <c r="W126"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2" i="1"/>
  <c r="W171" i="1"/>
  <c r="W173" i="1"/>
  <c r="W174" i="1"/>
  <c r="W175" i="1"/>
  <c r="W176" i="1"/>
  <c r="W177" i="1"/>
  <c r="W178" i="1"/>
  <c r="W179" i="1"/>
  <c r="W180" i="1"/>
  <c r="W181" i="1"/>
  <c r="W182" i="1"/>
  <c r="W183" i="1"/>
  <c r="W184" i="1"/>
  <c r="W185" i="1"/>
  <c r="W186" i="1"/>
  <c r="W187" i="1"/>
  <c r="W188" i="1"/>
  <c r="W189" i="1"/>
  <c r="W190" i="1"/>
  <c r="W192" i="1"/>
  <c r="W191"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 i="1"/>
  <c r="AK15" i="9" l="1"/>
  <c r="AJ5" i="9"/>
  <c r="AK27" i="9"/>
  <c r="AJ19" i="9"/>
  <c r="AJ3" i="9"/>
  <c r="AJ8" i="9"/>
  <c r="AK25" i="9"/>
  <c r="AK23" i="9"/>
  <c r="AJ4" i="9"/>
  <c r="AK22" i="9"/>
  <c r="AJ13" i="9"/>
  <c r="AJ2" i="9"/>
  <c r="AJ7" i="9"/>
  <c r="AK18" i="9"/>
  <c r="AJ26" i="9"/>
  <c r="AK16" i="9"/>
  <c r="AJ9" i="9"/>
  <c r="AK26" i="9"/>
  <c r="AK24" i="9"/>
  <c r="AJ10" i="9"/>
  <c r="AJ23" i="9"/>
  <c r="AJ22" i="9"/>
  <c r="AK19" i="9"/>
  <c r="AJ12" i="9"/>
  <c r="AK21" i="9"/>
  <c r="AJ15" i="9"/>
  <c r="AJ6" i="9"/>
  <c r="AJ11" i="9"/>
  <c r="AK17" i="9"/>
  <c r="AJ27" i="9"/>
  <c r="AJ25" i="9"/>
  <c r="AJ18" i="9"/>
  <c r="AJ24" i="9"/>
  <c r="AJ20" i="9"/>
  <c r="AJ21" i="9"/>
  <c r="AJ17" i="9"/>
  <c r="AJ16" i="9"/>
</calcChain>
</file>

<file path=xl/sharedStrings.xml><?xml version="1.0" encoding="utf-8"?>
<sst xmlns="http://schemas.openxmlformats.org/spreadsheetml/2006/main" count="4557" uniqueCount="1056">
  <si>
    <t>Plant Name</t>
  </si>
  <si>
    <t>UniqueID_Final</t>
  </si>
  <si>
    <t>Number of Units</t>
  </si>
  <si>
    <t>Latitude</t>
  </si>
  <si>
    <t>Longitude</t>
  </si>
  <si>
    <t>State Name</t>
  </si>
  <si>
    <t>Capacity (MW)</t>
  </si>
  <si>
    <t>Modeled Fuels</t>
  </si>
  <si>
    <t>PM Control</t>
  </si>
  <si>
    <t>On Line Year</t>
  </si>
  <si>
    <t>Retirement Year</t>
  </si>
  <si>
    <t>Owner Name</t>
  </si>
  <si>
    <t>Additional Data Review since Proposal</t>
  </si>
  <si>
    <t>Number of Quarters Evaluated</t>
  </si>
  <si>
    <t>Compliance Method</t>
  </si>
  <si>
    <t>Heat Rate (Btu/kWh)</t>
  </si>
  <si>
    <t>Average Annual Heat Input (mmBtu)</t>
  </si>
  <si>
    <t>Quarterly Lowest Achieved fPM Rates (99th percentile of each quarter, lb/MMBtu)</t>
  </si>
  <si>
    <t>Lowest Achieved fPM Rate (lowest 99th percentile, lb/MMBtu)</t>
  </si>
  <si>
    <t>Average of All Data (lb/MMBtu)</t>
  </si>
  <si>
    <t>Barry</t>
  </si>
  <si>
    <t>Platte</t>
  </si>
  <si>
    <t>Whelan Energy Center</t>
  </si>
  <si>
    <t>Holcomb</t>
  </si>
  <si>
    <t>Cross</t>
  </si>
  <si>
    <t xml:space="preserve">Seminole </t>
  </si>
  <si>
    <t>Apache Station</t>
  </si>
  <si>
    <t>GREC</t>
  </si>
  <si>
    <t>Limestone</t>
  </si>
  <si>
    <t xml:space="preserve">Comanche </t>
  </si>
  <si>
    <t>Hayden</t>
  </si>
  <si>
    <t>Crystal River</t>
  </si>
  <si>
    <t>Big Bend</t>
  </si>
  <si>
    <t>Northside Generating Station</t>
  </si>
  <si>
    <t>Bowen</t>
  </si>
  <si>
    <t>Dallman</t>
  </si>
  <si>
    <t>Marion</t>
  </si>
  <si>
    <t>Clifty Creek</t>
  </si>
  <si>
    <t>Cayuga</t>
  </si>
  <si>
    <t>Whitewater Valley</t>
  </si>
  <si>
    <t>Walter Scott Jr Energy Center</t>
  </si>
  <si>
    <t>George Neal North</t>
  </si>
  <si>
    <t>Muscatine Plant #1</t>
  </si>
  <si>
    <t>La Cygne</t>
  </si>
  <si>
    <t>E W Brown</t>
  </si>
  <si>
    <t>Ghent</t>
  </si>
  <si>
    <t xml:space="preserve">Mill Creek </t>
  </si>
  <si>
    <t>Shawnee</t>
  </si>
  <si>
    <t>Cooper</t>
  </si>
  <si>
    <t>R S Nelson</t>
  </si>
  <si>
    <t xml:space="preserve">Monroe </t>
  </si>
  <si>
    <t>Clay Boswell</t>
  </si>
  <si>
    <t>Allen S King</t>
  </si>
  <si>
    <t>Hawthorn</t>
  </si>
  <si>
    <t>Labadie</t>
  </si>
  <si>
    <t>Sioux</t>
  </si>
  <si>
    <t>New Madrid</t>
  </si>
  <si>
    <t>Thomas Hill</t>
  </si>
  <si>
    <t>Lon Wright</t>
  </si>
  <si>
    <t>Sheldon</t>
  </si>
  <si>
    <t>Merrimack</t>
  </si>
  <si>
    <t>Schiller</t>
  </si>
  <si>
    <t>Four Corners</t>
  </si>
  <si>
    <t>Roxboro</t>
  </si>
  <si>
    <t>James E. Rogers Energy Complex</t>
  </si>
  <si>
    <t xml:space="preserve">Marshall </t>
  </si>
  <si>
    <t>Leland Olds</t>
  </si>
  <si>
    <t>Milton R Young</t>
  </si>
  <si>
    <t>Cardinal</t>
  </si>
  <si>
    <t>Kyger Creek</t>
  </si>
  <si>
    <t>FirstEnergy Bay Shore</t>
  </si>
  <si>
    <t>Muskogee</t>
  </si>
  <si>
    <t xml:space="preserve">Seward </t>
  </si>
  <si>
    <t>Wateree</t>
  </si>
  <si>
    <t>Williams</t>
  </si>
  <si>
    <t xml:space="preserve">Cumberland </t>
  </si>
  <si>
    <t xml:space="preserve">Gallatin </t>
  </si>
  <si>
    <t>W A Parish</t>
  </si>
  <si>
    <t>John E Amos</t>
  </si>
  <si>
    <t>FirstEnergy Fort Martin Power Station</t>
  </si>
  <si>
    <t>FirstEnergy Harrison Power Station</t>
  </si>
  <si>
    <t xml:space="preserve">Mitchell </t>
  </si>
  <si>
    <t>Mt Storm</t>
  </si>
  <si>
    <t>Weston</t>
  </si>
  <si>
    <t>Manitowoc</t>
  </si>
  <si>
    <t>Dave Johnston</t>
  </si>
  <si>
    <t>John P Madgett</t>
  </si>
  <si>
    <t>James H Miller Jr</t>
  </si>
  <si>
    <t>East Bend</t>
  </si>
  <si>
    <t xml:space="preserve">Craig </t>
  </si>
  <si>
    <t>Coal Creek</t>
  </si>
  <si>
    <t>H L Spurlock</t>
  </si>
  <si>
    <t>Big Cajun 2</t>
  </si>
  <si>
    <t>Nearman Creek</t>
  </si>
  <si>
    <t>Iatan</t>
  </si>
  <si>
    <t>Jeffrey Energy Center</t>
  </si>
  <si>
    <t>Trimble County</t>
  </si>
  <si>
    <t>Colstrip</t>
  </si>
  <si>
    <t>Gerald Gentleman</t>
  </si>
  <si>
    <t>Sherburne County</t>
  </si>
  <si>
    <t>Sooner</t>
  </si>
  <si>
    <t>Nebraska City</t>
  </si>
  <si>
    <t>Big Stone</t>
  </si>
  <si>
    <t>Wyodak</t>
  </si>
  <si>
    <t>Gibson</t>
  </si>
  <si>
    <t>Flint Creek</t>
  </si>
  <si>
    <t>Martin Lake</t>
  </si>
  <si>
    <t>Hunter</t>
  </si>
  <si>
    <t>Rockport</t>
  </si>
  <si>
    <t>Coronado</t>
  </si>
  <si>
    <t>Fayette Power Project</t>
  </si>
  <si>
    <t xml:space="preserve">Oak Grove </t>
  </si>
  <si>
    <t>San Miguel</t>
  </si>
  <si>
    <t>Brame Energy Center</t>
  </si>
  <si>
    <t>Tolk</t>
  </si>
  <si>
    <t>John Twitty Energy Center</t>
  </si>
  <si>
    <t>Laramie River Station</t>
  </si>
  <si>
    <t>Merom</t>
  </si>
  <si>
    <t>Winyah</t>
  </si>
  <si>
    <t>Mayo</t>
  </si>
  <si>
    <t>Ottumwa</t>
  </si>
  <si>
    <t>Scherer</t>
  </si>
  <si>
    <t>Mountaineer</t>
  </si>
  <si>
    <t>Antelope Valley</t>
  </si>
  <si>
    <t>Independence Steam Electric Station</t>
  </si>
  <si>
    <t>Louisa</t>
  </si>
  <si>
    <t>Warrick</t>
  </si>
  <si>
    <t>Rawhide</t>
  </si>
  <si>
    <t>Sikeston Power Station</t>
  </si>
  <si>
    <t>Hugo</t>
  </si>
  <si>
    <t>D B Wilson</t>
  </si>
  <si>
    <t>Major Oak Power</t>
  </si>
  <si>
    <t>J K Spruce</t>
  </si>
  <si>
    <t>Clover</t>
  </si>
  <si>
    <t>George Neal South</t>
  </si>
  <si>
    <t>Bonanza</t>
  </si>
  <si>
    <t>Belews Creek</t>
  </si>
  <si>
    <t>Jim Bridger</t>
  </si>
  <si>
    <t>Huntington</t>
  </si>
  <si>
    <t>Gavin Power, LLC</t>
  </si>
  <si>
    <t>Ray D Nixon</t>
  </si>
  <si>
    <t>Coyote</t>
  </si>
  <si>
    <t>Springerville</t>
  </si>
  <si>
    <t>John B Rich Memorial Power Station</t>
  </si>
  <si>
    <t>Colver Power Project</t>
  </si>
  <si>
    <t>Grant Town Power Plant</t>
  </si>
  <si>
    <t>Foster Wheeler Mt Carmel Cogen</t>
  </si>
  <si>
    <t>Ebensburg Power</t>
  </si>
  <si>
    <t>River Valley</t>
  </si>
  <si>
    <t>AES Warrior Run Cogeneration Facility</t>
  </si>
  <si>
    <t>Colstrip Energy LP</t>
  </si>
  <si>
    <t>Westwood Generation LLC</t>
  </si>
  <si>
    <t>Panther Creek Energy Facility</t>
  </si>
  <si>
    <t>Northampton Generating Company LP</t>
  </si>
  <si>
    <t>Sunnyside Cogen Associates</t>
  </si>
  <si>
    <t>Scrubgrass Generating Plant</t>
  </si>
  <si>
    <t>St Nicholas Cogen Project</t>
  </si>
  <si>
    <t>Red Hills Generating Facility</t>
  </si>
  <si>
    <t>Wygen 1</t>
  </si>
  <si>
    <t>Hardin Generator Project</t>
  </si>
  <si>
    <t>Prairie State Generating Station</t>
  </si>
  <si>
    <t>Elm Road Generating Station</t>
  </si>
  <si>
    <t>Wygen 2</t>
  </si>
  <si>
    <t>Plum Point Energy Station</t>
  </si>
  <si>
    <t>John W Turk Jr Power Plant</t>
  </si>
  <si>
    <t>Wygen III</t>
  </si>
  <si>
    <t>Dry Fork Station</t>
  </si>
  <si>
    <t>Sandy Creek Energy Station</t>
  </si>
  <si>
    <t>Longview Power Plant</t>
  </si>
  <si>
    <t>Spiritwood Station</t>
  </si>
  <si>
    <t>Virginia City Hybrid Energy Center</t>
  </si>
  <si>
    <t>3_B_5</t>
  </si>
  <si>
    <t>59_B_1</t>
  </si>
  <si>
    <t>60_B_1</t>
  </si>
  <si>
    <t>60_B_2</t>
  </si>
  <si>
    <t>108_B_SGU1</t>
  </si>
  <si>
    <t>130_B_2</t>
  </si>
  <si>
    <t>130_B_1</t>
  </si>
  <si>
    <t>130_B_3</t>
  </si>
  <si>
    <t>130_B_4</t>
  </si>
  <si>
    <t>136_B_2</t>
  </si>
  <si>
    <t>160_B_3</t>
  </si>
  <si>
    <t>165_B_2</t>
  </si>
  <si>
    <t>298_B_LIM1</t>
  </si>
  <si>
    <t>298_B_LIM2</t>
  </si>
  <si>
    <t>470_B_3</t>
  </si>
  <si>
    <t>525_B_H1</t>
  </si>
  <si>
    <t>628_B_4</t>
  </si>
  <si>
    <t>628_B_5</t>
  </si>
  <si>
    <t>645_B_BB04</t>
  </si>
  <si>
    <t>667_B_1</t>
  </si>
  <si>
    <t>667_B_2</t>
  </si>
  <si>
    <t>703_B_1BLR</t>
  </si>
  <si>
    <t>703_B_2BLR</t>
  </si>
  <si>
    <t>703_B_3BLR</t>
  </si>
  <si>
    <t>703_B_4BLR</t>
  </si>
  <si>
    <t>963_B_41</t>
  </si>
  <si>
    <t>976_B_123</t>
  </si>
  <si>
    <t>983_B_1, 983_B_2, 983_B_3</t>
  </si>
  <si>
    <t>983_B_4, 983_B_5, 983_B_6</t>
  </si>
  <si>
    <t>1001_B_1</t>
  </si>
  <si>
    <t>1001_B_2</t>
  </si>
  <si>
    <t>1040_B_1, 1040_B_2</t>
  </si>
  <si>
    <t>1082_B_3</t>
  </si>
  <si>
    <t>1082_B_4</t>
  </si>
  <si>
    <t>1091_B_3</t>
  </si>
  <si>
    <t>1167_B_8</t>
  </si>
  <si>
    <t>1167_B_9</t>
  </si>
  <si>
    <t>1241_B_1</t>
  </si>
  <si>
    <t>1241_B_2</t>
  </si>
  <si>
    <t>1355_B_3</t>
  </si>
  <si>
    <t>1356_B_1</t>
  </si>
  <si>
    <t>1356_B_2, 1356_B_3</t>
  </si>
  <si>
    <t>1356_B_4</t>
  </si>
  <si>
    <t>1364_B_3</t>
  </si>
  <si>
    <t>1364_B_4</t>
  </si>
  <si>
    <t>1379_B_1, 1379_B_2, 1379_B_3, 1379_B_4, 1379_B_5</t>
  </si>
  <si>
    <t>1379_B_6, 1379_B_7, 1379_B_8, 1379_B_9</t>
  </si>
  <si>
    <t>1384_B_1, 1384_B_2</t>
  </si>
  <si>
    <t>1393_B_6</t>
  </si>
  <si>
    <t>1733_B_1</t>
  </si>
  <si>
    <t>1733_B_2</t>
  </si>
  <si>
    <t>1733_B_3</t>
  </si>
  <si>
    <t>1733_B_4</t>
  </si>
  <si>
    <t>1893_B_3</t>
  </si>
  <si>
    <t>1893_B_4</t>
  </si>
  <si>
    <t>1915_B_1</t>
  </si>
  <si>
    <t>2079_B_5A</t>
  </si>
  <si>
    <t>2103_B_1</t>
  </si>
  <si>
    <t>2103_B_2</t>
  </si>
  <si>
    <t>2103_B_3</t>
  </si>
  <si>
    <t>2103_B_4</t>
  </si>
  <si>
    <t>2107_B_1</t>
  </si>
  <si>
    <t>2107_B_2</t>
  </si>
  <si>
    <t>2167_B_1</t>
  </si>
  <si>
    <t>2167_B_2</t>
  </si>
  <si>
    <t>2168_B_MB1</t>
  </si>
  <si>
    <t>2168_B_MB2</t>
  </si>
  <si>
    <t>2168_B_MB3</t>
  </si>
  <si>
    <t>2240_B_8</t>
  </si>
  <si>
    <t>2277_B_2</t>
  </si>
  <si>
    <t>2277_B_1</t>
  </si>
  <si>
    <t>2364_B_1, 2364_B_2</t>
  </si>
  <si>
    <t>2367_B_4</t>
  </si>
  <si>
    <t>2367_B_6</t>
  </si>
  <si>
    <t>2442_B_5</t>
  </si>
  <si>
    <t>2442_B_4</t>
  </si>
  <si>
    <t>2712_B_1</t>
  </si>
  <si>
    <t>2712_B_2</t>
  </si>
  <si>
    <t>2712_B_3A, 2712_B_3B</t>
  </si>
  <si>
    <t>2712_B_4A, 2712_B_4B</t>
  </si>
  <si>
    <t>2721_B_5</t>
  </si>
  <si>
    <t>2721_B_6</t>
  </si>
  <si>
    <t>2727_B_1, 2727_B_2</t>
  </si>
  <si>
    <t>2727_B_4</t>
  </si>
  <si>
    <t>2727_B_3</t>
  </si>
  <si>
    <t>2817_B_1</t>
  </si>
  <si>
    <t>2817_B_2</t>
  </si>
  <si>
    <t>2823_B_B1</t>
  </si>
  <si>
    <t>2823_B_B2</t>
  </si>
  <si>
    <t>2828_B_1</t>
  </si>
  <si>
    <t>2828_B_2</t>
  </si>
  <si>
    <t>2828_B_3</t>
  </si>
  <si>
    <t>2876_B_1, 2876_B_2</t>
  </si>
  <si>
    <t>2876_B_3, 2876_B_4, 2876_B_5</t>
  </si>
  <si>
    <t>2878_B_1</t>
  </si>
  <si>
    <t>2952_B_6</t>
  </si>
  <si>
    <t>3130_B_1, 3130_B_2</t>
  </si>
  <si>
    <t>3297_B_WAT1, 3297_B_WAT2</t>
  </si>
  <si>
    <t>3298_B_WIL1</t>
  </si>
  <si>
    <t>3399_B_1</t>
  </si>
  <si>
    <t>3403_B_1</t>
  </si>
  <si>
    <t>3403_B_2</t>
  </si>
  <si>
    <t>3403_B_3</t>
  </si>
  <si>
    <t>3403_B_4</t>
  </si>
  <si>
    <t>3470_B_WAP5</t>
  </si>
  <si>
    <t>3470_B_WAP6</t>
  </si>
  <si>
    <t>3470_B_WAP7</t>
  </si>
  <si>
    <t>3470_B_WAP8</t>
  </si>
  <si>
    <t>3935_B_1</t>
  </si>
  <si>
    <t>3935_B_2</t>
  </si>
  <si>
    <t>3935_B_3</t>
  </si>
  <si>
    <t>3943_B_1</t>
  </si>
  <si>
    <t>3943_B_2</t>
  </si>
  <si>
    <t>3944_B_1</t>
  </si>
  <si>
    <t>3944_B_2</t>
  </si>
  <si>
    <t>3944_B_3</t>
  </si>
  <si>
    <t>3948_B_1</t>
  </si>
  <si>
    <t>3948_B_2</t>
  </si>
  <si>
    <t>3954_B_1, 3954_B_2</t>
  </si>
  <si>
    <t>3954_B_3</t>
  </si>
  <si>
    <t>4078_B_3</t>
  </si>
  <si>
    <t>4078_B_4</t>
  </si>
  <si>
    <t>4125_B_9</t>
  </si>
  <si>
    <t>4158_B_BW41</t>
  </si>
  <si>
    <t>4158_B_BW44</t>
  </si>
  <si>
    <t>4158_B_BW42</t>
  </si>
  <si>
    <t>4271_B_B1</t>
  </si>
  <si>
    <t>6002_B_1</t>
  </si>
  <si>
    <t>6002_B_2</t>
  </si>
  <si>
    <t>6002_B_3</t>
  </si>
  <si>
    <t>6002_B_4</t>
  </si>
  <si>
    <t>6018_B_2</t>
  </si>
  <si>
    <t>6021_B_C2</t>
  </si>
  <si>
    <t>6021_B_C3</t>
  </si>
  <si>
    <t>6030_B_1</t>
  </si>
  <si>
    <t>6030_B_2</t>
  </si>
  <si>
    <t>6041_B_1</t>
  </si>
  <si>
    <t>6041_B_2</t>
  </si>
  <si>
    <t>6041_B_3</t>
  </si>
  <si>
    <t>6041_B_4</t>
  </si>
  <si>
    <t>6055_B_2B3</t>
  </si>
  <si>
    <t>6064_B_N1</t>
  </si>
  <si>
    <t>6065_B_1</t>
  </si>
  <si>
    <t>6065_B_2</t>
  </si>
  <si>
    <t>6068_B_1</t>
  </si>
  <si>
    <t>6068_B_2</t>
  </si>
  <si>
    <t>6068_B_3</t>
  </si>
  <si>
    <t>6071_B_1</t>
  </si>
  <si>
    <t>6071_B_2</t>
  </si>
  <si>
    <t>6076_B_3</t>
  </si>
  <si>
    <t>6076_B_4</t>
  </si>
  <si>
    <t>6077_B_1</t>
  </si>
  <si>
    <t>6077_B_2</t>
  </si>
  <si>
    <t>6090_B_3</t>
  </si>
  <si>
    <t>6095_B_1</t>
  </si>
  <si>
    <t>6095_B_2</t>
  </si>
  <si>
    <t>6096_B_1</t>
  </si>
  <si>
    <t>6096_B_2</t>
  </si>
  <si>
    <t>6098_B_1</t>
  </si>
  <si>
    <t>6101_B_BW91</t>
  </si>
  <si>
    <t>6113_B_1</t>
  </si>
  <si>
    <t>6113_B_2</t>
  </si>
  <si>
    <t>6113_B_3</t>
  </si>
  <si>
    <t>6113_B_4</t>
  </si>
  <si>
    <t>6138_B_1</t>
  </si>
  <si>
    <t>6146_B_1</t>
  </si>
  <si>
    <t>6146_B_2</t>
  </si>
  <si>
    <t>6146_B_3</t>
  </si>
  <si>
    <t>6165_B_1</t>
  </si>
  <si>
    <t>6165_B_3</t>
  </si>
  <si>
    <t>6165_B_2</t>
  </si>
  <si>
    <t>6166_B_MB1, 6166_B_MB2</t>
  </si>
  <si>
    <t>6177_B_U1B</t>
  </si>
  <si>
    <t>6177_B_U2B</t>
  </si>
  <si>
    <t>6179_B_1</t>
  </si>
  <si>
    <t>6179_B_2</t>
  </si>
  <si>
    <t>6179_B_3</t>
  </si>
  <si>
    <t>6180_B_1</t>
  </si>
  <si>
    <t>6180_B_2</t>
  </si>
  <si>
    <t>6183_B_SM-1</t>
  </si>
  <si>
    <t>6190_B_3-1</t>
  </si>
  <si>
    <t>6190_B_3-2</t>
  </si>
  <si>
    <t>6194_B_171B</t>
  </si>
  <si>
    <t>6194_B_172B</t>
  </si>
  <si>
    <t>6195_B_1</t>
  </si>
  <si>
    <t>6195_B_2</t>
  </si>
  <si>
    <t>6204_B_1</t>
  </si>
  <si>
    <t>6204_B_2</t>
  </si>
  <si>
    <t>6204_B_3</t>
  </si>
  <si>
    <t>6213_B_2SG1</t>
  </si>
  <si>
    <t>6213_B_1SG1</t>
  </si>
  <si>
    <t>6249_B_1</t>
  </si>
  <si>
    <t>6249_B_2</t>
  </si>
  <si>
    <t>6249_B_3</t>
  </si>
  <si>
    <t>6249_B_4</t>
  </si>
  <si>
    <t>6250_B_1A, 6250_B_1B</t>
  </si>
  <si>
    <t>6254_B_1</t>
  </si>
  <si>
    <t>6257_B_1</t>
  </si>
  <si>
    <t>6257_B_2</t>
  </si>
  <si>
    <t>6257_B_3</t>
  </si>
  <si>
    <t>6264_B_1</t>
  </si>
  <si>
    <t>6469_B_B1</t>
  </si>
  <si>
    <t>6469_B_B2</t>
  </si>
  <si>
    <t>6641_B_1</t>
  </si>
  <si>
    <t>6641_B_2</t>
  </si>
  <si>
    <t>6664_B_101</t>
  </si>
  <si>
    <t>6705_B_4</t>
  </si>
  <si>
    <t>6761_B_101</t>
  </si>
  <si>
    <t>6768_B_1</t>
  </si>
  <si>
    <t>6772_B_1</t>
  </si>
  <si>
    <t>6823_B_W1</t>
  </si>
  <si>
    <t>7030_B_U1</t>
  </si>
  <si>
    <t>7030_B_U2</t>
  </si>
  <si>
    <t>7097_B_BLR1</t>
  </si>
  <si>
    <t>7213_B_1</t>
  </si>
  <si>
    <t>7213_B_2</t>
  </si>
  <si>
    <t>7343_B_4</t>
  </si>
  <si>
    <t>7790_B_1-1</t>
  </si>
  <si>
    <t>8042_B_1</t>
  </si>
  <si>
    <t>8042_B_2</t>
  </si>
  <si>
    <t>8066_B_BW73</t>
  </si>
  <si>
    <t>8066_B_BW74</t>
  </si>
  <si>
    <t>8069_B_1</t>
  </si>
  <si>
    <t>8069_B_2</t>
  </si>
  <si>
    <t>8102_B_1</t>
  </si>
  <si>
    <t>8102_B_2</t>
  </si>
  <si>
    <t>8219_B_1</t>
  </si>
  <si>
    <t>8222_B_B1</t>
  </si>
  <si>
    <t>8223_B_2</t>
  </si>
  <si>
    <t>8223_B_3</t>
  </si>
  <si>
    <t>8223_B_4</t>
  </si>
  <si>
    <t>10113_B_CFB1, 10113_B_CFB2</t>
  </si>
  <si>
    <t>10143_B_ABB01</t>
  </si>
  <si>
    <t>10151_B_BLR1A, 10151_B_BLR1B</t>
  </si>
  <si>
    <t>10343_B_SG-101</t>
  </si>
  <si>
    <t>10603_B_031</t>
  </si>
  <si>
    <t>10671_B_1A, 10671_B_1B, 10671_B_2A, 10671_B_2B</t>
  </si>
  <si>
    <t>10678_B_BLR1</t>
  </si>
  <si>
    <t>10784_B_BLR1</t>
  </si>
  <si>
    <t>50611_B_031</t>
  </si>
  <si>
    <t>50776_B_BLR1, 50776_B_BLR2</t>
  </si>
  <si>
    <t>50888_B_BLR1</t>
  </si>
  <si>
    <t>50951_B_1</t>
  </si>
  <si>
    <t>50974_B_UNIT 1</t>
  </si>
  <si>
    <t>50974_B_UNIT 2</t>
  </si>
  <si>
    <t>54634_B_1</t>
  </si>
  <si>
    <t>55076_B_AA001, 55076_B_AA002</t>
  </si>
  <si>
    <t>55479_B_3</t>
  </si>
  <si>
    <t>55749_B_PC1</t>
  </si>
  <si>
    <t>55856_G_PC1</t>
  </si>
  <si>
    <t>55856_G_PC2</t>
  </si>
  <si>
    <t>56068_B_18</t>
  </si>
  <si>
    <t>56068_B_19</t>
  </si>
  <si>
    <t>56319_B_1</t>
  </si>
  <si>
    <t>56456_B_BLR1</t>
  </si>
  <si>
    <t>56564_G_1</t>
  </si>
  <si>
    <t>56596_B_1</t>
  </si>
  <si>
    <t>56609_B_1</t>
  </si>
  <si>
    <t>56611_B_S01</t>
  </si>
  <si>
    <t>56671_B_UHA01</t>
  </si>
  <si>
    <t>56786_B_1</t>
  </si>
  <si>
    <t>56808_G_1</t>
  </si>
  <si>
    <t>56808_G_2</t>
  </si>
  <si>
    <t>Alabama</t>
  </si>
  <si>
    <t>Nebraska</t>
  </si>
  <si>
    <t>Kansas</t>
  </si>
  <si>
    <t>South Carolina</t>
  </si>
  <si>
    <t>Florida</t>
  </si>
  <si>
    <t>Arizona</t>
  </si>
  <si>
    <t>Oklahoma</t>
  </si>
  <si>
    <t>Texas</t>
  </si>
  <si>
    <t>Colorado</t>
  </si>
  <si>
    <t>Georgia</t>
  </si>
  <si>
    <t>Illinois</t>
  </si>
  <si>
    <t>Indiana</t>
  </si>
  <si>
    <t>Iowa</t>
  </si>
  <si>
    <t>Kentucky</t>
  </si>
  <si>
    <t>Louisiana</t>
  </si>
  <si>
    <t>Michigan</t>
  </si>
  <si>
    <t>Minnesota</t>
  </si>
  <si>
    <t>Missouri</t>
  </si>
  <si>
    <t>New Hampshire</t>
  </si>
  <si>
    <t>New Mexico</t>
  </si>
  <si>
    <t>North Carolina</t>
  </si>
  <si>
    <t>North Dakota</t>
  </si>
  <si>
    <t>Ohio</t>
  </si>
  <si>
    <t>Pennsylvania</t>
  </si>
  <si>
    <t>Tennessee</t>
  </si>
  <si>
    <t>West Virginia</t>
  </si>
  <si>
    <t>Wisconsin</t>
  </si>
  <si>
    <t>Wyoming</t>
  </si>
  <si>
    <t>Montana</t>
  </si>
  <si>
    <t>South Dakota</t>
  </si>
  <si>
    <t>Arkansas</t>
  </si>
  <si>
    <t>Utah</t>
  </si>
  <si>
    <t>Virginia</t>
  </si>
  <si>
    <t>Maryland</t>
  </si>
  <si>
    <t>Mississippi</t>
  </si>
  <si>
    <t>Bituminous</t>
  </si>
  <si>
    <t>Subbituminous</t>
  </si>
  <si>
    <t>Bituminous, Subbituminous</t>
  </si>
  <si>
    <t>Lignite, Subbituminous</t>
  </si>
  <si>
    <t>Bituminous, Natural Gas</t>
  </si>
  <si>
    <t>Bituminous, Petroleum Coke</t>
  </si>
  <si>
    <t>Bituminous, Waste Coal</t>
  </si>
  <si>
    <t>Subbituminous, Petroleum Coke</t>
  </si>
  <si>
    <t>Bituminous, Subbituminous, Petroleum Coke</t>
  </si>
  <si>
    <t>Lignite</t>
  </si>
  <si>
    <t>Waste Coal</t>
  </si>
  <si>
    <t>ESPC + WS</t>
  </si>
  <si>
    <t>ESPH + B</t>
  </si>
  <si>
    <t>ESPC</t>
  </si>
  <si>
    <t>B</t>
  </si>
  <si>
    <t>ESPH</t>
  </si>
  <si>
    <t>ESPC + B + WS</t>
  </si>
  <si>
    <t>ESPC + B</t>
  </si>
  <si>
    <t>B + C</t>
  </si>
  <si>
    <t>ESPC + WESP</t>
  </si>
  <si>
    <t>ESPH + WESP</t>
  </si>
  <si>
    <t>WS</t>
  </si>
  <si>
    <t>B + WS</t>
  </si>
  <si>
    <t>ESPH + B + WS</t>
  </si>
  <si>
    <t>WESP + B</t>
  </si>
  <si>
    <t>Alabama Power Co</t>
  </si>
  <si>
    <t>Grand Island Utilities</t>
  </si>
  <si>
    <t>Hastings Utilities (NE)</t>
  </si>
  <si>
    <t>Heartland Consumers Power District</t>
  </si>
  <si>
    <t>Sunflower Electric Power Corp</t>
  </si>
  <si>
    <t>Santee Cooper</t>
  </si>
  <si>
    <t>Seminole Electric Coop Inc</t>
  </si>
  <si>
    <t>Arizona Electric Power Coop Inc</t>
  </si>
  <si>
    <t>Grand River Dam Authority</t>
  </si>
  <si>
    <t>NRG Texas LLC</t>
  </si>
  <si>
    <t>Public Service Co of Colorado</t>
  </si>
  <si>
    <t>Duke Energy Florida</t>
  </si>
  <si>
    <t>Tampa Electric Co</t>
  </si>
  <si>
    <t>JEA</t>
  </si>
  <si>
    <t>Georgia Power Co</t>
  </si>
  <si>
    <t>Springfield Water Light &amp; Power Dept</t>
  </si>
  <si>
    <t>Southern Illinois Power Coop</t>
  </si>
  <si>
    <t>Indiana Kentucky Electric Corp</t>
  </si>
  <si>
    <t>Duke Energy Indiana</t>
  </si>
  <si>
    <t>Richmond Power &amp; Light</t>
  </si>
  <si>
    <t>MidAmerican Energy Co</t>
  </si>
  <si>
    <t>Muscatine Power &amp; Water</t>
  </si>
  <si>
    <t>Evergy Kansas South Inc</t>
  </si>
  <si>
    <t>Kentucky Utilities Co</t>
  </si>
  <si>
    <t>Louisville Gas &amp; Electric Co</t>
  </si>
  <si>
    <t>Tennessee Valley Authority</t>
  </si>
  <si>
    <t>East Kentucky Power Coop</t>
  </si>
  <si>
    <t>Entergy Louisiana LLC</t>
  </si>
  <si>
    <t>DTE Electric Co</t>
  </si>
  <si>
    <t>ALLETE Inc</t>
  </si>
  <si>
    <t>Northern States Power Co (Minnesota)</t>
  </si>
  <si>
    <t>Evergy Metro Inc</t>
  </si>
  <si>
    <t>Ameren Missouri</t>
  </si>
  <si>
    <t>Associated Electric Coop Inc</t>
  </si>
  <si>
    <t>Fremont Dept of Public Utilities</t>
  </si>
  <si>
    <t>Nebraska Public Power District</t>
  </si>
  <si>
    <t>GSP Merrimack LLC</t>
  </si>
  <si>
    <t>GSP Schiller LLC</t>
  </si>
  <si>
    <t>Arizona Public Service Co</t>
  </si>
  <si>
    <t>Duke Energy Progress</t>
  </si>
  <si>
    <t>Duke Energy Carolinas</t>
  </si>
  <si>
    <t>Basin Electric Power Coop</t>
  </si>
  <si>
    <t>Minnkota Power Coop</t>
  </si>
  <si>
    <t>Square Butte Electric Coop</t>
  </si>
  <si>
    <t>AEP Generation Resources Inc</t>
  </si>
  <si>
    <t>Buckeye Power Inc</t>
  </si>
  <si>
    <t>Ohio Valley Electric Corp</t>
  </si>
  <si>
    <t>Walleye Power LLC</t>
  </si>
  <si>
    <t>Oklahoma Gas &amp; Electric Co</t>
  </si>
  <si>
    <t>Seward Generation LLC</t>
  </si>
  <si>
    <t>Dominion Energy South Carolina</t>
  </si>
  <si>
    <t>South Carolina Generating Co Inc</t>
  </si>
  <si>
    <t>Appalachian Power Co</t>
  </si>
  <si>
    <t>Monongahela Power Co</t>
  </si>
  <si>
    <t>Virginia Electric &amp; Power Co</t>
  </si>
  <si>
    <t>Wisconsin Public Service Corp</t>
  </si>
  <si>
    <t>Manitowoc Public Utilities</t>
  </si>
  <si>
    <t>PacifiCorp</t>
  </si>
  <si>
    <t>Dairyland Power Coop</t>
  </si>
  <si>
    <t>Duke Energy Kentucky</t>
  </si>
  <si>
    <t>Salt River Project</t>
  </si>
  <si>
    <t>Tri State Generation &amp; Transmission Association Inc</t>
  </si>
  <si>
    <t>Great River Energy</t>
  </si>
  <si>
    <t>Louisiana Generating LLC</t>
  </si>
  <si>
    <t>Kansas City Board Public Utilities</t>
  </si>
  <si>
    <t>Evergy Kansas Central Inc</t>
  </si>
  <si>
    <t>Talen Montana LLC</t>
  </si>
  <si>
    <t>NorthWestern Corp</t>
  </si>
  <si>
    <t>Omaha Public Power District</t>
  </si>
  <si>
    <t>Otter Tail Power Co</t>
  </si>
  <si>
    <t>Arkansas Electric Coop Corp</t>
  </si>
  <si>
    <t>Luminant</t>
  </si>
  <si>
    <t>AEP Generating Co</t>
  </si>
  <si>
    <t>Austin Energy</t>
  </si>
  <si>
    <t>Lower Colorado River Authority</t>
  </si>
  <si>
    <t>Oak Grove Management Co LLC</t>
  </si>
  <si>
    <t>San Miguel Electric Coop Inc</t>
  </si>
  <si>
    <t>CLECO Power LLC</t>
  </si>
  <si>
    <t>Southwestern Public Service Co</t>
  </si>
  <si>
    <t>Springfield MO (City of)</t>
  </si>
  <si>
    <t>Western Minnesota Municipal Power Agency</t>
  </si>
  <si>
    <t>Hoosier Energy R E C, Inc</t>
  </si>
  <si>
    <t>Oglethorpe Power Corp</t>
  </si>
  <si>
    <t>Alcoa Power Generating Inc</t>
  </si>
  <si>
    <t>Platte River Power Authority</t>
  </si>
  <si>
    <t>Sikeston Utilities</t>
  </si>
  <si>
    <t>Western Farmers Electric Coop</t>
  </si>
  <si>
    <t>Big Rivers Electric Corp</t>
  </si>
  <si>
    <t>Major Oak Power LLC</t>
  </si>
  <si>
    <t>CPS Energy</t>
  </si>
  <si>
    <t>Old Dominion Electric Coop</t>
  </si>
  <si>
    <t>Deseret Power Electric Coop</t>
  </si>
  <si>
    <t>Gavin Power LLC</t>
  </si>
  <si>
    <t>Colorado Springs Utilities</t>
  </si>
  <si>
    <t>Tucson Electric Power Co</t>
  </si>
  <si>
    <t>Gilberton Power Co</t>
  </si>
  <si>
    <t>Inter Power/Ahlcon Partners L P</t>
  </si>
  <si>
    <t>American Bituminous Power LP</t>
  </si>
  <si>
    <t>Mt Carmel Cogeneration Inc</t>
  </si>
  <si>
    <t>Ebensburg Power Co</t>
  </si>
  <si>
    <t>AES Warrior Run Inc</t>
  </si>
  <si>
    <t>Rausch Creek Generation LLC</t>
  </si>
  <si>
    <t>Panther Creek Power Operating LLC</t>
  </si>
  <si>
    <t>Northampton Generating Co LP</t>
  </si>
  <si>
    <t>American Consumers Inc</t>
  </si>
  <si>
    <t>Scrubgrass Generating Co LP</t>
  </si>
  <si>
    <t>Schuylkill Energy Resource Inc</t>
  </si>
  <si>
    <t>Choctaw Generating LP</t>
  </si>
  <si>
    <t>Black Hills Power Inc</t>
  </si>
  <si>
    <t>Rocky Mountain Power LLC (ND)</t>
  </si>
  <si>
    <t>Prairie State Generating Co LLC</t>
  </si>
  <si>
    <t>Wisconsin Electric Power Co</t>
  </si>
  <si>
    <t>Cheyenne Light Fuel &amp; Power Co</t>
  </si>
  <si>
    <t>Plum Point Energy Associates LLC</t>
  </si>
  <si>
    <t>Southwestern Electric Power Co</t>
  </si>
  <si>
    <t>Sandy Creek Energy Associates</t>
  </si>
  <si>
    <t>Longview Power LLC</t>
  </si>
  <si>
    <t>N</t>
  </si>
  <si>
    <t>Y</t>
  </si>
  <si>
    <t>Stack</t>
  </si>
  <si>
    <t>PM CEMS</t>
  </si>
  <si>
    <t>CPMS</t>
  </si>
  <si>
    <t>0.005, 0.016, 0.00396, 0.01092</t>
  </si>
  <si>
    <t>0.00407, 0.00772</t>
  </si>
  <si>
    <t>0.00682</t>
  </si>
  <si>
    <t>0.00105</t>
  </si>
  <si>
    <t>0.00189, 0.0069</t>
  </si>
  <si>
    <t>0.00182, 0.00193</t>
  </si>
  <si>
    <t>0.0025</t>
  </si>
  <si>
    <t>0.00508, 0.0026</t>
  </si>
  <si>
    <t>0.0052, 0.0029</t>
  </si>
  <si>
    <t>0.02592, 0.00998, 0.00798, 0.01994</t>
  </si>
  <si>
    <t>0.00418, 0.00568</t>
  </si>
  <si>
    <t>0.001</t>
  </si>
  <si>
    <t>0.0023, 0.00818</t>
  </si>
  <si>
    <t>0.00287, 0.00508</t>
  </si>
  <si>
    <t>0.0068</t>
  </si>
  <si>
    <t>0.00498, 0.002</t>
  </si>
  <si>
    <t>0.00814, 0.0111</t>
  </si>
  <si>
    <t>0.00953</t>
  </si>
  <si>
    <t>0.00307, 0.00123</t>
  </si>
  <si>
    <t>0.002, 0.002</t>
  </si>
  <si>
    <t>0.006, 0.004</t>
  </si>
  <si>
    <t>0.00398, 0.00598</t>
  </si>
  <si>
    <t>0.00496, 0.003</t>
  </si>
  <si>
    <t>0.00298, 0.002</t>
  </si>
  <si>
    <t>0.00353, 0.00192</t>
  </si>
  <si>
    <t>0.00671, 0.007, 0.005, 0.008, 0.017, 0.021, 0.02411, 0.018, 0.022, 0.023, 0.022, 0.022, 0.02211, 0.018, 0.021, 0.01675, 0.013, 0.012, 0.02, 0.021, 0.024, 0.025, 0.023, 0.026, 0.007</t>
  </si>
  <si>
    <t>0.00316, 0.00318</t>
  </si>
  <si>
    <t>0.00231, 0.00209</t>
  </si>
  <si>
    <t>0.00438, 0.00429</t>
  </si>
  <si>
    <t>0.00348, 0.004</t>
  </si>
  <si>
    <t>0.00398, 0.00494</t>
  </si>
  <si>
    <t>0.00169, 0.00367, 0.00869, 0.01374, 0.01249, 0.00738, 0.0107, 0.01118, 0.0102, 0.0047, 0.00409, 0.00489, 0.02588, 0.01598, 0.01198, 0.014, 0.01094, 0.00898, 0.0119, 0.012, 0.00896, 0.01198, 0.01096, 0.01594, 0.011, 0.01</t>
  </si>
  <si>
    <t>0.00998, 0.00539, 0.00539, 0.00709, 0.00447, 0.00667, 0.0048, 0.0022, 0.00619, 0.01067, 0.00698</t>
  </si>
  <si>
    <t>0.0016, 0.00169, 0.00958, 0.0008, 0.0025, 0.00527, 0.00408, 0.00486, 0.0027, 0.00466, 0.00466, 0.007</t>
  </si>
  <si>
    <t>0.00408, 0.00239</t>
  </si>
  <si>
    <t>0.00549, 0.0036</t>
  </si>
  <si>
    <t>0.00524</t>
  </si>
  <si>
    <t>0.002</t>
  </si>
  <si>
    <t>0.01007</t>
  </si>
  <si>
    <t>0.00504</t>
  </si>
  <si>
    <t>0.00862, 0.00807</t>
  </si>
  <si>
    <t>0.01743, 0.00602, 0.00626</t>
  </si>
  <si>
    <t>0.00189, 0.00181, 0.00202, 0.00236, 0.00253, 0.0022, 0.00199, 0.00216, 0.00211, 0.00205, 0.00224, 0.00263, 0.00222, 0.00207, 0.00187, 0.00183, 0.00191, 0.00194, 0.00179, 0.00177, 0.00193, 0.00205, 0.00204, 0.00217, 0.00184</t>
  </si>
  <si>
    <t>0.00769, 0.00768, 0.00722, 0.00739, 0.00752, 0.00717, 0.00758, 0.00733, 0.00729, 0.00738, 0.02174, 0.02182, 0.0218, 0.02124, 0.02152, 0.02233, 0.02204, 0.02206, 0.02137, 0.01185, 0.0035, 0.00351, 0.00363, 0.00369, 0.00345</t>
  </si>
  <si>
    <t>0.00547, 0.0071</t>
  </si>
  <si>
    <t>0.00559, 0.00905</t>
  </si>
  <si>
    <t>0.005</t>
  </si>
  <si>
    <t>0.00785, 0.01001, 0.01201</t>
  </si>
  <si>
    <t>0.00609, 0.00609</t>
  </si>
  <si>
    <t>0.007, 0.008</t>
  </si>
  <si>
    <t>0.00409, 0.004</t>
  </si>
  <si>
    <t>0.003, 0.005</t>
  </si>
  <si>
    <t>0.0028</t>
  </si>
  <si>
    <t>0.0106</t>
  </si>
  <si>
    <t>0.00559, 0.0032</t>
  </si>
  <si>
    <t>0.00209, 0.00824</t>
  </si>
  <si>
    <t>0.01654, 0.017, 0.017, 0.017, 0.019, 0.022, 0.024, 0.02611, 0.027, 0.024, 0.023, 0.022, 0.022, 0.01709, 0.018, 0.014, 0.015, 0.022, 0.02, 0.021, 0.02, 0.026, 0.019, 0.01411, 0.018, 0.019, 0.022</t>
  </si>
  <si>
    <t>0.003</t>
  </si>
  <si>
    <t>0.01094, 0.00498</t>
  </si>
  <si>
    <t>0.01588, 0.00498, 0.01882, 0.012</t>
  </si>
  <si>
    <t>0.002, 0.0018</t>
  </si>
  <si>
    <t>0.005, 0.003</t>
  </si>
  <si>
    <t>0.00598, 0.003</t>
  </si>
  <si>
    <t>0.00248, 0.00317</t>
  </si>
  <si>
    <t>0.0007, 0.00092, 0.01079, 0.00272, 0.00278, 0.00279, 0.00216, 0.00278, 0.00381</t>
  </si>
  <si>
    <t>0.00456, 0.00456, 0.00483, 0.01284, 0.00256, 0.00492, 0.00686, 0.00686, 0.00361, 0.00475</t>
  </si>
  <si>
    <t>0.00786</t>
  </si>
  <si>
    <t>0.00328, 0.00199</t>
  </si>
  <si>
    <t>0.00566, 0.01141</t>
  </si>
  <si>
    <t>0.00588, 0.0029</t>
  </si>
  <si>
    <t>0.01042, 0.00398</t>
  </si>
  <si>
    <t>0.00438</t>
  </si>
  <si>
    <t>0.00381</t>
  </si>
  <si>
    <t>0.00256</t>
  </si>
  <si>
    <t>0.01528, 0.01277, 0.01452</t>
  </si>
  <si>
    <t>0.00202</t>
  </si>
  <si>
    <t>0.00184</t>
  </si>
  <si>
    <t>0.00353</t>
  </si>
  <si>
    <t>0.00249</t>
  </si>
  <si>
    <t>0.00112</t>
  </si>
  <si>
    <t>0.01025, 0.00699</t>
  </si>
  <si>
    <t>0.00739, 0.00569</t>
  </si>
  <si>
    <t>0.01, 0.01, 0.01, 0.01, 0.01, 0.01, 0.00816, 0.007, 0.003, 0.004, 0.004, 0.004, 0.006, 0.008, 0.004, 0.004, 0.004, 0.005, 0.005, 0.004, 0.005, 0.006, 0.006, 0.005, 0.004, 0.004, 0.005, 0.004</t>
  </si>
  <si>
    <t>0.01, 0.01, 0.01, 0.01, 0.01, 0.02, 0.02, 0.02, 0.01, 0.01, 0.01, 0.02, 0.02, 0.01, 0.01, 0.01, 0.01, 0.01, 0.01, 0.01, 0.01, 0.01, 0.01, 0.01, 0.02, 0.01, 0.02, 0.02</t>
  </si>
  <si>
    <t>0.00318, 0.00296</t>
  </si>
  <si>
    <t>0.00308, 0.00139</t>
  </si>
  <si>
    <t>0.0052, 0.0053</t>
  </si>
  <si>
    <t>0.00179</t>
  </si>
  <si>
    <t>0.00484</t>
  </si>
  <si>
    <t>0.00199, 0.00278</t>
  </si>
  <si>
    <t>0.00694, 0.0051, 0.00729</t>
  </si>
  <si>
    <t>0.00379, 0.00399</t>
  </si>
  <si>
    <t>0.00296, 0.002</t>
  </si>
  <si>
    <t>0.001, 0.0059</t>
  </si>
  <si>
    <t>0.00608, 0.0039</t>
  </si>
  <si>
    <t>0.00098, 0.0025, 0.00476, 0.00288, 0.0032, 0.0062, 0.00749, 0.00929, 0.01149, 0.011, 0.00477, 0.003, 0.00919, 0.01257, 0.0169, 0.00859, 0.0065, 0.00309, 0.00178, 0.00349, 0.0013, 0.00339, 0.00229, 0.0031, 0.0031</t>
  </si>
  <si>
    <t>0.001, 0.00199, 0.00428, 0.00109, 0.0028, 0.00419, 0.0079, 0.00063, 0.00419, 0.00568, 0.0046, 0.0031, 0.01104, 0.01098, 0.00459, 0.00589, 0.00678, 0.00757, 0.016, 0.01468, 0.00718, 0.0066, 0.00218</t>
  </si>
  <si>
    <t>0.0, 0.00529, 0.00547, 0.003, 0.00066, 0.00268, 0.0017, 0.0053, 0.0071, 0.00378, 0.00146, 0.0016, 0.00753, 0.0034, 0.01076, 0.00519, 0.0034, 0.00408, 0.00319, 0.00259, 0.0048, 0.00389, 0.0079, 0.01018, 0.00539</t>
  </si>
  <si>
    <t>0.001, 0.004, 0.01078, 0.00106, 0.0016, 0.00188, 0.01, 0.00818, 0.00748, 0.00698, 0.00219, 0.00548, 0.0022, 0.00219, 0.00699, 0.0055, 0.00689, 0.008, 0.00579, 0.00868, 0.00699, 0.01689</t>
  </si>
  <si>
    <t>0.00127, 0.001</t>
  </si>
  <si>
    <t>0.00141, 0.0002</t>
  </si>
  <si>
    <t>0.00019, 0.00328</t>
  </si>
  <si>
    <t>0.00154, 0.00715</t>
  </si>
  <si>
    <t>0.00347, 0.00369</t>
  </si>
  <si>
    <t>0.001, 0.00518</t>
  </si>
  <si>
    <t>0.00169, 0.00547</t>
  </si>
  <si>
    <t>0.00691, 0.01549</t>
  </si>
  <si>
    <t>0.00517, 0.01276</t>
  </si>
  <si>
    <t>0.01512, 0.01462</t>
  </si>
  <si>
    <t>0.01945, 0.01461</t>
  </si>
  <si>
    <t>0.02011, 0.01511</t>
  </si>
  <si>
    <t>0.00689, 0.0035</t>
  </si>
  <si>
    <t>0.00269, 0.01096</t>
  </si>
  <si>
    <t>0.008, 0.008, 0.01334, 0.00835, 0.009, 0.01, 0.011, 0.012, 0.013, 0.01, 0.011, 0.01, 0.015, 0.016, 0.016, 0.019, 0.018, 0.016, 0.01729, 0.022, 0.02122, 0.022, 0.015, 0.011, 0.01, 0.013, 0.015, 0.008</t>
  </si>
  <si>
    <t>0.013, 0.013, 0.007, 0.006, 0.011, 0.012, 0.011, 0.012, 0.01, 0.012, 0.014, 0.013, 0.009, 0.008, 0.00675, 0.011, 0.01356, 0.017, 0.017, 0.018, 0.014, 0.017, 0.01734, 0.013, 0.021, 0.02091, 0.018, 0.015, 0.012, 0.011</t>
  </si>
  <si>
    <t>0.007, 0.007</t>
  </si>
  <si>
    <t>0.001, 0.001</t>
  </si>
  <si>
    <t>0.00298, 0.00066</t>
  </si>
  <si>
    <t>0.003, 0.00898</t>
  </si>
  <si>
    <t>0.00298, 0.00211</t>
  </si>
  <si>
    <t>0.0, 0.0</t>
  </si>
  <si>
    <t>0.00898, 0.007, 0.0139, 0.004, 0.003, 0.00498, 0.004, 0.004, 0.00296, 0.01198, 0.01684, 0.01996, 0.00792, 0.00398, 0.01962, 0.00992, 0.00394, 0.00798, 0.00598, 0.00696, 0.00198, 0.00596, 0.002, 0.002, 0.0069, 0.002, 0.00494</t>
  </si>
  <si>
    <t>0.00498, 0.00796, 0.00796, 0.00888, 0.00594, 0.00298, 0.00498, 0.03934, 0.01, 0.012, 0.01884, 0.00596, 0.004, 0.008, 0.00198, 0.004, 0.004, 0.01494, 0.00698, 0.013, 0.01186, 0.01088, 0.00398, 0.00494, 0.00298, 0.00692, 0.003</t>
  </si>
  <si>
    <t>0.00698, 0.00496, 0.00696, 0.00598, 0.00498, 0.005, 0.00988, 0.00792, 0.0099, 0.007, 0.02672, 0.01188, 0.00298, 0.00498, 0.003, 0.003, 0.00498, 0.00596, 0.006, 0.00596, 0.001, 0.00296, 0.002, 0.003, 0.003, 0.00298, 0.00298</t>
  </si>
  <si>
    <t>0.01296, 0.006, 0.01384, 0.003, 0.003, 0.004, 0.00598, 0.00298, 0.00794, 0.00892, 0.01682, 0.0168, 0.00796, 0.0099, 0.00596, 0.00498, 0.00296, 0.00296, 0.00796, 0.01082, 0.00296, 0.001, 0.00198, 0.003, 0.002, 0.00594</t>
  </si>
  <si>
    <t>0.01805, 0.0099, 0.01142</t>
  </si>
  <si>
    <t>0.00992, 0.006</t>
  </si>
  <si>
    <t>0.00598, 0.004</t>
  </si>
  <si>
    <t>0.00498, 0.00298</t>
  </si>
  <si>
    <t>0.002, 0.002, 0.001, 0.002, 0.001, 0.001, 0.001, 0.001, 0.001, 0.001, 0.001, 0.001, 0.002, 0.002, 0.001, 0.001, 0.002, 0.002, 0.002, 0.003, 0.004, 0.009, 0.008, 0.002, 0.002, 0.002, 0.002, 0.003, 0.002, 0.002</t>
  </si>
  <si>
    <t>0.002, 0.002, 0.002, 0.002, 0.002, 0.001, 0.003, 0.002, 0.002, 0.002, 0.002, 0.002, 0.002, 0.002, 0.003, 0.003, 0.002, 0.002, 0.002, 0.002, 0.002, 0.002, 0.001, 0.001, 0.002, 0.002, 0.002, 0.002, 0.002, 0.001</t>
  </si>
  <si>
    <t>0.007, 0.011, 0.008, 0.007, 0.007, 0.009, 0.011, 0.011, 0.009, 0.004, 0.008, 0.008, 0.0051, 0.009, 0.00909, 0.01, 0.012, 0.012, 0.011, 0.004, 0.007, 0.009, 0.008, 0.014, 0.014, 0.005, 0.012, 0.014, 0.012, 0.011, 0.01</t>
  </si>
  <si>
    <t>0.003, 0.002, 0.004, 0.004, 0.004, 0.004, 0.006, 0.006, 0.007, 0.007, 0.007, 0.00711, 0.007, 0.002, 0.002, 0.001, 0.003, 0.004, 0.003, 0.002, 0.002, 0.003, 0.004, 0.004, 0.005, 0.004, 0.006, 0.008, 0.0071, 0.003, 0.003</t>
  </si>
  <si>
    <t>0.009</t>
  </si>
  <si>
    <t>0.003, 0.003, 0.003, 0.003, 0.003, 0.003, 0.003, 0.003, 0.003, 0.003, 0.004, 0.004, 0.004, 0.004, 0.003, 0.00311, 0.004, 0.003, 0.003, 0.003, 0.004, 0.004, 0.003</t>
  </si>
  <si>
    <t>0.00269, 0.00546</t>
  </si>
  <si>
    <t>0.00549, 0.01229, 0.00616</t>
  </si>
  <si>
    <t>0.01116, 0.00897</t>
  </si>
  <si>
    <t>0.00898, 0.00922, 0.00909, 0.00883, 0.0084, 0.00883, 0.00903, 0.00868, 0.00853, 0.01162, 0.01909, 0.02993, 0.0061, 0.00416, 0.00516, 0.00742, 0.0058, 0.0048, 0.00555, 0.00768, 0.00756, 0.00677, 0.00488, 0.00812, 0.00579, 0.00563, 0.00422</t>
  </si>
  <si>
    <t>0.0048, 0.00801, 0.00789, 0.00729, 0.0078, 0.00711, 0.00683, 0.00696, 0.00709, 0.0071, 0.00724, 0.0073, 0.00497, 0.00473, 0.0087, 0.00926, 0.00513, 0.00515, 0.00468, 0.00548, 0.00682, 0.00762, 0.00744, 0.0071, 0.00698, 0.00278, 0.003, 0.0034, 0.00416, 0.00392</t>
  </si>
  <si>
    <t>0.0348, 0.028, 0.02494, 0.03074, 0.02098, 0.02198, 0.02396, 0.02496, 0.02898, 0.04494, 0.02498, 0.019, 0.02394, 0.02098, 0.01998, 0.02298, 0.01998, 0.01798, 0.01998, 0.01796, 0.01798, 0.01898, 0.02198, 0.01998, 0.02, 0.02, 0.01798, 0.019, 0.01996, 0.022, 0.02098, 0.02296, 0.02698, 0.01898, 0.023, 0.02098, 0.01996</t>
  </si>
  <si>
    <t>0.01798, 0.01998, 0.02698, 0.02194, 0.02194, 0.03098, 0.02696, 0.02396, 0.03496, 0.05782, 0.02198, 0.01894, 0.02198, 0.02198, 0.024, 0.02698, 0.01998, 0.02798, 0.021, 0.02494, 0.02894, 0.021, 0.02894, 0.02496, 0.02698, 0.02498, 0.01898, 0.02096, 0.018, 0.02696, 0.022, 0.02798, 0.02298, 0.02196, 0.01898, 0.017, 0.01898</t>
  </si>
  <si>
    <t>0.00714, 0.00234, 0.00333, 0.00153, 0.00067, 0.00241, 0.00276, 0.00332, 0.00256, 0.00504, 0.00354, 0.00546</t>
  </si>
  <si>
    <t>0.00333, 0.00208, 0.00247, 0.00312, 0.00107, 0.00295, 0.00376, 0.00317, 0.00327, 0.00394, 0.0044, 0.00609</t>
  </si>
  <si>
    <t>0.00229, 0.00966</t>
  </si>
  <si>
    <t>0.01035</t>
  </si>
  <si>
    <t>0.00189, 0.00269</t>
  </si>
  <si>
    <t>0.01367, 0.00497, 0.01619, 0.00442, 0.00861, 0.00541, 0.01089, 0.00782, 0.01315, 0.01007, 0.0112, 0.00792, 0.01317, 0.00284, 0.00463</t>
  </si>
  <si>
    <t>0.00825, 0.01059, 0.00627, 0.00473, 0.00446, 0.00559, 0.0068, 0.00201</t>
  </si>
  <si>
    <t>0.0005</t>
  </si>
  <si>
    <t>0.00617, 0.00604</t>
  </si>
  <si>
    <t>0.00446, 0.00458</t>
  </si>
  <si>
    <t>0.00981, 0.01076</t>
  </si>
  <si>
    <t>0.00443, 0.00459</t>
  </si>
  <si>
    <t>0.00308, 0.00059</t>
  </si>
  <si>
    <t>0.003, 0.006, 0.006, 0.007, 0.026, 0.014, 0.014, 0.01, 0.01, 0.013, 0.01209, 0.013, 0.015, 0.018, 0.019, 0.021, 0.024, 0.025, 0.045, 0.019, 0.01709, 0.011, 0.012, 0.011, 0.015, 0.02109</t>
  </si>
  <si>
    <t>0.006, 0.007, 0.006, 0.006, 0.005, 0.008, 0.006, 0.006, 0.006, 0.008, 0.006, 0.008, 0.008, 0.009, 0.006, 0.007, 0.01, 0.011, 0.01, 0.009, 0.013, 0.011, 0.011, 0.009, 0.008, 0.011</t>
  </si>
  <si>
    <t>0.014, 0.007, 0.007, 0.006, 0.007, 0.006, 0.008, 0.008, 0.012, 0.011, 0.012, 0.014, 0.014, 0.011, 0.01, 0.013, 0.012, 0.014, 0.011, 0.012, 0.01, 0.011, 0.008, 0.005, 0.01</t>
  </si>
  <si>
    <t>0.00496, 0.00247</t>
  </si>
  <si>
    <t>0.003, 0.00136</t>
  </si>
  <si>
    <t>0.00596, 0.00298</t>
  </si>
  <si>
    <t>0.00508, 0.00337</t>
  </si>
  <si>
    <t>0.01377, 0.017, 0.01509, 0.018, 0.0171, 0.013, 0.012, 0.012, 0.00921, 0.00871, 0.00772, 0.0083, 0.00992, 0.0126, 0.0085, 0.0061, 0.00861, 0.0104, 0.0114, 0.01094, 0.0141, 0.0143, 0.01679, 0.02171, 0.01051, 0.0113, 0.0114, 0.00881, 0.0096, 0.0112</t>
  </si>
  <si>
    <t>0.00555, 0.00535</t>
  </si>
  <si>
    <t>0.0062, 0.00613</t>
  </si>
  <si>
    <t>0.00447, 0.00378</t>
  </si>
  <si>
    <t>0.003, 0.003, 0.003, 0.003, 0.005, 0.007, 0.005, 0.005, 0.005, 0.003, 0.003, 0.002, 0.006, 0.008, 0.006, 0.005, 0.01, 0.009, 0.008, 0.007, 0.009, 0.009, 0.01, 0.008, 0.008, 0.009, 0.008, 0.008, 0.008, 0.009, 0.008</t>
  </si>
  <si>
    <t>0.005, 0.003, 0.003, 0.005, 0.004, 0.004, 0.006, 0.004, 0.004, 0.004, 0.004, 0.001, 0.005, 0.006, 0.00509, 0.005, 0.009, 0.007, 0.006, 0.005, 0.007, 0.009, 0.007, 0.004, 0.004, 0.005, 0.004, 0.00411, 0.007, 0.009, 0.009</t>
  </si>
  <si>
    <t>0.01852, 0.0098, 0.01496, 0.03418, 0.02259, 0.01029, 0.00816</t>
  </si>
  <si>
    <t>0.00479, 0.00289</t>
  </si>
  <si>
    <t>0.00129, 0.00617</t>
  </si>
  <si>
    <t>0.00099, 0.0007</t>
  </si>
  <si>
    <t>0.0007, 0.00058</t>
  </si>
  <si>
    <t>0.0021, 0.0009, 0.00199, 0.00281, 0.00262, 0.00097, 0.002, 0.00216, 0.00138, 0.00489, 0.00628, 0.00477</t>
  </si>
  <si>
    <t>0.0012, 0.00167, 0.00091, 0.00182, 0.001, 0.00628, 0.00462, 0.00098, 0.00064, 0.00045, 0.0026</t>
  </si>
  <si>
    <t>0.01486, 0.02625, 0.0025, 0.0018</t>
  </si>
  <si>
    <t>0.008, 0.008</t>
  </si>
  <si>
    <t>0.00598, 0.02296, 0.02357, 0.01374</t>
  </si>
  <si>
    <t>0.00498, 0.00496</t>
  </si>
  <si>
    <t>0.00498, 0.00398</t>
  </si>
  <si>
    <t>0.00307</t>
  </si>
  <si>
    <t>0.00914, 0.00914</t>
  </si>
  <si>
    <t>0.00682, 0.00881</t>
  </si>
  <si>
    <t>0.00795, 0.00507</t>
  </si>
  <si>
    <t>0.01611, 0.01642, 0.01607, 0.01499</t>
  </si>
  <si>
    <t>0.002, 0.001</t>
  </si>
  <si>
    <t>0.002, 0.0032</t>
  </si>
  <si>
    <t>0.00877, 0.00399</t>
  </si>
  <si>
    <t>0.00697</t>
  </si>
  <si>
    <t>0.0034</t>
  </si>
  <si>
    <t>0.00536, 0.00613, 0.01221</t>
  </si>
  <si>
    <t>0.00412</t>
  </si>
  <si>
    <t>0.00337, 0.00669, 0.00578, 0.00589, 0.00379, 0.00729, 0.00419, 0.0077, 0.00908, 0.00908, 0.008</t>
  </si>
  <si>
    <t>0.02412, 0.02262, 0.007</t>
  </si>
  <si>
    <t>0.00489, 0.00598</t>
  </si>
  <si>
    <t>0.0029</t>
  </si>
  <si>
    <t>0.00288, 0.00626</t>
  </si>
  <si>
    <t>0.019, 0.02, 0.021, 0.02, 0.024, 0.01111, 0.0141, 0.01909, 0.02, 0.017, 0.011, 0.015, 0.01, 0.02, 0.016, 0.017, 0.017, 0.017, 0.016, 0.017, 0.015, 0.017, 0.017, 0.017, 0.016</t>
  </si>
  <si>
    <t>0.007, 0.00698</t>
  </si>
  <si>
    <t>0.007, 0.01096</t>
  </si>
  <si>
    <t>0.0021</t>
  </si>
  <si>
    <t>0.00339, 0.001, 0.0</t>
  </si>
  <si>
    <t>0.006</t>
  </si>
  <si>
    <t>0.0014, 0.00428, 0.00639, 0.00109, 0.00415, 0.001, 0.0018, 0.00219, 0.00219, 0.00795</t>
  </si>
  <si>
    <t>0.00696, 0.00898</t>
  </si>
  <si>
    <t>0.00733, 0.00233</t>
  </si>
  <si>
    <t>0.00694</t>
  </si>
  <si>
    <t>0.00779, 0.01327, 0.01688</t>
  </si>
  <si>
    <t>0.00779, 0.01162</t>
  </si>
  <si>
    <t>0.004, 0.00498</t>
  </si>
  <si>
    <t>0.00898, 0.00694</t>
  </si>
  <si>
    <t>0.01038, 0.01069</t>
  </si>
  <si>
    <t>0.01499, 0.0059, 0.00389</t>
  </si>
  <si>
    <t>0.00282, 0.011, 0.002</t>
  </si>
  <si>
    <t>0.00879, 0.001, 0.00085, 0.0041, 0.0089, 0.00389, 0.00325, 0.0036, 0.00545, 0.00073, 0.00238, 0.00229, 0.0057</t>
  </si>
  <si>
    <t>0.00429, 0.00797</t>
  </si>
  <si>
    <t>0.00266, 0.00286</t>
  </si>
  <si>
    <t>0.00189, 0.00119</t>
  </si>
  <si>
    <t>0.014, 0.025, 0.028, 0.01509, 0.024, 0.027, 0.025, 0.028, 0.029, 0.029, 0.019, 0.028, 0.029, 0.021, 0.017, 0.018, 0.018, 0.02, 0.023, 0.025, 0.027, 0.027, 0.02, 0.021, 0.025</t>
  </si>
  <si>
    <t>0.0133, 0.01067, 0.00765, 0.01199, 0.00923, 0.01599, 0.00832, 0.00976, 0.0105</t>
  </si>
  <si>
    <t>0.00927, 0.02294, 0.00449, 0.00616</t>
  </si>
  <si>
    <t>0.00982, 0.02049, 0.02267, 0.03636, 0.02932, 0.01789, 0.01358, 0.01838, 0.02369, 0.05009, 0.02999</t>
  </si>
  <si>
    <t>0.00652, 0.00388</t>
  </si>
  <si>
    <t>0.01298, 0.01306, 0.00369, 0.0057</t>
  </si>
  <si>
    <t>0.003, 0.003</t>
  </si>
  <si>
    <t>0.00319, 0.01098</t>
  </si>
  <si>
    <t>0.01447, 0.01079, 0.02343, 0.17088, 0.0166, 0.02025</t>
  </si>
  <si>
    <t>0.00285, 0.00372</t>
  </si>
  <si>
    <t>0.0036, 0.0041</t>
  </si>
  <si>
    <t>0.0079, 0.00598</t>
  </si>
  <si>
    <t>0.00698, 0.011</t>
  </si>
  <si>
    <t>0.03056, 0.02806, 0.02458, 0.01679, 0.02769, 0.01278, 0.01868, 0.01499, 0.0139, 0.01511, 0.00649, 0.0083, 0.00571, 0.01453, 0.01296, 0.01047, 0.0117, 0.02475, 0.0139</t>
  </si>
  <si>
    <t>0.02492, 0.01598, 0.02376, 0.00686, 0.0067, 0.01598, 0.015, 0.019, 0.01496, 0.0179, 0.01296, 0.0099, 0.011, 0.0087, 0.00767, 0.0037, 0.03148, 0.01198, 0.01198, 0.02998, 0.013, 0.01296</t>
  </si>
  <si>
    <t>0.00494, 0.00198</t>
  </si>
  <si>
    <t>0.005, 0.00198</t>
  </si>
  <si>
    <t>0.007</t>
  </si>
  <si>
    <t>0.00298, 0.001</t>
  </si>
  <si>
    <t>0.00577, 0.00909</t>
  </si>
  <si>
    <t>0.0004, 0.00158</t>
  </si>
  <si>
    <t>0.00298, 0.00199</t>
  </si>
  <si>
    <t>0.0, 0.00209</t>
  </si>
  <si>
    <t>0.01298, 0.00129, 0.02198, 0.01396, 0.01, 0.00498, 0.00625, 0.00459, 0.00549, 0.00695, 0.0039, 0.0082, 0.00895, 0.00599</t>
  </si>
  <si>
    <t>0.00561, 0.0055</t>
  </si>
  <si>
    <t>0.0009, 0.00796</t>
  </si>
  <si>
    <t>Capital Charge Rate (%)</t>
  </si>
  <si>
    <t>Upgrade Assumption to Meet 0.015 lb/MMBtu</t>
  </si>
  <si>
    <t>Annualized Cost (2019$)</t>
  </si>
  <si>
    <t>Reduction in Average fPM Rate (lb/MMBtu)</t>
  </si>
  <si>
    <t>fPM Reductions (tons/year)</t>
  </si>
  <si>
    <t>Sb Reductions (tons/year)</t>
  </si>
  <si>
    <t>As Reductions (tons/year)</t>
  </si>
  <si>
    <t>Be Reductions (tons/year)</t>
  </si>
  <si>
    <t>Cd Reductions (tons/year)</t>
  </si>
  <si>
    <t>Cr Reductions (tons/year)</t>
  </si>
  <si>
    <t>Co Reductions (tons/year)</t>
  </si>
  <si>
    <t>Pb Reductions (tons/year)</t>
  </si>
  <si>
    <t>Mn Reductions (tons/year)</t>
  </si>
  <si>
    <t>Ni Reductions (tons/year)</t>
  </si>
  <si>
    <t>Se Reductions (tons/year)</t>
  </si>
  <si>
    <t>Total Metals Reductions (tons/year)</t>
  </si>
  <si>
    <t>fPM2.5 Reductions (tons/year)</t>
  </si>
  <si>
    <t>fPM Cost Effectiveness ($/ton)</t>
  </si>
  <si>
    <t>fPM2.5 Cost Effectiveness ($/ton)</t>
  </si>
  <si>
    <t>Total Metals Cost Effectiveness ($/ton)</t>
  </si>
  <si>
    <t>O&amp;M</t>
  </si>
  <si>
    <t>Minor ESP Upgrade ($20/kW, 2019$)</t>
  </si>
  <si>
    <t>FF install</t>
  </si>
  <si>
    <t>Increased Std Bag frequency</t>
  </si>
  <si>
    <t>Upgrade Assumption to Meet 0.010 lb/MMBtu</t>
  </si>
  <si>
    <t>ESP Rebuild ($80/kW, 2019$)</t>
  </si>
  <si>
    <t>Typical ESP Upgrade ($40/kW, 2019$)</t>
  </si>
  <si>
    <t>Bag Type Upgrade</t>
  </si>
  <si>
    <t>Upgrade Assumption to Meet 0.006 lb/MMBtu</t>
  </si>
  <si>
    <t>inf</t>
  </si>
  <si>
    <t>Sb : fPM</t>
  </si>
  <si>
    <t>As : fPM</t>
  </si>
  <si>
    <t>Be : fPM</t>
  </si>
  <si>
    <t>Cd : fPM</t>
  </si>
  <si>
    <t>Cr : fPM</t>
  </si>
  <si>
    <t>Co : fPM</t>
  </si>
  <si>
    <t>Pb : fPM</t>
  </si>
  <si>
    <t>Mn : fPM</t>
  </si>
  <si>
    <t>Ni : fPM</t>
  </si>
  <si>
    <t>Se : fPM</t>
  </si>
  <si>
    <t>Total Metal : fPM</t>
  </si>
  <si>
    <t>fPM 2.5 : fPM</t>
  </si>
  <si>
    <t>Bag Type Upgrade (Incremental Annual Cost, $)</t>
  </si>
  <si>
    <t>Increased Std Bag frequency (Incremental Annual Cost, $)</t>
  </si>
  <si>
    <t>10113_B_CFB1</t>
  </si>
  <si>
    <t>10113_B_CFB2</t>
  </si>
  <si>
    <t>1356_B_2</t>
  </si>
  <si>
    <t>1356_B_3</t>
  </si>
  <si>
    <t>1379_B_6</t>
  </si>
  <si>
    <t>1379_B_7</t>
  </si>
  <si>
    <t>1379_B_8</t>
  </si>
  <si>
    <t>1379_B_9</t>
  </si>
  <si>
    <t>55076_B_AA001</t>
  </si>
  <si>
    <t>55076_B_AA002</t>
  </si>
  <si>
    <t>10151_B_BLR1A</t>
  </si>
  <si>
    <t>10151_B_BLR1B</t>
  </si>
  <si>
    <t>10671_B_1A</t>
  </si>
  <si>
    <t>10671_B_2B</t>
  </si>
  <si>
    <t>10671_B_1B</t>
  </si>
  <si>
    <t>10671_B_2A</t>
  </si>
  <si>
    <t>Did not estimate</t>
  </si>
  <si>
    <t>Average Annual Gross Generation (MWh)</t>
  </si>
  <si>
    <t>VOM (2019$/MWh)</t>
  </si>
  <si>
    <t>FOM (2019$/kW yr)</t>
  </si>
  <si>
    <t>6250_B_1A</t>
  </si>
  <si>
    <t>6250_B_1B</t>
  </si>
  <si>
    <t>Capital Cost (2019$/kW)</t>
  </si>
  <si>
    <t>Incremental Annual Cost (2019$)</t>
  </si>
  <si>
    <t>README</t>
  </si>
  <si>
    <t>This excel file is provided as an attachment to the 2024 Technical memo for the MATS Review of the RTR to document fPM rate and PM upgrade assumptions for the final PM analysis</t>
  </si>
  <si>
    <t>Note: "Not a Number" (NaN) are used as data flags or fillers for unavailable data</t>
  </si>
  <si>
    <t>Note: Rounding in this spreadsheet may result in approximate values</t>
  </si>
  <si>
    <t>This document is organized as follows:</t>
  </si>
  <si>
    <t xml:space="preserve">Unit-Level Information and Inputs sheet: Summarizes the relevant unit-level information for the analysis. </t>
  </si>
  <si>
    <t>Data sources: NEEDS (8-17-23 version): https://www.epa.gov/power-sector-modeling/national-electric-energy-data-system-needs-v6</t>
  </si>
  <si>
    <t>fPM compliance data for "N" in column L "Additional Data Review Since Proposal" was provided in the proposal docket</t>
  </si>
  <si>
    <t>fPM compliance data for "Y" in column L "Additional Data Review Since Proposal" is provided in the docket for the final rule</t>
  </si>
  <si>
    <t>Quarterly Lowest Achieved fPM Rates (99th percentile of each quarter, lb/MMBtu) prints the 99th percentile of each quarter of fPM data evaluated. The lowest value is the lowest achieved fPM rate used throughout the analysis</t>
  </si>
  <si>
    <t>0.015, 0.010, and 0.006 Limit Assumption sheets: Summarizes the PM control upgrade assumption and cost for the EGUs identified as needing additional controls</t>
  </si>
  <si>
    <t>Capital Charge Rate (%) in column I is shown and applied for EGUs retiring in the near-term needing ESP upgrades. Other cost assumptions are already annual. Costs are in 2019$</t>
  </si>
  <si>
    <t>Emission reductions (tons) for fPM2.5 and the individual metals uses emission factors provided in the "Metals Ratios" tab.</t>
  </si>
  <si>
    <t>Metals Ratios: Emission factors for the 10 non-Hg HAP metals, total metals, and fPM2.5</t>
  </si>
  <si>
    <t>Unit-specific emission ratios were derived from the 2010 Information Collection Request (ICR) data, which is described in the 2018 memo "Emission Factor Development for RTR Risk Modeling Dataset for Coal- and Oil-fired EGUs" (Docket ID No. EPA-HQ-OAR-2018-0794-0010).</t>
  </si>
  <si>
    <t>FF Upgrade Estimated Costs: Summarizes the Bag upgrade and Increased Std Bag Frequency costs used throughout the costs analysis. See 2024 Technical memo.</t>
  </si>
  <si>
    <t>FF Install Estimated Costs: Documents the Capital, VOM, and FOM costs used to estimate FF install costs</t>
  </si>
  <si>
    <t>The total costs were calculated by:</t>
  </si>
  <si>
    <t>[(Capital Cost $/kW)*(Capacity, MW)*1000)*Capital Charge Rate (%)]+[(VOM $/MWh)*(Average Annual Gross Generation, MWh)*Capital Charge Rate ($)]+[FOM ($/kW yr)*Capacity (MW)*1000]</t>
  </si>
  <si>
    <t>Average Annual Gross Generation was not available for Mayo (ORIS 6250). In this case, gross generation was estimated assuming a 50% capacity factor.</t>
  </si>
  <si>
    <t>Ratio average/minimum</t>
  </si>
  <si>
    <t>Plant state abbreviation</t>
  </si>
  <si>
    <t>Plant name</t>
  </si>
  <si>
    <t>DOE/EIA ORIS plant or facility code</t>
  </si>
  <si>
    <t>Unit ID</t>
  </si>
  <si>
    <t>AL</t>
  </si>
  <si>
    <t>KS</t>
  </si>
  <si>
    <t>SGU1</t>
  </si>
  <si>
    <t>AZ</t>
  </si>
  <si>
    <t>TX</t>
  </si>
  <si>
    <t>LIM1</t>
  </si>
  <si>
    <t>LIM2</t>
  </si>
  <si>
    <t>GA</t>
  </si>
  <si>
    <t>1BLR</t>
  </si>
  <si>
    <t>2BLR</t>
  </si>
  <si>
    <t>3BLR</t>
  </si>
  <si>
    <t>4BLR</t>
  </si>
  <si>
    <t>IL</t>
  </si>
  <si>
    <t>Kincaid Generating Station</t>
  </si>
  <si>
    <t>Powerton</t>
  </si>
  <si>
    <t>Baldwin Energy Complex</t>
  </si>
  <si>
    <t>KY</t>
  </si>
  <si>
    <t>John S. Cooper</t>
  </si>
  <si>
    <t>MO</t>
  </si>
  <si>
    <t>New Madrid Power Plant</t>
  </si>
  <si>
    <t>Thomas Hill Energy Center</t>
  </si>
  <si>
    <t>MB1</t>
  </si>
  <si>
    <t>MB2</t>
  </si>
  <si>
    <t>MB3</t>
  </si>
  <si>
    <t>NH</t>
  </si>
  <si>
    <t>ND</t>
  </si>
  <si>
    <t>B1</t>
  </si>
  <si>
    <t>B2</t>
  </si>
  <si>
    <t>OH</t>
  </si>
  <si>
    <t>Miami Fort Power Station</t>
  </si>
  <si>
    <t>Bay Shore</t>
  </si>
  <si>
    <t>OK</t>
  </si>
  <si>
    <t>PA</t>
  </si>
  <si>
    <t>Conemaugh</t>
  </si>
  <si>
    <t>Seward</t>
  </si>
  <si>
    <t>Keystone</t>
  </si>
  <si>
    <t>TN</t>
  </si>
  <si>
    <t>Cumberland</t>
  </si>
  <si>
    <t>A1</t>
  </si>
  <si>
    <t>Gallatin</t>
  </si>
  <si>
    <t>Kingston</t>
  </si>
  <si>
    <t>WAP1</t>
  </si>
  <si>
    <t>WAP2</t>
  </si>
  <si>
    <t>WAP3</t>
  </si>
  <si>
    <t>WAP4</t>
  </si>
  <si>
    <t>WAP5</t>
  </si>
  <si>
    <t>WAP6</t>
  </si>
  <si>
    <t>WAP7</t>
  </si>
  <si>
    <t>WAP8</t>
  </si>
  <si>
    <t>WV</t>
  </si>
  <si>
    <t>Fort Martin Power Station</t>
  </si>
  <si>
    <t>Harrison Power Station</t>
  </si>
  <si>
    <t>Mount Storm Power Station</t>
  </si>
  <si>
    <t>AR</t>
  </si>
  <si>
    <t>White Bluff</t>
  </si>
  <si>
    <t>Newton</t>
  </si>
  <si>
    <t>MS</t>
  </si>
  <si>
    <t>Daniel Electric Generating Plant</t>
  </si>
  <si>
    <t>MT</t>
  </si>
  <si>
    <t>SD</t>
  </si>
  <si>
    <t>Coleto Creek</t>
  </si>
  <si>
    <t>Oak Grove</t>
  </si>
  <si>
    <t>SM-1</t>
  </si>
  <si>
    <t>LA</t>
  </si>
  <si>
    <t>WY</t>
  </si>
  <si>
    <t>Laramie River</t>
  </si>
  <si>
    <t>IN</t>
  </si>
  <si>
    <t>1SG1</t>
  </si>
  <si>
    <t>2SG1</t>
  </si>
  <si>
    <t>AK</t>
  </si>
  <si>
    <t>Healy Power Plant</t>
  </si>
  <si>
    <t>W1</t>
  </si>
  <si>
    <t>Gilberton Power Company</t>
  </si>
  <si>
    <t>Colver Green Energy</t>
  </si>
  <si>
    <t>AAB01</t>
  </si>
  <si>
    <t>1A</t>
  </si>
  <si>
    <t>1B</t>
  </si>
  <si>
    <t>Mt. Carmel Cogeneration</t>
  </si>
  <si>
    <t>SG-101</t>
  </si>
  <si>
    <t>Ebensburg Power Company</t>
  </si>
  <si>
    <t>Nelson Industrial Steam Company</t>
  </si>
  <si>
    <t>2A</t>
  </si>
  <si>
    <t>Rausch Creek Generation, LLC</t>
  </si>
  <si>
    <t>Northampton Generating Plant</t>
  </si>
  <si>
    <t>NGC01</t>
  </si>
  <si>
    <t>St. Nicholas Cogeneration Project</t>
  </si>
  <si>
    <t>Red Hills Generation Facility</t>
  </si>
  <si>
    <t>AA001</t>
  </si>
  <si>
    <t>AA002</t>
  </si>
  <si>
    <t>EPA Number</t>
  </si>
  <si>
    <t>Ratio average/lowest</t>
  </si>
  <si>
    <t>Average Exceeds 0.01, lowest does not</t>
  </si>
  <si>
    <t>Difference in delta fPM (lb) using average vs. lowest achieved rate</t>
  </si>
  <si>
    <t>delta fPM based on average rate minus 0.01</t>
  </si>
  <si>
    <t>delta fPM based on lowest achieved rate minus 0.01</t>
  </si>
  <si>
    <t>Delta fPM (for lowest fPM meeting 0.01)</t>
  </si>
  <si>
    <t>Ave and lowest meet 0.01, at least one quarter above 0.01</t>
  </si>
  <si>
    <t>Annual Cost</t>
  </si>
  <si>
    <t>Has monioring, always meets 0.01 rate</t>
  </si>
  <si>
    <t>No monitoring available</t>
  </si>
  <si>
    <t>Upgrade assumption</t>
  </si>
  <si>
    <t>Lowest Exceeds 0.01</t>
  </si>
  <si>
    <t>Ratio fPM2.5 / fPM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</si>
</sst>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color theme="1"/>
      <name val="Calibri"/>
      <family val="2"/>
      <scheme val="minor"/>
    </font>
    <font>
      <b/>
      <sz val="16"/>
      <color rgb="FF00000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sz val="11"/>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43" fontId="6"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2" fillId="0" borderId="0" xfId="0" applyFont="1"/>
    <xf numFmtId="0" fontId="3" fillId="0" borderId="0" xfId="0" applyFont="1"/>
    <xf numFmtId="0" fontId="4" fillId="0" borderId="0" xfId="0" applyFont="1"/>
    <xf numFmtId="0" fontId="5" fillId="0" borderId="0" xfId="0" applyFont="1"/>
    <xf numFmtId="2" fontId="0" fillId="0" borderId="0" xfId="0" applyNumberFormat="1"/>
    <xf numFmtId="1" fontId="0" fillId="0" borderId="0" xfId="0" applyNumberFormat="1"/>
    <xf numFmtId="0" fontId="1" fillId="0" borderId="0" xfId="0" applyFont="1" applyAlignment="1">
      <alignment horizontal="center" vertical="top"/>
    </xf>
    <xf numFmtId="0" fontId="0" fillId="0" borderId="1" xfId="0" applyBorder="1"/>
    <xf numFmtId="164" fontId="0" fillId="0" borderId="0" xfId="1" applyNumberFormat="1" applyFont="1"/>
    <xf numFmtId="0" fontId="1" fillId="0" borderId="3" xfId="0" applyFont="1" applyBorder="1" applyAlignment="1">
      <alignment horizontal="center" vertical="top" wrapText="1"/>
    </xf>
    <xf numFmtId="164" fontId="0" fillId="0" borderId="0" xfId="0" applyNumberFormat="1"/>
    <xf numFmtId="43" fontId="0" fillId="0" borderId="0" xfId="0" applyNumberFormat="1"/>
    <xf numFmtId="2" fontId="0" fillId="0" borderId="0" xfId="0" applyNumberFormat="1" applyAlignment="1">
      <alignment wrapText="1"/>
    </xf>
    <xf numFmtId="0" fontId="1" fillId="0" borderId="2" xfId="0" applyFont="1" applyBorder="1" applyAlignment="1">
      <alignment horizontal="center" vertical="top"/>
    </xf>
    <xf numFmtId="0" fontId="1" fillId="2" borderId="1" xfId="0" applyFont="1" applyFill="1" applyBorder="1" applyAlignment="1">
      <alignment horizontal="center" vertical="top" wrapText="1"/>
    </xf>
    <xf numFmtId="0" fontId="0" fillId="2" borderId="0" xfId="0" applyFill="1"/>
    <xf numFmtId="0" fontId="1" fillId="3" borderId="3" xfId="0" applyFont="1" applyFill="1" applyBorder="1" applyAlignment="1">
      <alignment horizontal="center" vertical="top" wrapText="1"/>
    </xf>
    <xf numFmtId="164" fontId="0" fillId="3" borderId="0" xfId="0" applyNumberFormat="1" applyFill="1"/>
    <xf numFmtId="164" fontId="1" fillId="4" borderId="3" xfId="1" applyNumberFormat="1" applyFont="1" applyFill="1" applyBorder="1" applyAlignment="1">
      <alignment horizontal="center" vertical="top" wrapText="1"/>
    </xf>
    <xf numFmtId="164" fontId="0" fillId="4" borderId="0" xfId="1" applyNumberFormat="1" applyFont="1" applyFill="1"/>
    <xf numFmtId="164" fontId="1" fillId="5" borderId="1" xfId="1" applyNumberFormat="1" applyFont="1" applyFill="1" applyBorder="1" applyAlignment="1">
      <alignment horizontal="center" vertical="top" wrapText="1"/>
    </xf>
    <xf numFmtId="164" fontId="0" fillId="5" borderId="0" xfId="1" applyNumberFormat="1" applyFont="1" applyFill="1"/>
    <xf numFmtId="0" fontId="0" fillId="5" borderId="0" xfId="0" applyFill="1"/>
    <xf numFmtId="0" fontId="0" fillId="6" borderId="0" xfId="0" applyFill="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14C89-0A8A-4D9C-9EEA-DD369B56AAB5}">
  <dimension ref="A1:K22"/>
  <sheetViews>
    <sheetView workbookViewId="0">
      <selection activeCell="R2" sqref="R2"/>
    </sheetView>
  </sheetViews>
  <sheetFormatPr defaultRowHeight="14.25" x14ac:dyDescent="0.45"/>
  <sheetData>
    <row r="1" spans="1:11" ht="21" x14ac:dyDescent="0.65">
      <c r="A1" s="4" t="s">
        <v>928</v>
      </c>
      <c r="B1" s="5"/>
      <c r="C1" s="5"/>
      <c r="D1" s="5"/>
      <c r="E1" s="5"/>
      <c r="F1" s="5"/>
      <c r="G1" s="5"/>
      <c r="H1" s="5"/>
      <c r="I1" s="5"/>
      <c r="J1" s="5"/>
      <c r="K1" s="5"/>
    </row>
    <row r="2" spans="1:11" x14ac:dyDescent="0.45">
      <c r="A2" s="5" t="s">
        <v>929</v>
      </c>
      <c r="B2" s="5"/>
      <c r="C2" s="5"/>
      <c r="D2" s="5"/>
      <c r="E2" s="5"/>
      <c r="F2" s="5"/>
      <c r="G2" s="5"/>
      <c r="H2" s="5"/>
      <c r="I2" s="5"/>
      <c r="J2" s="5"/>
      <c r="K2" s="5"/>
    </row>
    <row r="3" spans="1:11" x14ac:dyDescent="0.45">
      <c r="A3" s="5"/>
      <c r="B3" s="5"/>
      <c r="C3" s="5"/>
      <c r="D3" s="5"/>
      <c r="E3" s="5"/>
      <c r="F3" s="5"/>
      <c r="G3" s="5"/>
      <c r="H3" s="5"/>
      <c r="I3" s="5"/>
      <c r="J3" s="5"/>
      <c r="K3" s="5"/>
    </row>
    <row r="4" spans="1:11" x14ac:dyDescent="0.45">
      <c r="A4" s="6" t="s">
        <v>930</v>
      </c>
      <c r="B4" s="5"/>
      <c r="C4" s="5"/>
      <c r="D4" s="5"/>
      <c r="E4" s="5"/>
      <c r="F4" s="5"/>
      <c r="G4" s="5"/>
      <c r="H4" s="5"/>
      <c r="I4" s="5"/>
      <c r="J4" s="5"/>
      <c r="K4" s="5"/>
    </row>
    <row r="5" spans="1:11" x14ac:dyDescent="0.45">
      <c r="A5" s="6" t="s">
        <v>931</v>
      </c>
      <c r="B5" s="5"/>
      <c r="C5" s="5"/>
      <c r="D5" s="5"/>
      <c r="E5" s="5"/>
      <c r="F5" s="5"/>
      <c r="G5" s="5"/>
      <c r="H5" s="5"/>
      <c r="I5" s="5"/>
      <c r="J5" s="5"/>
      <c r="K5" s="5"/>
    </row>
    <row r="6" spans="1:11" x14ac:dyDescent="0.45">
      <c r="A6" s="5"/>
      <c r="B6" s="5"/>
      <c r="C6" s="5"/>
      <c r="D6" s="5"/>
      <c r="E6" s="5"/>
      <c r="F6" s="5"/>
      <c r="G6" s="5"/>
      <c r="H6" s="5"/>
      <c r="I6" s="5"/>
      <c r="J6" s="5"/>
      <c r="K6" s="5"/>
    </row>
    <row r="7" spans="1:11" x14ac:dyDescent="0.45">
      <c r="A7" s="5" t="s">
        <v>932</v>
      </c>
      <c r="B7" s="5"/>
      <c r="C7" s="5"/>
      <c r="D7" s="5"/>
      <c r="E7" s="5"/>
      <c r="F7" s="5"/>
      <c r="G7" s="5"/>
      <c r="H7" s="5"/>
      <c r="I7" s="5"/>
      <c r="J7" s="5"/>
      <c r="K7" s="5"/>
    </row>
    <row r="8" spans="1:11" x14ac:dyDescent="0.45">
      <c r="A8" s="5"/>
      <c r="B8" s="7" t="s">
        <v>933</v>
      </c>
      <c r="C8" s="5"/>
      <c r="D8" s="5"/>
      <c r="E8" s="5"/>
      <c r="F8" s="5"/>
      <c r="G8" s="5"/>
      <c r="H8" s="5"/>
      <c r="I8" s="5"/>
      <c r="J8" s="5"/>
      <c r="K8" s="5"/>
    </row>
    <row r="9" spans="1:11" x14ac:dyDescent="0.45">
      <c r="A9" s="5"/>
      <c r="B9" s="5"/>
      <c r="C9" s="5" t="s">
        <v>934</v>
      </c>
      <c r="D9" s="5"/>
      <c r="E9" s="5"/>
      <c r="F9" s="5"/>
      <c r="G9" s="5"/>
      <c r="H9" s="5"/>
      <c r="I9" s="5"/>
      <c r="J9" s="5"/>
      <c r="K9" s="5"/>
    </row>
    <row r="10" spans="1:11" x14ac:dyDescent="0.45">
      <c r="A10" s="5"/>
      <c r="B10" s="5"/>
      <c r="C10" s="5"/>
      <c r="D10" s="5" t="s">
        <v>935</v>
      </c>
      <c r="E10" s="5"/>
      <c r="F10" s="5"/>
      <c r="G10" s="5"/>
      <c r="H10" s="5"/>
      <c r="I10" s="5"/>
      <c r="J10" s="5"/>
      <c r="K10" s="5"/>
    </row>
    <row r="11" spans="1:11" x14ac:dyDescent="0.45">
      <c r="A11" s="5"/>
      <c r="B11" s="5"/>
      <c r="C11" s="5"/>
      <c r="D11" s="5" t="s">
        <v>936</v>
      </c>
      <c r="E11" s="5"/>
      <c r="F11" s="5"/>
      <c r="G11" s="5"/>
      <c r="H11" s="5"/>
      <c r="I11" s="5"/>
      <c r="J11" s="5"/>
      <c r="K11" s="5"/>
    </row>
    <row r="12" spans="1:11" x14ac:dyDescent="0.45">
      <c r="A12" s="5"/>
      <c r="B12" s="5"/>
      <c r="C12" s="5" t="s">
        <v>937</v>
      </c>
      <c r="D12" s="5"/>
      <c r="E12" s="5"/>
      <c r="F12" s="5"/>
      <c r="G12" s="5"/>
      <c r="H12" s="5"/>
      <c r="I12" s="5"/>
      <c r="J12" s="5"/>
      <c r="K12" s="5"/>
    </row>
    <row r="13" spans="1:11" x14ac:dyDescent="0.45">
      <c r="A13" s="5"/>
      <c r="B13" s="7" t="s">
        <v>938</v>
      </c>
      <c r="C13" s="7"/>
      <c r="D13" s="7"/>
      <c r="E13" s="7"/>
      <c r="F13" s="7"/>
      <c r="G13" s="5"/>
      <c r="H13" s="5"/>
      <c r="I13" s="5"/>
      <c r="J13" s="5"/>
      <c r="K13" s="5"/>
    </row>
    <row r="14" spans="1:11" x14ac:dyDescent="0.45">
      <c r="A14" s="5"/>
      <c r="B14" s="5"/>
      <c r="C14" s="5" t="s">
        <v>939</v>
      </c>
      <c r="D14" s="5"/>
      <c r="E14" s="5"/>
      <c r="F14" s="5"/>
      <c r="G14" s="5"/>
      <c r="H14" s="5"/>
      <c r="I14" s="5"/>
      <c r="J14" s="5"/>
      <c r="K14" s="5"/>
    </row>
    <row r="15" spans="1:11" x14ac:dyDescent="0.45">
      <c r="A15" s="5"/>
      <c r="B15" s="5"/>
      <c r="C15" s="5" t="s">
        <v>940</v>
      </c>
      <c r="D15" s="5"/>
      <c r="E15" s="5"/>
      <c r="F15" s="5"/>
      <c r="G15" s="5"/>
      <c r="H15" s="5"/>
      <c r="I15" s="5"/>
      <c r="J15" s="5"/>
      <c r="K15" s="5"/>
    </row>
    <row r="16" spans="1:11" x14ac:dyDescent="0.45">
      <c r="A16" s="5"/>
      <c r="B16" s="7" t="s">
        <v>941</v>
      </c>
      <c r="C16" s="5"/>
      <c r="D16" s="5"/>
      <c r="E16" s="5"/>
      <c r="F16" s="5"/>
      <c r="G16" s="5"/>
      <c r="H16" s="5"/>
      <c r="I16" s="5"/>
      <c r="J16" s="5"/>
      <c r="K16" s="5"/>
    </row>
    <row r="17" spans="1:11" x14ac:dyDescent="0.45">
      <c r="A17" s="5"/>
      <c r="C17" s="5" t="s">
        <v>942</v>
      </c>
      <c r="G17" s="5"/>
      <c r="H17" s="5"/>
      <c r="I17" s="5"/>
      <c r="J17" s="5"/>
      <c r="K17" s="5"/>
    </row>
    <row r="18" spans="1:11" x14ac:dyDescent="0.45">
      <c r="A18" s="5"/>
      <c r="B18" s="7" t="s">
        <v>943</v>
      </c>
      <c r="C18" s="5"/>
      <c r="D18" s="5"/>
      <c r="E18" s="5"/>
      <c r="F18" s="5"/>
      <c r="G18" s="5"/>
      <c r="H18" s="5"/>
      <c r="I18" s="5"/>
      <c r="J18" s="5"/>
      <c r="K18" s="5"/>
    </row>
    <row r="19" spans="1:11" x14ac:dyDescent="0.45">
      <c r="A19" s="5"/>
      <c r="B19" s="7" t="s">
        <v>944</v>
      </c>
      <c r="C19" s="5"/>
      <c r="D19" s="5"/>
      <c r="E19" s="5"/>
      <c r="F19" s="5"/>
      <c r="G19" s="5"/>
      <c r="H19" s="5"/>
      <c r="I19" s="5"/>
      <c r="J19" s="5"/>
      <c r="K19" s="5"/>
    </row>
    <row r="20" spans="1:11" x14ac:dyDescent="0.45">
      <c r="A20" s="5"/>
      <c r="B20" s="5"/>
      <c r="C20" s="5" t="s">
        <v>945</v>
      </c>
      <c r="D20" s="5"/>
      <c r="E20" s="5"/>
      <c r="F20" s="5"/>
      <c r="G20" s="5"/>
      <c r="H20" s="5"/>
      <c r="I20" s="5"/>
      <c r="J20" s="5"/>
      <c r="K20" s="5"/>
    </row>
    <row r="21" spans="1:11" x14ac:dyDescent="0.45">
      <c r="A21" s="5"/>
      <c r="B21" s="5"/>
      <c r="C21" s="5"/>
      <c r="D21" s="5" t="s">
        <v>946</v>
      </c>
      <c r="E21" s="5"/>
      <c r="F21" s="5"/>
      <c r="G21" s="5"/>
      <c r="H21" s="5"/>
      <c r="I21" s="5"/>
      <c r="J21" s="5"/>
      <c r="K21" s="5"/>
    </row>
    <row r="22" spans="1:11" x14ac:dyDescent="0.45">
      <c r="A22" s="5"/>
      <c r="B22" s="5"/>
      <c r="C22" s="5" t="s">
        <v>947</v>
      </c>
      <c r="D22" s="5"/>
      <c r="E22" s="5"/>
      <c r="F22" s="5"/>
      <c r="G22" s="5"/>
      <c r="H22" s="5"/>
      <c r="I22" s="5"/>
      <c r="J22" s="5"/>
      <c r="K2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4"/>
  <sheetViews>
    <sheetView topLeftCell="J238" workbookViewId="0">
      <selection activeCell="B259" sqref="B259:W259"/>
    </sheetView>
  </sheetViews>
  <sheetFormatPr defaultRowHeight="14.25" x14ac:dyDescent="0.45"/>
  <cols>
    <col min="1" max="1" width="9.06640625" style="8"/>
    <col min="3" max="3" width="33.59765625" bestFit="1" customWidth="1"/>
    <col min="4" max="4" width="45.73046875" bestFit="1" customWidth="1"/>
    <col min="11" max="11" width="12.59765625" bestFit="1" customWidth="1"/>
  </cols>
  <sheetData>
    <row r="1" spans="1:23" s="2" customFormat="1" ht="142.5" x14ac:dyDescent="0.45">
      <c r="A1" s="16"/>
      <c r="C1" s="3" t="s">
        <v>0</v>
      </c>
      <c r="D1" s="3" t="s">
        <v>1</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2" t="s">
        <v>948</v>
      </c>
    </row>
    <row r="2" spans="1:23" x14ac:dyDescent="0.45">
      <c r="A2" s="8" t="str">
        <f t="shared" ref="A2:A65" si="0">LEFT(D2,(FIND("_",D2))-1)</f>
        <v>3</v>
      </c>
      <c r="B2" s="1">
        <v>0</v>
      </c>
      <c r="C2" t="s">
        <v>20</v>
      </c>
      <c r="D2" t="s">
        <v>171</v>
      </c>
      <c r="E2">
        <v>1</v>
      </c>
      <c r="F2">
        <v>31.006900000000002</v>
      </c>
      <c r="G2">
        <v>-88.010300000000001</v>
      </c>
      <c r="H2" t="s">
        <v>434</v>
      </c>
      <c r="I2">
        <v>756</v>
      </c>
      <c r="J2" t="s">
        <v>469</v>
      </c>
      <c r="K2" t="s">
        <v>480</v>
      </c>
      <c r="L2">
        <v>1971</v>
      </c>
      <c r="N2" t="s">
        <v>494</v>
      </c>
      <c r="O2" t="s">
        <v>611</v>
      </c>
      <c r="P2">
        <v>4</v>
      </c>
      <c r="Q2" t="s">
        <v>613</v>
      </c>
      <c r="R2">
        <v>10141</v>
      </c>
      <c r="S2">
        <v>33220819.399999999</v>
      </c>
      <c r="T2" t="s">
        <v>616</v>
      </c>
      <c r="U2">
        <v>3.96E-3</v>
      </c>
      <c r="V2">
        <v>7.7500000000000008E-3</v>
      </c>
      <c r="W2">
        <f t="shared" ref="W2:W65" si="1">V2/U2</f>
        <v>1.9570707070707072</v>
      </c>
    </row>
    <row r="3" spans="1:23" x14ac:dyDescent="0.45">
      <c r="A3" s="8" t="str">
        <f t="shared" si="0"/>
        <v>59</v>
      </c>
      <c r="B3" s="1">
        <v>1</v>
      </c>
      <c r="C3" t="s">
        <v>21</v>
      </c>
      <c r="D3" t="s">
        <v>172</v>
      </c>
      <c r="E3">
        <v>1</v>
      </c>
      <c r="F3">
        <v>40.854765</v>
      </c>
      <c r="G3">
        <v>-98.348222000000007</v>
      </c>
      <c r="H3" t="s">
        <v>435</v>
      </c>
      <c r="I3">
        <v>100</v>
      </c>
      <c r="J3" t="s">
        <v>470</v>
      </c>
      <c r="K3" t="s">
        <v>481</v>
      </c>
      <c r="L3">
        <v>1982</v>
      </c>
      <c r="N3" t="s">
        <v>495</v>
      </c>
      <c r="O3" t="s">
        <v>611</v>
      </c>
      <c r="P3">
        <v>2</v>
      </c>
      <c r="Q3" t="s">
        <v>614</v>
      </c>
      <c r="R3">
        <v>11578</v>
      </c>
      <c r="S3">
        <v>5565508.2000000002</v>
      </c>
      <c r="T3" t="s">
        <v>617</v>
      </c>
      <c r="U3">
        <v>4.0682000000000001E-3</v>
      </c>
      <c r="V3">
        <v>2.1235789473684208E-3</v>
      </c>
      <c r="W3">
        <f t="shared" si="1"/>
        <v>0.52199472675100067</v>
      </c>
    </row>
    <row r="4" spans="1:23" x14ac:dyDescent="0.45">
      <c r="A4" s="8" t="str">
        <f t="shared" si="0"/>
        <v>60</v>
      </c>
      <c r="B4" s="1">
        <v>2</v>
      </c>
      <c r="C4" t="s">
        <v>22</v>
      </c>
      <c r="D4" t="s">
        <v>173</v>
      </c>
      <c r="E4">
        <v>1</v>
      </c>
      <c r="F4">
        <v>40.580871999999999</v>
      </c>
      <c r="G4">
        <v>-98.312437000000003</v>
      </c>
      <c r="H4" t="s">
        <v>435</v>
      </c>
      <c r="I4">
        <v>77</v>
      </c>
      <c r="J4" t="s">
        <v>470</v>
      </c>
      <c r="K4" t="s">
        <v>482</v>
      </c>
      <c r="L4">
        <v>1981</v>
      </c>
      <c r="N4" t="s">
        <v>496</v>
      </c>
      <c r="O4" t="s">
        <v>611</v>
      </c>
      <c r="P4">
        <v>1</v>
      </c>
      <c r="Q4" t="s">
        <v>614</v>
      </c>
      <c r="R4">
        <v>12708</v>
      </c>
      <c r="S4">
        <v>4392679</v>
      </c>
      <c r="T4" t="s">
        <v>618</v>
      </c>
      <c r="U4">
        <v>6.8217999999999994E-3</v>
      </c>
      <c r="V4">
        <v>6.513695652173912E-3</v>
      </c>
      <c r="W4">
        <f t="shared" si="1"/>
        <v>0.95483532970387763</v>
      </c>
    </row>
    <row r="5" spans="1:23" x14ac:dyDescent="0.45">
      <c r="A5" s="8" t="str">
        <f t="shared" si="0"/>
        <v>60</v>
      </c>
      <c r="B5" s="1">
        <v>3</v>
      </c>
      <c r="C5" t="s">
        <v>22</v>
      </c>
      <c r="D5" t="s">
        <v>174</v>
      </c>
      <c r="E5">
        <v>1</v>
      </c>
      <c r="F5">
        <v>40.580871999999999</v>
      </c>
      <c r="G5">
        <v>-98.312437000000003</v>
      </c>
      <c r="H5" t="s">
        <v>435</v>
      </c>
      <c r="I5">
        <v>232</v>
      </c>
      <c r="J5" t="s">
        <v>470</v>
      </c>
      <c r="K5" t="s">
        <v>483</v>
      </c>
      <c r="L5">
        <v>2011</v>
      </c>
      <c r="N5" t="s">
        <v>497</v>
      </c>
      <c r="O5" t="s">
        <v>611</v>
      </c>
      <c r="P5">
        <v>1</v>
      </c>
      <c r="Q5" t="s">
        <v>614</v>
      </c>
      <c r="R5">
        <v>12132</v>
      </c>
      <c r="S5">
        <v>9879679.1999999993</v>
      </c>
      <c r="T5" t="s">
        <v>619</v>
      </c>
      <c r="U5">
        <v>1.0509E-3</v>
      </c>
      <c r="V5">
        <v>1.018369565217391E-3</v>
      </c>
      <c r="W5">
        <f t="shared" si="1"/>
        <v>0.96904516625501091</v>
      </c>
    </row>
    <row r="6" spans="1:23" x14ac:dyDescent="0.45">
      <c r="A6" s="8" t="str">
        <f t="shared" si="0"/>
        <v>108</v>
      </c>
      <c r="B6" s="1">
        <v>4</v>
      </c>
      <c r="C6" t="s">
        <v>23</v>
      </c>
      <c r="D6" t="s">
        <v>175</v>
      </c>
      <c r="E6">
        <v>1</v>
      </c>
      <c r="F6">
        <v>37.930799999999998</v>
      </c>
      <c r="G6">
        <v>-100.9725</v>
      </c>
      <c r="H6" t="s">
        <v>436</v>
      </c>
      <c r="I6">
        <v>359</v>
      </c>
      <c r="J6" t="s">
        <v>470</v>
      </c>
      <c r="K6" t="s">
        <v>483</v>
      </c>
      <c r="L6">
        <v>1983</v>
      </c>
      <c r="N6" t="s">
        <v>498</v>
      </c>
      <c r="O6" t="s">
        <v>611</v>
      </c>
      <c r="P6">
        <v>2</v>
      </c>
      <c r="Q6" t="s">
        <v>613</v>
      </c>
      <c r="R6">
        <v>10904</v>
      </c>
      <c r="S6">
        <v>15493499.6</v>
      </c>
      <c r="T6" t="s">
        <v>620</v>
      </c>
      <c r="U6">
        <v>1.89E-3</v>
      </c>
      <c r="V6">
        <v>3.8500000000000001E-3</v>
      </c>
      <c r="W6">
        <f t="shared" si="1"/>
        <v>2.0370370370370372</v>
      </c>
    </row>
    <row r="7" spans="1:23" x14ac:dyDescent="0.45">
      <c r="A7" s="8" t="str">
        <f t="shared" si="0"/>
        <v>130</v>
      </c>
      <c r="B7" s="1">
        <v>6</v>
      </c>
      <c r="C7" t="s">
        <v>24</v>
      </c>
      <c r="D7" t="s">
        <v>177</v>
      </c>
      <c r="E7">
        <v>1</v>
      </c>
      <c r="F7">
        <v>33.371505999999997</v>
      </c>
      <c r="G7">
        <v>-80.113235000000003</v>
      </c>
      <c r="H7" t="s">
        <v>437</v>
      </c>
      <c r="I7">
        <v>580</v>
      </c>
      <c r="J7" t="s">
        <v>469</v>
      </c>
      <c r="K7" t="s">
        <v>480</v>
      </c>
      <c r="L7">
        <v>1995</v>
      </c>
      <c r="N7" t="s">
        <v>499</v>
      </c>
      <c r="O7" t="s">
        <v>611</v>
      </c>
      <c r="P7">
        <v>1</v>
      </c>
      <c r="Q7" t="s">
        <v>614</v>
      </c>
      <c r="R7">
        <v>10570</v>
      </c>
      <c r="S7">
        <v>22112425.800000001</v>
      </c>
      <c r="T7" t="s">
        <v>622</v>
      </c>
      <c r="U7">
        <v>2.496E-3</v>
      </c>
      <c r="V7">
        <v>2.333333333333334E-3</v>
      </c>
      <c r="W7">
        <f t="shared" si="1"/>
        <v>0.93482905982906006</v>
      </c>
    </row>
    <row r="8" spans="1:23" x14ac:dyDescent="0.45">
      <c r="A8" s="8" t="str">
        <f t="shared" si="0"/>
        <v>130</v>
      </c>
      <c r="B8" s="1">
        <v>5</v>
      </c>
      <c r="C8" t="s">
        <v>24</v>
      </c>
      <c r="D8" t="s">
        <v>176</v>
      </c>
      <c r="E8">
        <v>1</v>
      </c>
      <c r="F8">
        <v>33.371505999999997</v>
      </c>
      <c r="G8">
        <v>-80.113235000000003</v>
      </c>
      <c r="H8" t="s">
        <v>437</v>
      </c>
      <c r="I8">
        <v>570</v>
      </c>
      <c r="J8" t="s">
        <v>469</v>
      </c>
      <c r="K8" t="s">
        <v>480</v>
      </c>
      <c r="L8">
        <v>1984</v>
      </c>
      <c r="N8" t="s">
        <v>499</v>
      </c>
      <c r="O8" t="s">
        <v>611</v>
      </c>
      <c r="P8">
        <v>3</v>
      </c>
      <c r="Q8" t="s">
        <v>615</v>
      </c>
      <c r="R8">
        <v>10475</v>
      </c>
      <c r="S8">
        <v>2390664.25</v>
      </c>
      <c r="T8" t="s">
        <v>621</v>
      </c>
      <c r="U8">
        <v>1.8191199999999989E-3</v>
      </c>
      <c r="V8">
        <v>1.660428571428569E-3</v>
      </c>
      <c r="W8">
        <f t="shared" si="1"/>
        <v>0.91276472768622741</v>
      </c>
    </row>
    <row r="9" spans="1:23" x14ac:dyDescent="0.45">
      <c r="A9" s="8" t="str">
        <f t="shared" si="0"/>
        <v>130</v>
      </c>
      <c r="B9" s="1">
        <v>7</v>
      </c>
      <c r="C9" t="s">
        <v>24</v>
      </c>
      <c r="D9" t="s">
        <v>178</v>
      </c>
      <c r="E9">
        <v>1</v>
      </c>
      <c r="F9">
        <v>33.371505999999997</v>
      </c>
      <c r="G9">
        <v>-80.113235000000003</v>
      </c>
      <c r="H9" t="s">
        <v>437</v>
      </c>
      <c r="I9">
        <v>600</v>
      </c>
      <c r="J9" t="s">
        <v>469</v>
      </c>
      <c r="K9" t="s">
        <v>480</v>
      </c>
      <c r="L9">
        <v>2007</v>
      </c>
      <c r="N9" t="s">
        <v>499</v>
      </c>
      <c r="O9" t="s">
        <v>611</v>
      </c>
      <c r="P9">
        <v>2</v>
      </c>
      <c r="Q9" t="s">
        <v>613</v>
      </c>
      <c r="R9">
        <v>9772</v>
      </c>
      <c r="S9">
        <v>29926795.800000001</v>
      </c>
      <c r="T9" t="s">
        <v>623</v>
      </c>
      <c r="U9">
        <v>2.5959999999999998E-3</v>
      </c>
      <c r="V9">
        <v>3.4166666666666659E-3</v>
      </c>
      <c r="W9">
        <f t="shared" si="1"/>
        <v>1.3161273754494092</v>
      </c>
    </row>
    <row r="10" spans="1:23" x14ac:dyDescent="0.45">
      <c r="A10" s="8" t="str">
        <f t="shared" si="0"/>
        <v>130</v>
      </c>
      <c r="B10" s="1">
        <v>8</v>
      </c>
      <c r="C10" t="s">
        <v>24</v>
      </c>
      <c r="D10" t="s">
        <v>179</v>
      </c>
      <c r="E10">
        <v>1</v>
      </c>
      <c r="F10">
        <v>33.371505999999997</v>
      </c>
      <c r="G10">
        <v>-80.113235000000003</v>
      </c>
      <c r="H10" t="s">
        <v>437</v>
      </c>
      <c r="I10">
        <v>600</v>
      </c>
      <c r="J10" t="s">
        <v>469</v>
      </c>
      <c r="K10" t="s">
        <v>480</v>
      </c>
      <c r="L10">
        <v>2008</v>
      </c>
      <c r="N10" t="s">
        <v>499</v>
      </c>
      <c r="O10" t="s">
        <v>611</v>
      </c>
      <c r="P10">
        <v>2</v>
      </c>
      <c r="Q10" t="s">
        <v>613</v>
      </c>
      <c r="R10">
        <v>9801</v>
      </c>
      <c r="S10">
        <v>34028890.399999999</v>
      </c>
      <c r="T10" t="s">
        <v>624</v>
      </c>
      <c r="U10">
        <v>2.898E-3</v>
      </c>
      <c r="V10">
        <v>3.9166666666666664E-3</v>
      </c>
      <c r="W10">
        <f t="shared" si="1"/>
        <v>1.3515067862893948</v>
      </c>
    </row>
    <row r="11" spans="1:23" x14ac:dyDescent="0.45">
      <c r="A11" s="8" t="str">
        <f t="shared" si="0"/>
        <v>136</v>
      </c>
      <c r="B11" s="1">
        <v>9</v>
      </c>
      <c r="C11" t="s">
        <v>25</v>
      </c>
      <c r="D11" t="s">
        <v>180</v>
      </c>
      <c r="E11">
        <v>1</v>
      </c>
      <c r="F11">
        <v>29.733056000000001</v>
      </c>
      <c r="G11">
        <v>-81.632778000000002</v>
      </c>
      <c r="H11" t="s">
        <v>438</v>
      </c>
      <c r="I11">
        <v>657</v>
      </c>
      <c r="J11" t="s">
        <v>469</v>
      </c>
      <c r="K11" t="s">
        <v>482</v>
      </c>
      <c r="L11">
        <v>1984</v>
      </c>
      <c r="N11" t="s">
        <v>500</v>
      </c>
      <c r="O11" t="s">
        <v>611</v>
      </c>
      <c r="P11">
        <v>4</v>
      </c>
      <c r="Q11" t="s">
        <v>613</v>
      </c>
      <c r="R11">
        <v>9871</v>
      </c>
      <c r="S11">
        <v>37530746.600000001</v>
      </c>
      <c r="T11" t="s">
        <v>625</v>
      </c>
      <c r="U11">
        <v>7.980000000000001E-3</v>
      </c>
      <c r="V11">
        <v>1.4166666666666669E-2</v>
      </c>
      <c r="W11">
        <f t="shared" si="1"/>
        <v>1.7752715121136176</v>
      </c>
    </row>
    <row r="12" spans="1:23" x14ac:dyDescent="0.45">
      <c r="A12" s="8" t="str">
        <f t="shared" si="0"/>
        <v>160</v>
      </c>
      <c r="B12" s="1">
        <v>10</v>
      </c>
      <c r="C12" t="s">
        <v>26</v>
      </c>
      <c r="D12" t="s">
        <v>181</v>
      </c>
      <c r="E12">
        <v>1</v>
      </c>
      <c r="F12">
        <v>32.060299999999998</v>
      </c>
      <c r="G12">
        <v>-109.8931</v>
      </c>
      <c r="H12" t="s">
        <v>439</v>
      </c>
      <c r="I12">
        <v>175</v>
      </c>
      <c r="J12" t="s">
        <v>471</v>
      </c>
      <c r="K12" t="s">
        <v>484</v>
      </c>
      <c r="L12">
        <v>1979</v>
      </c>
      <c r="N12" t="s">
        <v>501</v>
      </c>
      <c r="O12" t="s">
        <v>611</v>
      </c>
      <c r="P12">
        <v>2</v>
      </c>
      <c r="Q12" t="s">
        <v>613</v>
      </c>
      <c r="R12">
        <v>11040</v>
      </c>
      <c r="S12">
        <v>10556309</v>
      </c>
      <c r="T12" t="s">
        <v>626</v>
      </c>
      <c r="U12">
        <v>4.182E-3</v>
      </c>
      <c r="V12">
        <v>4.1333333333333326E-3</v>
      </c>
      <c r="W12">
        <f t="shared" si="1"/>
        <v>0.98836282480471849</v>
      </c>
    </row>
    <row r="13" spans="1:23" x14ac:dyDescent="0.45">
      <c r="A13" s="8" t="str">
        <f t="shared" si="0"/>
        <v>165</v>
      </c>
      <c r="B13" s="1">
        <v>11</v>
      </c>
      <c r="C13" t="s">
        <v>27</v>
      </c>
      <c r="D13" t="s">
        <v>182</v>
      </c>
      <c r="E13">
        <v>1</v>
      </c>
      <c r="F13">
        <v>36.190277999999999</v>
      </c>
      <c r="G13">
        <v>-95.289400000000001</v>
      </c>
      <c r="H13" t="s">
        <v>440</v>
      </c>
      <c r="I13">
        <v>492</v>
      </c>
      <c r="J13" t="s">
        <v>470</v>
      </c>
      <c r="K13" t="s">
        <v>483</v>
      </c>
      <c r="L13">
        <v>1982</v>
      </c>
      <c r="N13" t="s">
        <v>502</v>
      </c>
      <c r="O13" t="s">
        <v>611</v>
      </c>
      <c r="P13">
        <v>1</v>
      </c>
      <c r="Q13" t="s">
        <v>613</v>
      </c>
      <c r="R13">
        <v>12314</v>
      </c>
      <c r="S13">
        <v>6051935.5999999996</v>
      </c>
      <c r="T13" t="s">
        <v>627</v>
      </c>
      <c r="U13">
        <v>1E-3</v>
      </c>
      <c r="V13">
        <v>1E-3</v>
      </c>
      <c r="W13">
        <f t="shared" si="1"/>
        <v>1</v>
      </c>
    </row>
    <row r="14" spans="1:23" x14ac:dyDescent="0.45">
      <c r="A14" s="8" t="str">
        <f t="shared" si="0"/>
        <v>298</v>
      </c>
      <c r="B14" s="1">
        <v>12</v>
      </c>
      <c r="C14" t="s">
        <v>28</v>
      </c>
      <c r="D14" t="s">
        <v>183</v>
      </c>
      <c r="E14">
        <v>1</v>
      </c>
      <c r="F14">
        <v>31.421900000000001</v>
      </c>
      <c r="G14">
        <v>-96.252499999999998</v>
      </c>
      <c r="H14" t="s">
        <v>441</v>
      </c>
      <c r="I14">
        <v>831</v>
      </c>
      <c r="J14" t="s">
        <v>472</v>
      </c>
      <c r="K14" t="s">
        <v>482</v>
      </c>
      <c r="L14">
        <v>1985</v>
      </c>
      <c r="M14">
        <v>2029</v>
      </c>
      <c r="N14" t="s">
        <v>503</v>
      </c>
      <c r="O14" t="s">
        <v>611</v>
      </c>
      <c r="P14">
        <v>2</v>
      </c>
      <c r="Q14" t="s">
        <v>613</v>
      </c>
      <c r="R14">
        <v>10605</v>
      </c>
      <c r="S14">
        <v>38867552</v>
      </c>
      <c r="T14" t="s">
        <v>628</v>
      </c>
      <c r="U14">
        <v>2.2964000000000001E-3</v>
      </c>
      <c r="V14">
        <v>4.5700000000000003E-3</v>
      </c>
      <c r="W14">
        <f t="shared" si="1"/>
        <v>1.9900714161295943</v>
      </c>
    </row>
    <row r="15" spans="1:23" x14ac:dyDescent="0.45">
      <c r="A15" s="8" t="str">
        <f t="shared" si="0"/>
        <v>298</v>
      </c>
      <c r="B15" s="1">
        <v>13</v>
      </c>
      <c r="C15" t="s">
        <v>28</v>
      </c>
      <c r="D15" t="s">
        <v>184</v>
      </c>
      <c r="E15">
        <v>1</v>
      </c>
      <c r="F15">
        <v>31.421900000000001</v>
      </c>
      <c r="G15">
        <v>-96.252499999999998</v>
      </c>
      <c r="H15" t="s">
        <v>441</v>
      </c>
      <c r="I15">
        <v>858</v>
      </c>
      <c r="J15" t="s">
        <v>472</v>
      </c>
      <c r="K15" t="s">
        <v>482</v>
      </c>
      <c r="L15">
        <v>1986</v>
      </c>
      <c r="M15">
        <v>2029</v>
      </c>
      <c r="N15" t="s">
        <v>503</v>
      </c>
      <c r="O15" t="s">
        <v>611</v>
      </c>
      <c r="P15">
        <v>2</v>
      </c>
      <c r="Q15" t="s">
        <v>613</v>
      </c>
      <c r="R15">
        <v>10567</v>
      </c>
      <c r="S15">
        <v>44935143.799999997</v>
      </c>
      <c r="T15" t="s">
        <v>629</v>
      </c>
      <c r="U15">
        <v>2.8739999999999998E-3</v>
      </c>
      <c r="V15">
        <v>3.3283333333333342E-3</v>
      </c>
      <c r="W15">
        <f t="shared" si="1"/>
        <v>1.1580839712363724</v>
      </c>
    </row>
    <row r="16" spans="1:23" x14ac:dyDescent="0.45">
      <c r="A16" s="8" t="str">
        <f t="shared" si="0"/>
        <v>470</v>
      </c>
      <c r="B16" s="1">
        <v>14</v>
      </c>
      <c r="C16" t="s">
        <v>29</v>
      </c>
      <c r="D16" t="s">
        <v>185</v>
      </c>
      <c r="E16">
        <v>1</v>
      </c>
      <c r="F16">
        <v>38.208100000000002</v>
      </c>
      <c r="G16">
        <v>-104.57470000000001</v>
      </c>
      <c r="H16" t="s">
        <v>442</v>
      </c>
      <c r="I16">
        <v>750</v>
      </c>
      <c r="J16" t="s">
        <v>470</v>
      </c>
      <c r="K16" t="s">
        <v>483</v>
      </c>
      <c r="L16">
        <v>2010</v>
      </c>
      <c r="M16">
        <v>2031</v>
      </c>
      <c r="N16" t="s">
        <v>504</v>
      </c>
      <c r="O16" t="s">
        <v>611</v>
      </c>
      <c r="P16">
        <v>1</v>
      </c>
      <c r="Q16" t="s">
        <v>614</v>
      </c>
      <c r="R16">
        <v>10459</v>
      </c>
      <c r="S16">
        <v>36691347.200000003</v>
      </c>
      <c r="T16" t="s">
        <v>630</v>
      </c>
      <c r="U16">
        <v>6.7999999999999996E-3</v>
      </c>
      <c r="V16">
        <v>6.2097826086956517E-3</v>
      </c>
      <c r="W16">
        <f t="shared" si="1"/>
        <v>0.91320332480818411</v>
      </c>
    </row>
    <row r="17" spans="1:23" x14ac:dyDescent="0.45">
      <c r="A17" s="8" t="str">
        <f t="shared" si="0"/>
        <v>525</v>
      </c>
      <c r="B17" s="1">
        <v>15</v>
      </c>
      <c r="C17" t="s">
        <v>30</v>
      </c>
      <c r="D17" t="s">
        <v>186</v>
      </c>
      <c r="E17">
        <v>1</v>
      </c>
      <c r="F17">
        <v>40.485599999999998</v>
      </c>
      <c r="G17">
        <v>-107.185</v>
      </c>
      <c r="H17" t="s">
        <v>442</v>
      </c>
      <c r="I17">
        <v>179</v>
      </c>
      <c r="J17" t="s">
        <v>469</v>
      </c>
      <c r="K17" t="s">
        <v>483</v>
      </c>
      <c r="L17">
        <v>1976</v>
      </c>
      <c r="M17">
        <v>2029</v>
      </c>
      <c r="N17" t="s">
        <v>504</v>
      </c>
      <c r="O17" t="s">
        <v>611</v>
      </c>
      <c r="P17">
        <v>2</v>
      </c>
      <c r="Q17" t="s">
        <v>613</v>
      </c>
      <c r="R17">
        <v>10910</v>
      </c>
      <c r="S17">
        <v>12697981.4</v>
      </c>
      <c r="T17" t="s">
        <v>631</v>
      </c>
      <c r="U17">
        <v>2E-3</v>
      </c>
      <c r="V17">
        <v>2.833333333333334E-3</v>
      </c>
      <c r="W17">
        <f t="shared" si="1"/>
        <v>1.416666666666667</v>
      </c>
    </row>
    <row r="18" spans="1:23" x14ac:dyDescent="0.45">
      <c r="A18" s="8" t="str">
        <f t="shared" si="0"/>
        <v>628</v>
      </c>
      <c r="B18" s="1">
        <v>16</v>
      </c>
      <c r="C18" t="s">
        <v>31</v>
      </c>
      <c r="D18" t="s">
        <v>187</v>
      </c>
      <c r="E18">
        <v>1</v>
      </c>
      <c r="F18">
        <v>28.965599999999998</v>
      </c>
      <c r="G18">
        <v>-82.697699999999998</v>
      </c>
      <c r="H18" t="s">
        <v>438</v>
      </c>
      <c r="I18">
        <v>712</v>
      </c>
      <c r="J18" t="s">
        <v>469</v>
      </c>
      <c r="K18" t="s">
        <v>482</v>
      </c>
      <c r="L18">
        <v>1982</v>
      </c>
      <c r="M18">
        <v>2034</v>
      </c>
      <c r="N18" t="s">
        <v>505</v>
      </c>
      <c r="O18" t="s">
        <v>611</v>
      </c>
      <c r="P18">
        <v>2</v>
      </c>
      <c r="Q18" t="s">
        <v>614</v>
      </c>
      <c r="R18">
        <v>10431</v>
      </c>
      <c r="S18">
        <v>31839844.199999999</v>
      </c>
      <c r="T18" t="s">
        <v>632</v>
      </c>
      <c r="U18">
        <v>8.1417999999999994E-3</v>
      </c>
      <c r="V18">
        <v>7.7546739130434786E-3</v>
      </c>
      <c r="W18">
        <f t="shared" si="1"/>
        <v>0.95245202695269837</v>
      </c>
    </row>
    <row r="19" spans="1:23" x14ac:dyDescent="0.45">
      <c r="A19" s="8" t="str">
        <f t="shared" si="0"/>
        <v>628</v>
      </c>
      <c r="B19" s="1">
        <v>17</v>
      </c>
      <c r="C19" t="s">
        <v>31</v>
      </c>
      <c r="D19" t="s">
        <v>188</v>
      </c>
      <c r="E19">
        <v>1</v>
      </c>
      <c r="F19">
        <v>28.965599999999998</v>
      </c>
      <c r="G19">
        <v>-82.697699999999998</v>
      </c>
      <c r="H19" t="s">
        <v>438</v>
      </c>
      <c r="I19">
        <v>710</v>
      </c>
      <c r="J19" t="s">
        <v>469</v>
      </c>
      <c r="K19" t="s">
        <v>482</v>
      </c>
      <c r="L19">
        <v>1984</v>
      </c>
      <c r="M19">
        <v>2034</v>
      </c>
      <c r="N19" t="s">
        <v>505</v>
      </c>
      <c r="O19" t="s">
        <v>611</v>
      </c>
      <c r="P19">
        <v>2</v>
      </c>
      <c r="Q19" t="s">
        <v>614</v>
      </c>
      <c r="R19">
        <v>10391</v>
      </c>
      <c r="S19">
        <v>31809430</v>
      </c>
      <c r="T19" t="s">
        <v>632</v>
      </c>
      <c r="U19">
        <v>8.1417999999999994E-3</v>
      </c>
      <c r="V19">
        <v>7.7546739130434786E-3</v>
      </c>
      <c r="W19">
        <f t="shared" si="1"/>
        <v>0.95245202695269837</v>
      </c>
    </row>
    <row r="20" spans="1:23" x14ac:dyDescent="0.45">
      <c r="A20" s="8" t="str">
        <f t="shared" si="0"/>
        <v>645</v>
      </c>
      <c r="B20" s="1">
        <v>18</v>
      </c>
      <c r="C20" t="s">
        <v>32</v>
      </c>
      <c r="D20" t="s">
        <v>189</v>
      </c>
      <c r="E20">
        <v>1</v>
      </c>
      <c r="F20">
        <v>27.7944</v>
      </c>
      <c r="G20">
        <v>-82.403599999999997</v>
      </c>
      <c r="H20" t="s">
        <v>438</v>
      </c>
      <c r="I20">
        <v>437</v>
      </c>
      <c r="J20" t="s">
        <v>473</v>
      </c>
      <c r="K20" t="s">
        <v>482</v>
      </c>
      <c r="L20">
        <v>1985</v>
      </c>
      <c r="N20" t="s">
        <v>506</v>
      </c>
      <c r="O20" t="s">
        <v>611</v>
      </c>
      <c r="P20">
        <v>1</v>
      </c>
      <c r="Q20" t="s">
        <v>614</v>
      </c>
      <c r="R20">
        <v>10792</v>
      </c>
      <c r="S20">
        <v>20229002</v>
      </c>
      <c r="T20" t="s">
        <v>633</v>
      </c>
      <c r="U20">
        <v>9.5299999999999725E-3</v>
      </c>
      <c r="V20">
        <v>2.566202090592334E-3</v>
      </c>
      <c r="W20">
        <f t="shared" si="1"/>
        <v>0.26927618998870317</v>
      </c>
    </row>
    <row r="21" spans="1:23" x14ac:dyDescent="0.45">
      <c r="A21" s="8" t="str">
        <f t="shared" si="0"/>
        <v>667</v>
      </c>
      <c r="B21" s="1">
        <v>19</v>
      </c>
      <c r="C21" t="s">
        <v>33</v>
      </c>
      <c r="D21" t="s">
        <v>190</v>
      </c>
      <c r="E21">
        <v>1</v>
      </c>
      <c r="F21">
        <v>30.417200000000001</v>
      </c>
      <c r="G21">
        <v>-81.552499999999995</v>
      </c>
      <c r="H21" t="s">
        <v>438</v>
      </c>
      <c r="I21">
        <v>293</v>
      </c>
      <c r="J21" t="s">
        <v>474</v>
      </c>
      <c r="K21" t="s">
        <v>483</v>
      </c>
      <c r="L21">
        <v>2002</v>
      </c>
      <c r="N21" t="s">
        <v>507</v>
      </c>
      <c r="O21" t="s">
        <v>611</v>
      </c>
      <c r="P21">
        <v>2</v>
      </c>
      <c r="Q21" t="s">
        <v>613</v>
      </c>
      <c r="R21">
        <v>10368</v>
      </c>
      <c r="S21">
        <v>15447831.6</v>
      </c>
      <c r="T21" t="s">
        <v>634</v>
      </c>
      <c r="U21">
        <v>1.2264000000000001E-3</v>
      </c>
      <c r="V21">
        <v>1.0655E-3</v>
      </c>
      <c r="W21">
        <f t="shared" si="1"/>
        <v>0.86880300065231564</v>
      </c>
    </row>
    <row r="22" spans="1:23" x14ac:dyDescent="0.45">
      <c r="A22" s="8" t="str">
        <f t="shared" si="0"/>
        <v>667</v>
      </c>
      <c r="B22" s="1">
        <v>20</v>
      </c>
      <c r="C22" t="s">
        <v>33</v>
      </c>
      <c r="D22" t="s">
        <v>191</v>
      </c>
      <c r="E22">
        <v>1</v>
      </c>
      <c r="F22">
        <v>30.417200000000001</v>
      </c>
      <c r="G22">
        <v>-81.552499999999995</v>
      </c>
      <c r="H22" t="s">
        <v>438</v>
      </c>
      <c r="I22">
        <v>293</v>
      </c>
      <c r="J22" t="s">
        <v>474</v>
      </c>
      <c r="K22" t="s">
        <v>483</v>
      </c>
      <c r="L22">
        <v>2002</v>
      </c>
      <c r="N22" t="s">
        <v>507</v>
      </c>
      <c r="O22" t="s">
        <v>611</v>
      </c>
      <c r="P22">
        <v>2</v>
      </c>
      <c r="Q22" t="s">
        <v>613</v>
      </c>
      <c r="R22">
        <v>10386</v>
      </c>
      <c r="S22">
        <v>9628369.1999999993</v>
      </c>
      <c r="T22" t="s">
        <v>635</v>
      </c>
      <c r="U22">
        <v>2E-3</v>
      </c>
      <c r="V22">
        <v>1.8333333333333339E-3</v>
      </c>
      <c r="W22">
        <f t="shared" si="1"/>
        <v>0.91666666666666696</v>
      </c>
    </row>
    <row r="23" spans="1:23" x14ac:dyDescent="0.45">
      <c r="A23" s="8" t="str">
        <f t="shared" si="0"/>
        <v>703</v>
      </c>
      <c r="B23" s="1">
        <v>21</v>
      </c>
      <c r="C23" t="s">
        <v>34</v>
      </c>
      <c r="D23" t="s">
        <v>192</v>
      </c>
      <c r="E23">
        <v>1</v>
      </c>
      <c r="F23">
        <v>34.125599999999999</v>
      </c>
      <c r="G23">
        <v>-84.922200000000004</v>
      </c>
      <c r="H23" t="s">
        <v>443</v>
      </c>
      <c r="I23">
        <v>724</v>
      </c>
      <c r="J23" t="s">
        <v>469</v>
      </c>
      <c r="K23" t="s">
        <v>480</v>
      </c>
      <c r="L23">
        <v>1971</v>
      </c>
      <c r="N23" t="s">
        <v>508</v>
      </c>
      <c r="O23" t="s">
        <v>611</v>
      </c>
      <c r="P23">
        <v>2</v>
      </c>
      <c r="Q23" t="s">
        <v>613</v>
      </c>
      <c r="R23">
        <v>10032</v>
      </c>
      <c r="S23">
        <v>28454220</v>
      </c>
      <c r="T23" t="s">
        <v>636</v>
      </c>
      <c r="U23">
        <v>4.0000000000000001E-3</v>
      </c>
      <c r="V23">
        <v>4.6666666666666671E-3</v>
      </c>
      <c r="W23">
        <f t="shared" si="1"/>
        <v>1.1666666666666667</v>
      </c>
    </row>
    <row r="24" spans="1:23" x14ac:dyDescent="0.45">
      <c r="A24" s="8" t="str">
        <f t="shared" si="0"/>
        <v>703</v>
      </c>
      <c r="B24" s="1">
        <v>22</v>
      </c>
      <c r="C24" t="s">
        <v>34</v>
      </c>
      <c r="D24" t="s">
        <v>193</v>
      </c>
      <c r="E24">
        <v>1</v>
      </c>
      <c r="F24">
        <v>34.125599999999999</v>
      </c>
      <c r="G24">
        <v>-84.922200000000004</v>
      </c>
      <c r="H24" t="s">
        <v>443</v>
      </c>
      <c r="I24">
        <v>724</v>
      </c>
      <c r="J24" t="s">
        <v>469</v>
      </c>
      <c r="K24" t="s">
        <v>480</v>
      </c>
      <c r="L24">
        <v>1972</v>
      </c>
      <c r="N24" t="s">
        <v>508</v>
      </c>
      <c r="O24" t="s">
        <v>611</v>
      </c>
      <c r="P24">
        <v>2</v>
      </c>
      <c r="Q24" t="s">
        <v>613</v>
      </c>
      <c r="R24">
        <v>9954</v>
      </c>
      <c r="S24">
        <v>21631343</v>
      </c>
      <c r="T24" t="s">
        <v>637</v>
      </c>
      <c r="U24">
        <v>3.98E-3</v>
      </c>
      <c r="V24">
        <v>4.333333333333334E-3</v>
      </c>
      <c r="W24">
        <f t="shared" si="1"/>
        <v>1.0887772194304859</v>
      </c>
    </row>
    <row r="25" spans="1:23" x14ac:dyDescent="0.45">
      <c r="A25" s="8" t="str">
        <f t="shared" si="0"/>
        <v>703</v>
      </c>
      <c r="B25" s="1">
        <v>23</v>
      </c>
      <c r="C25" t="s">
        <v>34</v>
      </c>
      <c r="D25" t="s">
        <v>194</v>
      </c>
      <c r="E25">
        <v>1</v>
      </c>
      <c r="F25">
        <v>34.125599999999999</v>
      </c>
      <c r="G25">
        <v>-84.922200000000004</v>
      </c>
      <c r="H25" t="s">
        <v>443</v>
      </c>
      <c r="I25">
        <v>892</v>
      </c>
      <c r="J25" t="s">
        <v>469</v>
      </c>
      <c r="K25" t="s">
        <v>485</v>
      </c>
      <c r="L25">
        <v>1974</v>
      </c>
      <c r="M25">
        <v>2035</v>
      </c>
      <c r="N25" t="s">
        <v>508</v>
      </c>
      <c r="O25" t="s">
        <v>611</v>
      </c>
      <c r="P25">
        <v>2</v>
      </c>
      <c r="Q25" t="s">
        <v>613</v>
      </c>
      <c r="R25">
        <v>9780</v>
      </c>
      <c r="S25">
        <v>32043261.600000001</v>
      </c>
      <c r="T25" t="s">
        <v>638</v>
      </c>
      <c r="U25">
        <v>3.0000000000000001E-3</v>
      </c>
      <c r="V25">
        <v>3.166666666666667E-3</v>
      </c>
      <c r="W25">
        <f t="shared" si="1"/>
        <v>1.0555555555555556</v>
      </c>
    </row>
    <row r="26" spans="1:23" x14ac:dyDescent="0.45">
      <c r="A26" s="8" t="str">
        <f t="shared" si="0"/>
        <v>703</v>
      </c>
      <c r="B26" s="1">
        <v>24</v>
      </c>
      <c r="C26" t="s">
        <v>34</v>
      </c>
      <c r="D26" t="s">
        <v>195</v>
      </c>
      <c r="E26">
        <v>1</v>
      </c>
      <c r="F26">
        <v>34.125599999999999</v>
      </c>
      <c r="G26">
        <v>-84.922200000000004</v>
      </c>
      <c r="H26" t="s">
        <v>443</v>
      </c>
      <c r="I26">
        <v>892</v>
      </c>
      <c r="J26" t="s">
        <v>469</v>
      </c>
      <c r="K26" t="s">
        <v>485</v>
      </c>
      <c r="L26">
        <v>1975</v>
      </c>
      <c r="M26">
        <v>2035</v>
      </c>
      <c r="N26" t="s">
        <v>508</v>
      </c>
      <c r="O26" t="s">
        <v>611</v>
      </c>
      <c r="P26">
        <v>2</v>
      </c>
      <c r="Q26" t="s">
        <v>613</v>
      </c>
      <c r="R26">
        <v>9726</v>
      </c>
      <c r="S26">
        <v>36952380</v>
      </c>
      <c r="T26" t="s">
        <v>639</v>
      </c>
      <c r="U26">
        <v>2E-3</v>
      </c>
      <c r="V26">
        <v>2E-3</v>
      </c>
      <c r="W26">
        <f t="shared" si="1"/>
        <v>1</v>
      </c>
    </row>
    <row r="27" spans="1:23" x14ac:dyDescent="0.45">
      <c r="A27" s="8" t="str">
        <f t="shared" si="0"/>
        <v>963</v>
      </c>
      <c r="B27" s="1">
        <v>25</v>
      </c>
      <c r="C27" t="s">
        <v>35</v>
      </c>
      <c r="D27" t="s">
        <v>196</v>
      </c>
      <c r="E27">
        <v>1</v>
      </c>
      <c r="F27">
        <v>39.754803000000003</v>
      </c>
      <c r="G27">
        <v>-89.602389000000002</v>
      </c>
      <c r="H27" t="s">
        <v>444</v>
      </c>
      <c r="I27">
        <v>208</v>
      </c>
      <c r="J27" t="s">
        <v>469</v>
      </c>
      <c r="K27" t="s">
        <v>483</v>
      </c>
      <c r="L27">
        <v>2009</v>
      </c>
      <c r="M27">
        <v>2050</v>
      </c>
      <c r="N27" t="s">
        <v>509</v>
      </c>
      <c r="O27" t="s">
        <v>611</v>
      </c>
      <c r="P27">
        <v>2</v>
      </c>
      <c r="Q27" t="s">
        <v>613</v>
      </c>
      <c r="R27">
        <v>11450</v>
      </c>
      <c r="S27">
        <v>10559535</v>
      </c>
      <c r="T27" t="s">
        <v>640</v>
      </c>
      <c r="U27">
        <v>1.9161200000000001E-3</v>
      </c>
      <c r="V27">
        <v>2.2181666666666669E-3</v>
      </c>
      <c r="W27">
        <f t="shared" si="1"/>
        <v>1.1576345253254843</v>
      </c>
    </row>
    <row r="28" spans="1:23" x14ac:dyDescent="0.45">
      <c r="A28" s="8" t="str">
        <f t="shared" si="0"/>
        <v>976</v>
      </c>
      <c r="B28" s="1">
        <v>26</v>
      </c>
      <c r="C28" t="s">
        <v>36</v>
      </c>
      <c r="D28" t="s">
        <v>197</v>
      </c>
      <c r="E28">
        <v>1</v>
      </c>
      <c r="F28">
        <v>37.619746999999997</v>
      </c>
      <c r="G28">
        <v>-88.953113999999999</v>
      </c>
      <c r="H28" t="s">
        <v>444</v>
      </c>
      <c r="I28">
        <v>120</v>
      </c>
      <c r="J28" t="s">
        <v>475</v>
      </c>
      <c r="K28" t="s">
        <v>483</v>
      </c>
      <c r="L28">
        <v>1978</v>
      </c>
      <c r="M28">
        <v>2030</v>
      </c>
      <c r="N28" t="s">
        <v>510</v>
      </c>
      <c r="O28" t="s">
        <v>612</v>
      </c>
      <c r="P28">
        <v>26</v>
      </c>
      <c r="Q28" t="s">
        <v>614</v>
      </c>
      <c r="R28">
        <v>11487</v>
      </c>
      <c r="S28">
        <v>9343124.1999999993</v>
      </c>
      <c r="T28" t="s">
        <v>641</v>
      </c>
      <c r="U28">
        <v>5.0000000000000001E-3</v>
      </c>
      <c r="V28">
        <v>1.383460803059273E-2</v>
      </c>
      <c r="W28">
        <f t="shared" si="1"/>
        <v>2.766921606118546</v>
      </c>
    </row>
    <row r="29" spans="1:23" x14ac:dyDescent="0.45">
      <c r="A29" s="8" t="str">
        <f t="shared" si="0"/>
        <v>983</v>
      </c>
      <c r="B29" s="1">
        <v>27</v>
      </c>
      <c r="C29" t="s">
        <v>37</v>
      </c>
      <c r="D29" t="s">
        <v>198</v>
      </c>
      <c r="E29">
        <v>3</v>
      </c>
      <c r="F29">
        <v>38.7378</v>
      </c>
      <c r="G29">
        <v>-85.420599999999993</v>
      </c>
      <c r="H29" t="s">
        <v>445</v>
      </c>
      <c r="I29">
        <v>588</v>
      </c>
      <c r="J29" t="s">
        <v>471</v>
      </c>
      <c r="K29" t="s">
        <v>482</v>
      </c>
      <c r="L29">
        <v>1955</v>
      </c>
      <c r="N29" t="s">
        <v>511</v>
      </c>
      <c r="O29" t="s">
        <v>611</v>
      </c>
      <c r="P29">
        <v>2</v>
      </c>
      <c r="Q29" t="s">
        <v>614</v>
      </c>
      <c r="R29">
        <v>10819</v>
      </c>
      <c r="S29">
        <v>32060764.199999999</v>
      </c>
      <c r="T29" t="s">
        <v>642</v>
      </c>
      <c r="U29">
        <v>3.1619E-3</v>
      </c>
      <c r="V29">
        <v>3.0164327485380118E-3</v>
      </c>
      <c r="W29">
        <f t="shared" si="1"/>
        <v>0.95399372166672314</v>
      </c>
    </row>
    <row r="30" spans="1:23" x14ac:dyDescent="0.45">
      <c r="A30" s="8" t="str">
        <f t="shared" si="0"/>
        <v>983</v>
      </c>
      <c r="B30" s="1">
        <v>30</v>
      </c>
      <c r="C30" t="s">
        <v>37</v>
      </c>
      <c r="D30" t="s">
        <v>199</v>
      </c>
      <c r="E30">
        <v>3</v>
      </c>
      <c r="F30">
        <v>38.7378</v>
      </c>
      <c r="G30">
        <v>-85.420599999999993</v>
      </c>
      <c r="H30" t="s">
        <v>445</v>
      </c>
      <c r="I30">
        <v>588</v>
      </c>
      <c r="J30" t="s">
        <v>471</v>
      </c>
      <c r="K30" t="s">
        <v>482</v>
      </c>
      <c r="L30">
        <v>1955</v>
      </c>
      <c r="N30" t="s">
        <v>511</v>
      </c>
      <c r="O30" t="s">
        <v>611</v>
      </c>
      <c r="P30">
        <v>2</v>
      </c>
      <c r="Q30" t="s">
        <v>614</v>
      </c>
      <c r="R30">
        <v>10734</v>
      </c>
      <c r="S30">
        <v>28159964.800000001</v>
      </c>
      <c r="T30" t="s">
        <v>643</v>
      </c>
      <c r="U30">
        <v>2.0899999999999998E-3</v>
      </c>
      <c r="V30">
        <v>1.8381967213114761E-3</v>
      </c>
      <c r="W30">
        <f t="shared" si="1"/>
        <v>0.87951996234998864</v>
      </c>
    </row>
    <row r="31" spans="1:23" x14ac:dyDescent="0.45">
      <c r="A31" s="8" t="str">
        <f t="shared" si="0"/>
        <v>1001</v>
      </c>
      <c r="B31" s="1">
        <v>33</v>
      </c>
      <c r="C31" t="s">
        <v>38</v>
      </c>
      <c r="D31" t="s">
        <v>200</v>
      </c>
      <c r="E31">
        <v>1</v>
      </c>
      <c r="F31">
        <v>39.924199999999999</v>
      </c>
      <c r="G31">
        <v>-87.424400000000006</v>
      </c>
      <c r="H31" t="s">
        <v>445</v>
      </c>
      <c r="I31">
        <v>500</v>
      </c>
      <c r="J31" t="s">
        <v>469</v>
      </c>
      <c r="K31" t="s">
        <v>482</v>
      </c>
      <c r="L31">
        <v>1970</v>
      </c>
      <c r="M31">
        <v>2029</v>
      </c>
      <c r="N31" t="s">
        <v>512</v>
      </c>
      <c r="O31" t="s">
        <v>611</v>
      </c>
      <c r="P31">
        <v>2</v>
      </c>
      <c r="Q31" t="s">
        <v>614</v>
      </c>
      <c r="R31">
        <v>10203</v>
      </c>
      <c r="S31">
        <v>26586210.800000001</v>
      </c>
      <c r="T31" t="s">
        <v>644</v>
      </c>
      <c r="U31">
        <v>4.2885299999999996E-3</v>
      </c>
      <c r="V31">
        <v>4.05104347826087E-3</v>
      </c>
      <c r="W31">
        <f t="shared" si="1"/>
        <v>0.94462286104116566</v>
      </c>
    </row>
    <row r="32" spans="1:23" x14ac:dyDescent="0.45">
      <c r="A32" s="8" t="str">
        <f t="shared" si="0"/>
        <v>1001</v>
      </c>
      <c r="B32" s="1">
        <v>34</v>
      </c>
      <c r="C32" t="s">
        <v>38</v>
      </c>
      <c r="D32" t="s">
        <v>201</v>
      </c>
      <c r="E32">
        <v>1</v>
      </c>
      <c r="F32">
        <v>39.924199999999999</v>
      </c>
      <c r="G32">
        <v>-87.424400000000006</v>
      </c>
      <c r="H32" t="s">
        <v>445</v>
      </c>
      <c r="I32">
        <v>495</v>
      </c>
      <c r="J32" t="s">
        <v>469</v>
      </c>
      <c r="K32" t="s">
        <v>482</v>
      </c>
      <c r="L32">
        <v>1972</v>
      </c>
      <c r="M32">
        <v>2029</v>
      </c>
      <c r="N32" t="s">
        <v>512</v>
      </c>
      <c r="O32" t="s">
        <v>611</v>
      </c>
      <c r="P32">
        <v>2</v>
      </c>
      <c r="Q32" t="s">
        <v>614</v>
      </c>
      <c r="R32">
        <v>10254</v>
      </c>
      <c r="S32">
        <v>23364633.399999999</v>
      </c>
      <c r="T32" t="s">
        <v>645</v>
      </c>
      <c r="U32">
        <v>3.4841799999999999E-3</v>
      </c>
      <c r="V32">
        <v>3.2206304347826092E-3</v>
      </c>
      <c r="W32">
        <f t="shared" si="1"/>
        <v>0.92435822339334051</v>
      </c>
    </row>
    <row r="33" spans="1:23" x14ac:dyDescent="0.45">
      <c r="A33" s="8" t="str">
        <f t="shared" si="0"/>
        <v>1040</v>
      </c>
      <c r="B33" s="1">
        <v>35</v>
      </c>
      <c r="C33" t="s">
        <v>39</v>
      </c>
      <c r="D33" t="s">
        <v>202</v>
      </c>
      <c r="E33">
        <v>2</v>
      </c>
      <c r="F33">
        <v>39.802799999999998</v>
      </c>
      <c r="G33">
        <v>-84.895300000000006</v>
      </c>
      <c r="H33" t="s">
        <v>445</v>
      </c>
      <c r="I33">
        <v>100</v>
      </c>
      <c r="J33" t="s">
        <v>469</v>
      </c>
      <c r="K33" t="s">
        <v>486</v>
      </c>
      <c r="L33">
        <v>1955</v>
      </c>
      <c r="N33" t="s">
        <v>513</v>
      </c>
      <c r="O33" t="s">
        <v>611</v>
      </c>
      <c r="P33">
        <v>2</v>
      </c>
      <c r="Q33" t="s">
        <v>613</v>
      </c>
      <c r="R33">
        <v>13048</v>
      </c>
      <c r="S33">
        <v>488813.4</v>
      </c>
      <c r="T33" t="s">
        <v>646</v>
      </c>
      <c r="U33">
        <v>3.98E-3</v>
      </c>
      <c r="V33">
        <v>3.166666666666667E-3</v>
      </c>
      <c r="W33">
        <f t="shared" si="1"/>
        <v>0.7956448911222781</v>
      </c>
    </row>
    <row r="34" spans="1:23" x14ac:dyDescent="0.45">
      <c r="A34" s="8" t="str">
        <f t="shared" si="0"/>
        <v>1082</v>
      </c>
      <c r="B34" s="1">
        <v>37</v>
      </c>
      <c r="C34" t="s">
        <v>40</v>
      </c>
      <c r="D34" t="s">
        <v>203</v>
      </c>
      <c r="E34">
        <v>1</v>
      </c>
      <c r="F34">
        <v>41.18</v>
      </c>
      <c r="G34">
        <v>-95.840800000000002</v>
      </c>
      <c r="H34" t="s">
        <v>446</v>
      </c>
      <c r="I34">
        <v>708</v>
      </c>
      <c r="J34" t="s">
        <v>470</v>
      </c>
      <c r="K34" t="s">
        <v>486</v>
      </c>
      <c r="L34">
        <v>1978</v>
      </c>
      <c r="N34" t="s">
        <v>514</v>
      </c>
      <c r="O34" t="s">
        <v>612</v>
      </c>
      <c r="P34">
        <v>26</v>
      </c>
      <c r="Q34" t="s">
        <v>613</v>
      </c>
      <c r="R34">
        <v>9926</v>
      </c>
      <c r="S34">
        <v>40207209.200000003</v>
      </c>
      <c r="T34" t="s">
        <v>647</v>
      </c>
      <c r="U34">
        <v>1.6922E-3</v>
      </c>
      <c r="V34">
        <v>9.2479487179487185E-3</v>
      </c>
      <c r="W34">
        <f t="shared" si="1"/>
        <v>5.4650447452716691</v>
      </c>
    </row>
    <row r="35" spans="1:23" x14ac:dyDescent="0.45">
      <c r="A35" s="8" t="str">
        <f t="shared" si="0"/>
        <v>1082</v>
      </c>
      <c r="B35" s="1">
        <v>38</v>
      </c>
      <c r="C35" t="s">
        <v>40</v>
      </c>
      <c r="D35" t="s">
        <v>204</v>
      </c>
      <c r="E35">
        <v>1</v>
      </c>
      <c r="F35">
        <v>41.18</v>
      </c>
      <c r="G35">
        <v>-95.840800000000002</v>
      </c>
      <c r="H35" t="s">
        <v>446</v>
      </c>
      <c r="I35">
        <v>814</v>
      </c>
      <c r="J35" t="s">
        <v>470</v>
      </c>
      <c r="K35" t="s">
        <v>483</v>
      </c>
      <c r="L35">
        <v>2007</v>
      </c>
      <c r="N35" t="s">
        <v>514</v>
      </c>
      <c r="O35" t="s">
        <v>612</v>
      </c>
      <c r="P35">
        <v>11</v>
      </c>
      <c r="Q35" t="s">
        <v>613</v>
      </c>
      <c r="R35">
        <v>9977</v>
      </c>
      <c r="S35">
        <v>37777960.200000003</v>
      </c>
      <c r="T35" t="s">
        <v>648</v>
      </c>
      <c r="U35">
        <v>2.1979999999999999E-3</v>
      </c>
      <c r="V35">
        <v>5.7575757575757574E-3</v>
      </c>
      <c r="W35">
        <f t="shared" si="1"/>
        <v>2.6194612181873329</v>
      </c>
    </row>
    <row r="36" spans="1:23" x14ac:dyDescent="0.45">
      <c r="A36" s="8" t="str">
        <f t="shared" si="0"/>
        <v>1091</v>
      </c>
      <c r="B36" s="1">
        <v>39</v>
      </c>
      <c r="C36" t="s">
        <v>41</v>
      </c>
      <c r="D36" t="s">
        <v>205</v>
      </c>
      <c r="E36">
        <v>1</v>
      </c>
      <c r="F36">
        <v>42.299793999999999</v>
      </c>
      <c r="G36">
        <v>-96.361706999999996</v>
      </c>
      <c r="H36" t="s">
        <v>446</v>
      </c>
      <c r="I36">
        <v>515</v>
      </c>
      <c r="J36" t="s">
        <v>470</v>
      </c>
      <c r="K36" t="s">
        <v>486</v>
      </c>
      <c r="L36">
        <v>1975</v>
      </c>
      <c r="N36" t="s">
        <v>514</v>
      </c>
      <c r="O36" t="s">
        <v>612</v>
      </c>
      <c r="P36">
        <v>12</v>
      </c>
      <c r="Q36" t="s">
        <v>613</v>
      </c>
      <c r="R36">
        <v>10462</v>
      </c>
      <c r="S36">
        <v>19350933.399999999</v>
      </c>
      <c r="T36" t="s">
        <v>649</v>
      </c>
      <c r="U36">
        <v>8.0000000000000004E-4</v>
      </c>
      <c r="V36">
        <v>3.3999999999999998E-3</v>
      </c>
      <c r="W36">
        <f t="shared" si="1"/>
        <v>4.25</v>
      </c>
    </row>
    <row r="37" spans="1:23" x14ac:dyDescent="0.45">
      <c r="A37" s="8" t="str">
        <f t="shared" si="0"/>
        <v>1167</v>
      </c>
      <c r="B37" s="1">
        <v>40</v>
      </c>
      <c r="C37" t="s">
        <v>42</v>
      </c>
      <c r="D37" t="s">
        <v>206</v>
      </c>
      <c r="E37">
        <v>1</v>
      </c>
      <c r="F37">
        <v>41.3917</v>
      </c>
      <c r="G37">
        <v>-91.056899999999999</v>
      </c>
      <c r="H37" t="s">
        <v>446</v>
      </c>
      <c r="I37">
        <v>44</v>
      </c>
      <c r="J37" t="s">
        <v>470</v>
      </c>
      <c r="K37" t="s">
        <v>482</v>
      </c>
      <c r="L37">
        <v>1969</v>
      </c>
      <c r="M37">
        <v>2029</v>
      </c>
      <c r="N37" t="s">
        <v>515</v>
      </c>
      <c r="O37" t="s">
        <v>611</v>
      </c>
      <c r="P37">
        <v>2</v>
      </c>
      <c r="Q37" t="s">
        <v>613</v>
      </c>
      <c r="R37">
        <v>8300</v>
      </c>
      <c r="S37">
        <v>4236794.2</v>
      </c>
      <c r="T37" t="s">
        <v>650</v>
      </c>
      <c r="U37">
        <v>2.392E-3</v>
      </c>
      <c r="V37">
        <v>2.5666666666666672E-3</v>
      </c>
      <c r="W37">
        <f t="shared" si="1"/>
        <v>1.073021181716834</v>
      </c>
    </row>
    <row r="38" spans="1:23" x14ac:dyDescent="0.45">
      <c r="A38" s="8" t="str">
        <f t="shared" si="0"/>
        <v>1167</v>
      </c>
      <c r="B38" s="1">
        <v>41</v>
      </c>
      <c r="C38" t="s">
        <v>42</v>
      </c>
      <c r="D38" t="s">
        <v>207</v>
      </c>
      <c r="E38">
        <v>1</v>
      </c>
      <c r="F38">
        <v>41.3917</v>
      </c>
      <c r="G38">
        <v>-91.056899999999999</v>
      </c>
      <c r="H38" t="s">
        <v>446</v>
      </c>
      <c r="I38">
        <v>163</v>
      </c>
      <c r="J38" t="s">
        <v>470</v>
      </c>
      <c r="K38" t="s">
        <v>482</v>
      </c>
      <c r="L38">
        <v>1983</v>
      </c>
      <c r="N38" t="s">
        <v>515</v>
      </c>
      <c r="O38" t="s">
        <v>611</v>
      </c>
      <c r="P38">
        <v>2</v>
      </c>
      <c r="Q38" t="s">
        <v>613</v>
      </c>
      <c r="R38">
        <v>8800</v>
      </c>
      <c r="S38">
        <v>7849715.5999999996</v>
      </c>
      <c r="T38" t="s">
        <v>651</v>
      </c>
      <c r="U38">
        <v>3.5999999999999999E-3</v>
      </c>
      <c r="V38">
        <v>4.2333333333333329E-3</v>
      </c>
      <c r="W38">
        <f t="shared" si="1"/>
        <v>1.1759259259259258</v>
      </c>
    </row>
    <row r="39" spans="1:23" x14ac:dyDescent="0.45">
      <c r="A39" s="8" t="str">
        <f t="shared" si="0"/>
        <v>1241</v>
      </c>
      <c r="B39" s="1">
        <v>42</v>
      </c>
      <c r="C39" t="s">
        <v>43</v>
      </c>
      <c r="D39" t="s">
        <v>208</v>
      </c>
      <c r="E39">
        <v>1</v>
      </c>
      <c r="F39">
        <v>38.348100000000002</v>
      </c>
      <c r="G39">
        <v>-94.645600000000002</v>
      </c>
      <c r="H39" t="s">
        <v>436</v>
      </c>
      <c r="I39">
        <v>736</v>
      </c>
      <c r="J39" t="s">
        <v>471</v>
      </c>
      <c r="K39" t="s">
        <v>483</v>
      </c>
      <c r="L39">
        <v>1973</v>
      </c>
      <c r="M39">
        <v>2032</v>
      </c>
      <c r="N39" t="s">
        <v>516</v>
      </c>
      <c r="O39" t="s">
        <v>611</v>
      </c>
      <c r="P39">
        <v>1</v>
      </c>
      <c r="Q39" t="s">
        <v>614</v>
      </c>
      <c r="R39">
        <v>10600</v>
      </c>
      <c r="S39">
        <v>28205233</v>
      </c>
      <c r="T39" t="s">
        <v>652</v>
      </c>
      <c r="U39">
        <v>5.2399999999999999E-3</v>
      </c>
      <c r="V39">
        <v>4.9777173913043479E-3</v>
      </c>
      <c r="W39">
        <f t="shared" si="1"/>
        <v>0.94994606704281448</v>
      </c>
    </row>
    <row r="40" spans="1:23" x14ac:dyDescent="0.45">
      <c r="A40" s="8" t="str">
        <f t="shared" si="0"/>
        <v>1241</v>
      </c>
      <c r="B40" s="1">
        <v>43</v>
      </c>
      <c r="C40" t="s">
        <v>43</v>
      </c>
      <c r="D40" t="s">
        <v>209</v>
      </c>
      <c r="E40">
        <v>1</v>
      </c>
      <c r="F40">
        <v>38.348100000000002</v>
      </c>
      <c r="G40">
        <v>-94.645600000000002</v>
      </c>
      <c r="H40" t="s">
        <v>436</v>
      </c>
      <c r="I40">
        <v>662</v>
      </c>
      <c r="J40" t="s">
        <v>471</v>
      </c>
      <c r="K40" t="s">
        <v>483</v>
      </c>
      <c r="L40">
        <v>1977</v>
      </c>
      <c r="M40">
        <v>2039</v>
      </c>
      <c r="N40" t="s">
        <v>516</v>
      </c>
      <c r="O40" t="s">
        <v>611</v>
      </c>
      <c r="P40">
        <v>1</v>
      </c>
      <c r="Q40" t="s">
        <v>614</v>
      </c>
      <c r="R40">
        <v>10424</v>
      </c>
      <c r="S40">
        <v>31893486.600000001</v>
      </c>
      <c r="T40" t="s">
        <v>653</v>
      </c>
      <c r="U40">
        <v>2.0008999999999999E-3</v>
      </c>
      <c r="V40">
        <v>1.938478260869566E-3</v>
      </c>
      <c r="W40">
        <f t="shared" si="1"/>
        <v>0.96880316900872909</v>
      </c>
    </row>
    <row r="41" spans="1:23" x14ac:dyDescent="0.45">
      <c r="A41" s="8" t="str">
        <f t="shared" si="0"/>
        <v>1355</v>
      </c>
      <c r="B41" s="1">
        <v>44</v>
      </c>
      <c r="C41" t="s">
        <v>44</v>
      </c>
      <c r="D41" t="s">
        <v>210</v>
      </c>
      <c r="E41">
        <v>1</v>
      </c>
      <c r="F41">
        <v>37.788310000000003</v>
      </c>
      <c r="G41">
        <v>-84.712569999999999</v>
      </c>
      <c r="H41" t="s">
        <v>447</v>
      </c>
      <c r="I41">
        <v>409</v>
      </c>
      <c r="J41" t="s">
        <v>469</v>
      </c>
      <c r="K41" t="s">
        <v>486</v>
      </c>
      <c r="L41">
        <v>1971</v>
      </c>
      <c r="M41">
        <v>2029</v>
      </c>
      <c r="N41" t="s">
        <v>517</v>
      </c>
      <c r="O41" t="s">
        <v>611</v>
      </c>
      <c r="P41">
        <v>1</v>
      </c>
      <c r="Q41" t="s">
        <v>614</v>
      </c>
      <c r="R41">
        <v>11543</v>
      </c>
      <c r="S41">
        <v>12832270.199999999</v>
      </c>
      <c r="T41" t="s">
        <v>654</v>
      </c>
      <c r="U41">
        <v>1.006590000000016E-2</v>
      </c>
      <c r="V41">
        <v>5.9080434782608701E-3</v>
      </c>
      <c r="W41">
        <f t="shared" si="1"/>
        <v>0.58693643670817075</v>
      </c>
    </row>
    <row r="42" spans="1:23" x14ac:dyDescent="0.45">
      <c r="A42" s="8" t="str">
        <f t="shared" si="0"/>
        <v>1356</v>
      </c>
      <c r="B42" s="1">
        <v>45</v>
      </c>
      <c r="C42" t="s">
        <v>45</v>
      </c>
      <c r="D42" t="s">
        <v>211</v>
      </c>
      <c r="E42">
        <v>1</v>
      </c>
      <c r="F42">
        <v>38.749699999999997</v>
      </c>
      <c r="G42">
        <v>-85.034999999999997</v>
      </c>
      <c r="H42" t="s">
        <v>447</v>
      </c>
      <c r="I42">
        <v>474</v>
      </c>
      <c r="J42" t="s">
        <v>469</v>
      </c>
      <c r="K42" t="s">
        <v>486</v>
      </c>
      <c r="L42">
        <v>1973</v>
      </c>
      <c r="M42">
        <v>2034</v>
      </c>
      <c r="N42" t="s">
        <v>517</v>
      </c>
      <c r="O42" t="s">
        <v>611</v>
      </c>
      <c r="P42">
        <v>1</v>
      </c>
      <c r="Q42" t="s">
        <v>614</v>
      </c>
      <c r="R42">
        <v>10759</v>
      </c>
      <c r="S42">
        <v>29922634.399999999</v>
      </c>
      <c r="T42" t="s">
        <v>655</v>
      </c>
      <c r="U42">
        <v>5.0400000000000002E-3</v>
      </c>
      <c r="V42">
        <v>4.845869565217392E-3</v>
      </c>
      <c r="W42">
        <f t="shared" si="1"/>
        <v>0.96148205659075237</v>
      </c>
    </row>
    <row r="43" spans="1:23" x14ac:dyDescent="0.45">
      <c r="A43" s="8" t="str">
        <f t="shared" si="0"/>
        <v>1356</v>
      </c>
      <c r="B43" s="1">
        <v>46</v>
      </c>
      <c r="C43" t="s">
        <v>45</v>
      </c>
      <c r="D43" t="s">
        <v>212</v>
      </c>
      <c r="E43">
        <v>2</v>
      </c>
      <c r="F43">
        <v>38.749699999999997</v>
      </c>
      <c r="G43">
        <v>-85.034999999999997</v>
      </c>
      <c r="H43" t="s">
        <v>447</v>
      </c>
      <c r="I43">
        <v>980</v>
      </c>
      <c r="J43" t="s">
        <v>469</v>
      </c>
      <c r="K43" t="s">
        <v>481</v>
      </c>
      <c r="L43">
        <v>1977</v>
      </c>
      <c r="M43">
        <v>2034</v>
      </c>
      <c r="N43" t="s">
        <v>517</v>
      </c>
      <c r="O43" t="s">
        <v>611</v>
      </c>
      <c r="P43">
        <v>2</v>
      </c>
      <c r="Q43" t="s">
        <v>614</v>
      </c>
      <c r="R43">
        <v>10767</v>
      </c>
      <c r="S43">
        <v>52025098.799999997</v>
      </c>
      <c r="T43" t="s">
        <v>656</v>
      </c>
      <c r="U43">
        <v>8.0709000000000006E-3</v>
      </c>
      <c r="V43">
        <v>7.600489130434783E-3</v>
      </c>
      <c r="W43">
        <f t="shared" si="1"/>
        <v>0.94171519042916929</v>
      </c>
    </row>
    <row r="44" spans="1:23" x14ac:dyDescent="0.45">
      <c r="A44" s="8" t="str">
        <f t="shared" si="0"/>
        <v>1356</v>
      </c>
      <c r="B44" s="1">
        <v>48</v>
      </c>
      <c r="C44" t="s">
        <v>45</v>
      </c>
      <c r="D44" t="s">
        <v>213</v>
      </c>
      <c r="E44">
        <v>1</v>
      </c>
      <c r="F44">
        <v>38.749699999999997</v>
      </c>
      <c r="G44">
        <v>-85.034999999999997</v>
      </c>
      <c r="H44" t="s">
        <v>447</v>
      </c>
      <c r="I44">
        <v>465</v>
      </c>
      <c r="J44" t="s">
        <v>469</v>
      </c>
      <c r="K44" t="s">
        <v>481</v>
      </c>
      <c r="L44">
        <v>1984</v>
      </c>
      <c r="M44">
        <v>2037</v>
      </c>
      <c r="N44" t="s">
        <v>517</v>
      </c>
      <c r="O44" t="s">
        <v>611</v>
      </c>
      <c r="P44">
        <v>3</v>
      </c>
      <c r="Q44" t="s">
        <v>614</v>
      </c>
      <c r="R44">
        <v>10946</v>
      </c>
      <c r="S44">
        <v>28052416.600000001</v>
      </c>
      <c r="T44" t="s">
        <v>657</v>
      </c>
      <c r="U44">
        <v>6.0233000000000014E-3</v>
      </c>
      <c r="V44">
        <v>7.8744525547445269E-3</v>
      </c>
      <c r="W44">
        <f t="shared" si="1"/>
        <v>1.3073319533718268</v>
      </c>
    </row>
    <row r="45" spans="1:23" x14ac:dyDescent="0.45">
      <c r="A45" s="8" t="str">
        <f t="shared" si="0"/>
        <v>1364</v>
      </c>
      <c r="B45" s="1">
        <v>49</v>
      </c>
      <c r="C45" t="s">
        <v>46</v>
      </c>
      <c r="D45" t="s">
        <v>214</v>
      </c>
      <c r="E45">
        <v>1</v>
      </c>
      <c r="F45">
        <v>38.052500000000002</v>
      </c>
      <c r="G45">
        <v>-85.910300000000007</v>
      </c>
      <c r="H45" t="s">
        <v>447</v>
      </c>
      <c r="I45">
        <v>391</v>
      </c>
      <c r="J45" t="s">
        <v>469</v>
      </c>
      <c r="K45" t="s">
        <v>486</v>
      </c>
      <c r="L45">
        <v>1978</v>
      </c>
      <c r="M45">
        <v>2039</v>
      </c>
      <c r="N45" t="s">
        <v>518</v>
      </c>
      <c r="O45" t="s">
        <v>612</v>
      </c>
      <c r="P45">
        <v>26</v>
      </c>
      <c r="Q45" t="s">
        <v>614</v>
      </c>
      <c r="R45">
        <v>10521</v>
      </c>
      <c r="S45">
        <v>22780542.600000001</v>
      </c>
      <c r="T45" t="s">
        <v>658</v>
      </c>
      <c r="U45">
        <v>1.7700000000000001E-3</v>
      </c>
      <c r="V45">
        <v>1.907440537745605E-3</v>
      </c>
      <c r="W45">
        <f t="shared" si="1"/>
        <v>1.0776500213252005</v>
      </c>
    </row>
    <row r="46" spans="1:23" x14ac:dyDescent="0.45">
      <c r="A46" s="8" t="str">
        <f t="shared" si="0"/>
        <v>1364</v>
      </c>
      <c r="B46" s="1">
        <v>50</v>
      </c>
      <c r="C46" t="s">
        <v>46</v>
      </c>
      <c r="D46" t="s">
        <v>215</v>
      </c>
      <c r="E46">
        <v>1</v>
      </c>
      <c r="F46">
        <v>38.052500000000002</v>
      </c>
      <c r="G46">
        <v>-85.910300000000007</v>
      </c>
      <c r="H46" t="s">
        <v>447</v>
      </c>
      <c r="I46">
        <v>477</v>
      </c>
      <c r="J46" t="s">
        <v>469</v>
      </c>
      <c r="K46" t="s">
        <v>486</v>
      </c>
      <c r="L46">
        <v>1982</v>
      </c>
      <c r="M46">
        <v>2039</v>
      </c>
      <c r="N46" t="s">
        <v>518</v>
      </c>
      <c r="O46" t="s">
        <v>612</v>
      </c>
      <c r="P46">
        <v>26</v>
      </c>
      <c r="Q46" t="s">
        <v>614</v>
      </c>
      <c r="R46">
        <v>10452</v>
      </c>
      <c r="S46">
        <v>28938246.399999999</v>
      </c>
      <c r="T46" t="s">
        <v>659</v>
      </c>
      <c r="U46">
        <v>3.4475999999999999E-3</v>
      </c>
      <c r="V46">
        <v>1.1429824651882411E-2</v>
      </c>
      <c r="W46">
        <f t="shared" si="1"/>
        <v>3.3152989476396364</v>
      </c>
    </row>
    <row r="47" spans="1:23" x14ac:dyDescent="0.45">
      <c r="A47" s="8" t="str">
        <f t="shared" si="0"/>
        <v>1379</v>
      </c>
      <c r="B47" s="1">
        <v>51</v>
      </c>
      <c r="C47" t="s">
        <v>47</v>
      </c>
      <c r="D47" t="s">
        <v>216</v>
      </c>
      <c r="E47">
        <v>5</v>
      </c>
      <c r="F47">
        <v>37.151699999999998</v>
      </c>
      <c r="G47">
        <v>-88.775000000000006</v>
      </c>
      <c r="H47" t="s">
        <v>447</v>
      </c>
      <c r="I47">
        <v>670</v>
      </c>
      <c r="J47" t="s">
        <v>471</v>
      </c>
      <c r="K47" t="s">
        <v>487</v>
      </c>
      <c r="L47">
        <v>1953</v>
      </c>
      <c r="M47">
        <v>2034</v>
      </c>
      <c r="N47" t="s">
        <v>519</v>
      </c>
      <c r="O47" t="s">
        <v>611</v>
      </c>
      <c r="P47">
        <v>2</v>
      </c>
      <c r="Q47" t="s">
        <v>613</v>
      </c>
      <c r="R47">
        <v>11164</v>
      </c>
      <c r="S47">
        <v>37710678</v>
      </c>
      <c r="T47" t="s">
        <v>660</v>
      </c>
      <c r="U47">
        <v>5.47E-3</v>
      </c>
      <c r="V47">
        <v>5.1999999999999998E-3</v>
      </c>
      <c r="W47">
        <f t="shared" si="1"/>
        <v>0.95063985374771476</v>
      </c>
    </row>
    <row r="48" spans="1:23" x14ac:dyDescent="0.45">
      <c r="A48" s="8" t="str">
        <f t="shared" si="0"/>
        <v>1379</v>
      </c>
      <c r="B48" s="1">
        <v>56</v>
      </c>
      <c r="C48" t="s">
        <v>47</v>
      </c>
      <c r="D48" t="s">
        <v>217</v>
      </c>
      <c r="E48">
        <v>4</v>
      </c>
      <c r="F48">
        <v>37.151699999999998</v>
      </c>
      <c r="G48">
        <v>-88.775000000000006</v>
      </c>
      <c r="H48" t="s">
        <v>447</v>
      </c>
      <c r="I48">
        <v>536</v>
      </c>
      <c r="J48" t="s">
        <v>471</v>
      </c>
      <c r="K48" t="s">
        <v>487</v>
      </c>
      <c r="L48">
        <v>1954</v>
      </c>
      <c r="M48">
        <v>2034</v>
      </c>
      <c r="N48" t="s">
        <v>519</v>
      </c>
      <c r="O48" t="s">
        <v>611</v>
      </c>
      <c r="P48">
        <v>2</v>
      </c>
      <c r="Q48" t="s">
        <v>613</v>
      </c>
      <c r="R48">
        <v>11190</v>
      </c>
      <c r="S48">
        <v>30393395.399999999</v>
      </c>
      <c r="T48" t="s">
        <v>661</v>
      </c>
      <c r="U48">
        <v>5.5900000000000004E-3</v>
      </c>
      <c r="V48">
        <v>6.3500000000000006E-3</v>
      </c>
      <c r="W48">
        <f t="shared" si="1"/>
        <v>1.1359570661896243</v>
      </c>
    </row>
    <row r="49" spans="1:23" x14ac:dyDescent="0.45">
      <c r="A49" s="8" t="str">
        <f t="shared" si="0"/>
        <v>1384</v>
      </c>
      <c r="B49" s="1">
        <v>60</v>
      </c>
      <c r="C49" t="s">
        <v>48</v>
      </c>
      <c r="D49" t="s">
        <v>218</v>
      </c>
      <c r="E49">
        <v>2</v>
      </c>
      <c r="F49">
        <v>36.998100000000001</v>
      </c>
      <c r="G49">
        <v>-84.591899999999995</v>
      </c>
      <c r="H49" t="s">
        <v>447</v>
      </c>
      <c r="I49">
        <v>341</v>
      </c>
      <c r="J49" t="s">
        <v>469</v>
      </c>
      <c r="K49" t="s">
        <v>486</v>
      </c>
      <c r="L49">
        <v>1969</v>
      </c>
      <c r="N49" t="s">
        <v>520</v>
      </c>
      <c r="O49" t="s">
        <v>611</v>
      </c>
      <c r="P49">
        <v>1</v>
      </c>
      <c r="Q49" t="s">
        <v>614</v>
      </c>
      <c r="R49">
        <v>10639</v>
      </c>
      <c r="S49">
        <v>3985228</v>
      </c>
      <c r="T49" t="s">
        <v>662</v>
      </c>
      <c r="U49">
        <v>5.0000000000000001E-3</v>
      </c>
      <c r="V49">
        <v>4.8260869565217388E-3</v>
      </c>
      <c r="W49">
        <f t="shared" si="1"/>
        <v>0.96521739130434769</v>
      </c>
    </row>
    <row r="50" spans="1:23" x14ac:dyDescent="0.45">
      <c r="A50" s="8" t="str">
        <f t="shared" si="0"/>
        <v>1393</v>
      </c>
      <c r="B50" s="1">
        <v>62</v>
      </c>
      <c r="C50" t="s">
        <v>49</v>
      </c>
      <c r="D50" t="s">
        <v>219</v>
      </c>
      <c r="E50">
        <v>1</v>
      </c>
      <c r="F50">
        <v>30.284400000000002</v>
      </c>
      <c r="G50">
        <v>-93.2911</v>
      </c>
      <c r="H50" t="s">
        <v>448</v>
      </c>
      <c r="I50">
        <v>550</v>
      </c>
      <c r="J50" t="s">
        <v>476</v>
      </c>
      <c r="K50" t="s">
        <v>482</v>
      </c>
      <c r="L50">
        <v>1982</v>
      </c>
      <c r="N50" t="s">
        <v>521</v>
      </c>
      <c r="O50" t="s">
        <v>611</v>
      </c>
      <c r="P50">
        <v>3</v>
      </c>
      <c r="Q50" t="s">
        <v>614</v>
      </c>
      <c r="R50">
        <v>11854</v>
      </c>
      <c r="S50">
        <v>23296516.600000001</v>
      </c>
      <c r="T50" t="s">
        <v>663</v>
      </c>
      <c r="U50">
        <v>7.8516605700000002E-3</v>
      </c>
      <c r="V50">
        <v>8.4026757342204727E-3</v>
      </c>
      <c r="W50">
        <f t="shared" si="1"/>
        <v>1.0701781692303176</v>
      </c>
    </row>
    <row r="51" spans="1:23" x14ac:dyDescent="0.45">
      <c r="A51" s="8" t="str">
        <f t="shared" si="0"/>
        <v>1733</v>
      </c>
      <c r="B51" s="1">
        <v>63</v>
      </c>
      <c r="C51" t="s">
        <v>50</v>
      </c>
      <c r="D51" t="s">
        <v>220</v>
      </c>
      <c r="E51">
        <v>1</v>
      </c>
      <c r="F51">
        <v>41.890599999999999</v>
      </c>
      <c r="G51">
        <v>-83.346400000000003</v>
      </c>
      <c r="H51" t="s">
        <v>449</v>
      </c>
      <c r="I51">
        <v>758</v>
      </c>
      <c r="J51" t="s">
        <v>471</v>
      </c>
      <c r="K51" t="s">
        <v>482</v>
      </c>
      <c r="L51">
        <v>1972</v>
      </c>
      <c r="M51">
        <v>2029</v>
      </c>
      <c r="N51" t="s">
        <v>522</v>
      </c>
      <c r="O51" t="s">
        <v>611</v>
      </c>
      <c r="P51">
        <v>2</v>
      </c>
      <c r="Q51" t="s">
        <v>614</v>
      </c>
      <c r="R51">
        <v>10181</v>
      </c>
      <c r="S51">
        <v>38741386.799999997</v>
      </c>
      <c r="T51" t="s">
        <v>664</v>
      </c>
      <c r="U51">
        <v>6.0900000000000034E-3</v>
      </c>
      <c r="V51">
        <v>4.1467391304347836E-3</v>
      </c>
      <c r="W51">
        <f t="shared" si="1"/>
        <v>0.68090954522738611</v>
      </c>
    </row>
    <row r="52" spans="1:23" x14ac:dyDescent="0.45">
      <c r="A52" s="8" t="str">
        <f t="shared" si="0"/>
        <v>1733</v>
      </c>
      <c r="B52" s="1">
        <v>64</v>
      </c>
      <c r="C52" t="s">
        <v>50</v>
      </c>
      <c r="D52" t="s">
        <v>221</v>
      </c>
      <c r="E52">
        <v>1</v>
      </c>
      <c r="F52">
        <v>41.890599999999999</v>
      </c>
      <c r="G52">
        <v>-83.346400000000003</v>
      </c>
      <c r="H52" t="s">
        <v>449</v>
      </c>
      <c r="I52">
        <v>773</v>
      </c>
      <c r="J52" t="s">
        <v>471</v>
      </c>
      <c r="K52" t="s">
        <v>482</v>
      </c>
      <c r="L52">
        <v>1973</v>
      </c>
      <c r="M52">
        <v>2029</v>
      </c>
      <c r="N52" t="s">
        <v>522</v>
      </c>
      <c r="O52" t="s">
        <v>611</v>
      </c>
      <c r="P52">
        <v>2</v>
      </c>
      <c r="Q52" t="s">
        <v>614</v>
      </c>
      <c r="R52">
        <v>10223</v>
      </c>
      <c r="S52">
        <v>38043065.600000001</v>
      </c>
      <c r="T52" t="s">
        <v>665</v>
      </c>
      <c r="U52">
        <v>7.0000000000000001E-3</v>
      </c>
      <c r="V52">
        <v>4.8586956521739126E-3</v>
      </c>
      <c r="W52">
        <f t="shared" si="1"/>
        <v>0.69409937888198747</v>
      </c>
    </row>
    <row r="53" spans="1:23" x14ac:dyDescent="0.45">
      <c r="A53" s="8" t="str">
        <f t="shared" si="0"/>
        <v>1733</v>
      </c>
      <c r="B53" s="1">
        <v>65</v>
      </c>
      <c r="C53" t="s">
        <v>50</v>
      </c>
      <c r="D53" t="s">
        <v>222</v>
      </c>
      <c r="E53">
        <v>1</v>
      </c>
      <c r="F53">
        <v>41.890599999999999</v>
      </c>
      <c r="G53">
        <v>-83.346400000000003</v>
      </c>
      <c r="H53" t="s">
        <v>449</v>
      </c>
      <c r="I53">
        <v>773</v>
      </c>
      <c r="J53" t="s">
        <v>477</v>
      </c>
      <c r="K53" t="s">
        <v>482</v>
      </c>
      <c r="L53">
        <v>1973</v>
      </c>
      <c r="M53">
        <v>2029</v>
      </c>
      <c r="N53" t="s">
        <v>522</v>
      </c>
      <c r="O53" t="s">
        <v>611</v>
      </c>
      <c r="P53">
        <v>2</v>
      </c>
      <c r="Q53" t="s">
        <v>614</v>
      </c>
      <c r="R53">
        <v>10180</v>
      </c>
      <c r="S53">
        <v>40110145.399999999</v>
      </c>
      <c r="T53" t="s">
        <v>666</v>
      </c>
      <c r="U53">
        <v>4.0000000000000001E-3</v>
      </c>
      <c r="V53">
        <v>3.239130434782609E-3</v>
      </c>
      <c r="W53">
        <f t="shared" si="1"/>
        <v>0.80978260869565222</v>
      </c>
    </row>
    <row r="54" spans="1:23" x14ac:dyDescent="0.45">
      <c r="A54" s="8" t="str">
        <f t="shared" si="0"/>
        <v>1733</v>
      </c>
      <c r="B54" s="1">
        <v>66</v>
      </c>
      <c r="C54" t="s">
        <v>50</v>
      </c>
      <c r="D54" t="s">
        <v>223</v>
      </c>
      <c r="E54">
        <v>1</v>
      </c>
      <c r="F54">
        <v>41.890599999999999</v>
      </c>
      <c r="G54">
        <v>-83.346400000000003</v>
      </c>
      <c r="H54" t="s">
        <v>449</v>
      </c>
      <c r="I54">
        <v>762</v>
      </c>
      <c r="J54" t="s">
        <v>477</v>
      </c>
      <c r="K54" t="s">
        <v>482</v>
      </c>
      <c r="L54">
        <v>1974</v>
      </c>
      <c r="M54">
        <v>2029</v>
      </c>
      <c r="N54" t="s">
        <v>522</v>
      </c>
      <c r="O54" t="s">
        <v>611</v>
      </c>
      <c r="P54">
        <v>2</v>
      </c>
      <c r="Q54" t="s">
        <v>614</v>
      </c>
      <c r="R54">
        <v>10154</v>
      </c>
      <c r="S54">
        <v>38390195.799999997</v>
      </c>
      <c r="T54" t="s">
        <v>667</v>
      </c>
      <c r="U54">
        <v>3.0000000000000001E-3</v>
      </c>
      <c r="V54">
        <v>3.4402173913043481E-3</v>
      </c>
      <c r="W54">
        <f t="shared" si="1"/>
        <v>1.1467391304347827</v>
      </c>
    </row>
    <row r="55" spans="1:23" x14ac:dyDescent="0.45">
      <c r="A55" s="8" t="str">
        <f t="shared" si="0"/>
        <v>1893</v>
      </c>
      <c r="B55" s="1">
        <v>67</v>
      </c>
      <c r="C55" t="s">
        <v>51</v>
      </c>
      <c r="D55" t="s">
        <v>224</v>
      </c>
      <c r="E55">
        <v>1</v>
      </c>
      <c r="F55">
        <v>47.261099999999999</v>
      </c>
      <c r="G55">
        <v>-93.652799999999999</v>
      </c>
      <c r="H55" t="s">
        <v>450</v>
      </c>
      <c r="I55">
        <v>364</v>
      </c>
      <c r="J55" t="s">
        <v>470</v>
      </c>
      <c r="K55" t="s">
        <v>483</v>
      </c>
      <c r="L55">
        <v>1973</v>
      </c>
      <c r="M55">
        <v>2030</v>
      </c>
      <c r="N55" t="s">
        <v>523</v>
      </c>
      <c r="O55" t="s">
        <v>611</v>
      </c>
      <c r="P55">
        <v>1</v>
      </c>
      <c r="Q55" t="s">
        <v>614</v>
      </c>
      <c r="R55">
        <v>10599</v>
      </c>
      <c r="S55">
        <v>22093847.199999999</v>
      </c>
      <c r="T55" t="s">
        <v>668</v>
      </c>
      <c r="U55">
        <v>2.8E-3</v>
      </c>
      <c r="V55">
        <v>2.1163043478260868E-3</v>
      </c>
      <c r="W55">
        <f t="shared" si="1"/>
        <v>0.75582298136645953</v>
      </c>
    </row>
    <row r="56" spans="1:23" x14ac:dyDescent="0.45">
      <c r="A56" s="8" t="str">
        <f t="shared" si="0"/>
        <v>1893</v>
      </c>
      <c r="B56" s="1">
        <v>68</v>
      </c>
      <c r="C56" t="s">
        <v>51</v>
      </c>
      <c r="D56" t="s">
        <v>225</v>
      </c>
      <c r="E56">
        <v>1</v>
      </c>
      <c r="F56">
        <v>47.261099999999999</v>
      </c>
      <c r="G56">
        <v>-93.652799999999999</v>
      </c>
      <c r="H56" t="s">
        <v>450</v>
      </c>
      <c r="I56">
        <v>584</v>
      </c>
      <c r="J56" t="s">
        <v>470</v>
      </c>
      <c r="K56" t="s">
        <v>483</v>
      </c>
      <c r="L56">
        <v>1980</v>
      </c>
      <c r="M56">
        <v>2035</v>
      </c>
      <c r="N56" t="s">
        <v>523</v>
      </c>
      <c r="O56" t="s">
        <v>611</v>
      </c>
      <c r="P56">
        <v>1</v>
      </c>
      <c r="Q56" t="s">
        <v>614</v>
      </c>
      <c r="R56">
        <v>10639</v>
      </c>
      <c r="S56">
        <v>37658193.600000001</v>
      </c>
      <c r="T56" t="s">
        <v>669</v>
      </c>
      <c r="U56">
        <v>1.06E-2</v>
      </c>
      <c r="V56">
        <v>7.4739130434782631E-3</v>
      </c>
      <c r="W56">
        <f t="shared" si="1"/>
        <v>0.70508613617719462</v>
      </c>
    </row>
    <row r="57" spans="1:23" x14ac:dyDescent="0.45">
      <c r="A57" s="8" t="str">
        <f t="shared" si="0"/>
        <v>1915</v>
      </c>
      <c r="B57" s="1">
        <v>69</v>
      </c>
      <c r="C57" t="s">
        <v>52</v>
      </c>
      <c r="D57" t="s">
        <v>226</v>
      </c>
      <c r="E57">
        <v>1</v>
      </c>
      <c r="F57">
        <v>45.03</v>
      </c>
      <c r="G57">
        <v>-92.778599999999997</v>
      </c>
      <c r="H57" t="s">
        <v>450</v>
      </c>
      <c r="I57">
        <v>511</v>
      </c>
      <c r="J57" t="s">
        <v>470</v>
      </c>
      <c r="K57" t="s">
        <v>486</v>
      </c>
      <c r="L57">
        <v>1968</v>
      </c>
      <c r="M57">
        <v>2029</v>
      </c>
      <c r="N57" t="s">
        <v>524</v>
      </c>
      <c r="O57" t="s">
        <v>611</v>
      </c>
      <c r="P57">
        <v>2</v>
      </c>
      <c r="Q57" t="s">
        <v>613</v>
      </c>
      <c r="R57">
        <v>9792</v>
      </c>
      <c r="S57">
        <v>20340011.600000001</v>
      </c>
      <c r="T57" t="s">
        <v>670</v>
      </c>
      <c r="U57">
        <v>3.1960000000000001E-3</v>
      </c>
      <c r="V57">
        <v>4.0499999999999998E-3</v>
      </c>
      <c r="W57">
        <f t="shared" si="1"/>
        <v>1.2672090112640799</v>
      </c>
    </row>
    <row r="58" spans="1:23" x14ac:dyDescent="0.45">
      <c r="A58" s="8" t="str">
        <f t="shared" si="0"/>
        <v>2079</v>
      </c>
      <c r="B58" s="1">
        <v>70</v>
      </c>
      <c r="C58" t="s">
        <v>53</v>
      </c>
      <c r="D58" t="s">
        <v>227</v>
      </c>
      <c r="E58">
        <v>1</v>
      </c>
      <c r="F58">
        <v>39.130600000000001</v>
      </c>
      <c r="G58">
        <v>-94.477800000000002</v>
      </c>
      <c r="H58" t="s">
        <v>451</v>
      </c>
      <c r="I58">
        <v>564</v>
      </c>
      <c r="J58" t="s">
        <v>470</v>
      </c>
      <c r="K58" t="s">
        <v>483</v>
      </c>
      <c r="L58">
        <v>2000</v>
      </c>
      <c r="N58" t="s">
        <v>525</v>
      </c>
      <c r="O58" t="s">
        <v>611</v>
      </c>
      <c r="P58">
        <v>2</v>
      </c>
      <c r="Q58" t="s">
        <v>613</v>
      </c>
      <c r="R58">
        <v>10285</v>
      </c>
      <c r="S58">
        <v>26298144</v>
      </c>
      <c r="T58" t="s">
        <v>671</v>
      </c>
      <c r="U58">
        <v>2.0920000000000001E-3</v>
      </c>
      <c r="V58">
        <v>4.7349999999999996E-3</v>
      </c>
      <c r="W58">
        <f t="shared" si="1"/>
        <v>2.2633843212237093</v>
      </c>
    </row>
    <row r="59" spans="1:23" x14ac:dyDescent="0.45">
      <c r="A59" s="8" t="str">
        <f t="shared" si="0"/>
        <v>2103</v>
      </c>
      <c r="B59" s="1">
        <v>71</v>
      </c>
      <c r="C59" t="s">
        <v>54</v>
      </c>
      <c r="D59" t="s">
        <v>228</v>
      </c>
      <c r="E59">
        <v>1</v>
      </c>
      <c r="F59">
        <v>38.562244</v>
      </c>
      <c r="G59">
        <v>-90.837686000000005</v>
      </c>
      <c r="H59" t="s">
        <v>451</v>
      </c>
      <c r="I59">
        <v>593</v>
      </c>
      <c r="J59" t="s">
        <v>470</v>
      </c>
      <c r="K59" t="s">
        <v>482</v>
      </c>
      <c r="L59">
        <v>1970</v>
      </c>
      <c r="M59">
        <v>2042</v>
      </c>
      <c r="N59" t="s">
        <v>526</v>
      </c>
      <c r="O59" t="s">
        <v>612</v>
      </c>
      <c r="P59">
        <v>27</v>
      </c>
      <c r="Q59" t="s">
        <v>614</v>
      </c>
      <c r="R59">
        <v>10396</v>
      </c>
      <c r="S59">
        <v>40426523.399999999</v>
      </c>
      <c r="T59" t="s">
        <v>672</v>
      </c>
      <c r="U59">
        <v>1.4E-2</v>
      </c>
      <c r="V59">
        <v>1.751851851851852E-2</v>
      </c>
      <c r="W59">
        <f t="shared" si="1"/>
        <v>1.2513227513227514</v>
      </c>
    </row>
    <row r="60" spans="1:23" x14ac:dyDescent="0.45">
      <c r="A60" s="8" t="str">
        <f t="shared" si="0"/>
        <v>2103</v>
      </c>
      <c r="B60" s="1">
        <v>72</v>
      </c>
      <c r="C60" t="s">
        <v>54</v>
      </c>
      <c r="D60" t="s">
        <v>229</v>
      </c>
      <c r="E60">
        <v>1</v>
      </c>
      <c r="F60">
        <v>38.562244</v>
      </c>
      <c r="G60">
        <v>-90.837686000000005</v>
      </c>
      <c r="H60" t="s">
        <v>451</v>
      </c>
      <c r="I60">
        <v>593</v>
      </c>
      <c r="J60" t="s">
        <v>470</v>
      </c>
      <c r="K60" t="s">
        <v>482</v>
      </c>
      <c r="L60">
        <v>1971</v>
      </c>
      <c r="M60">
        <v>2042</v>
      </c>
      <c r="N60" t="s">
        <v>526</v>
      </c>
      <c r="O60" t="s">
        <v>612</v>
      </c>
      <c r="P60">
        <v>27</v>
      </c>
      <c r="Q60" t="s">
        <v>614</v>
      </c>
      <c r="R60">
        <v>10397</v>
      </c>
      <c r="S60">
        <v>40621980.200000003</v>
      </c>
      <c r="T60" t="s">
        <v>672</v>
      </c>
      <c r="U60">
        <v>1.4E-2</v>
      </c>
      <c r="V60">
        <v>1.751851851851852E-2</v>
      </c>
      <c r="W60">
        <f t="shared" si="1"/>
        <v>1.2513227513227514</v>
      </c>
    </row>
    <row r="61" spans="1:23" x14ac:dyDescent="0.45">
      <c r="A61" s="8" t="str">
        <f t="shared" si="0"/>
        <v>2103</v>
      </c>
      <c r="B61" s="1">
        <v>73</v>
      </c>
      <c r="C61" t="s">
        <v>54</v>
      </c>
      <c r="D61" t="s">
        <v>230</v>
      </c>
      <c r="E61">
        <v>1</v>
      </c>
      <c r="F61">
        <v>38.562244</v>
      </c>
      <c r="G61">
        <v>-90.837686000000005</v>
      </c>
      <c r="H61" t="s">
        <v>451</v>
      </c>
      <c r="I61">
        <v>593</v>
      </c>
      <c r="J61" t="s">
        <v>470</v>
      </c>
      <c r="K61" t="s">
        <v>482</v>
      </c>
      <c r="L61">
        <v>1972</v>
      </c>
      <c r="M61">
        <v>2036</v>
      </c>
      <c r="N61" t="s">
        <v>526</v>
      </c>
      <c r="O61" t="s">
        <v>612</v>
      </c>
      <c r="P61">
        <v>27</v>
      </c>
      <c r="Q61" t="s">
        <v>614</v>
      </c>
      <c r="R61">
        <v>10427</v>
      </c>
      <c r="S61">
        <v>36981374.600000001</v>
      </c>
      <c r="T61" t="s">
        <v>672</v>
      </c>
      <c r="U61">
        <v>1.4E-2</v>
      </c>
      <c r="V61">
        <v>1.751851851851852E-2</v>
      </c>
      <c r="W61">
        <f t="shared" si="1"/>
        <v>1.2513227513227514</v>
      </c>
    </row>
    <row r="62" spans="1:23" x14ac:dyDescent="0.45">
      <c r="A62" s="8" t="str">
        <f t="shared" si="0"/>
        <v>2103</v>
      </c>
      <c r="B62" s="1">
        <v>74</v>
      </c>
      <c r="C62" t="s">
        <v>54</v>
      </c>
      <c r="D62" t="s">
        <v>231</v>
      </c>
      <c r="E62">
        <v>1</v>
      </c>
      <c r="F62">
        <v>38.562244</v>
      </c>
      <c r="G62">
        <v>-90.837686000000005</v>
      </c>
      <c r="H62" t="s">
        <v>451</v>
      </c>
      <c r="I62">
        <v>593</v>
      </c>
      <c r="J62" t="s">
        <v>470</v>
      </c>
      <c r="K62" t="s">
        <v>482</v>
      </c>
      <c r="L62">
        <v>1973</v>
      </c>
      <c r="M62">
        <v>2036</v>
      </c>
      <c r="N62" t="s">
        <v>526</v>
      </c>
      <c r="O62" t="s">
        <v>612</v>
      </c>
      <c r="P62">
        <v>27</v>
      </c>
      <c r="Q62" t="s">
        <v>614</v>
      </c>
      <c r="R62">
        <v>10397</v>
      </c>
      <c r="S62">
        <v>39856724.799999997</v>
      </c>
      <c r="T62" t="s">
        <v>672</v>
      </c>
      <c r="U62">
        <v>1.4E-2</v>
      </c>
      <c r="V62">
        <v>1.751851851851852E-2</v>
      </c>
      <c r="W62">
        <f t="shared" si="1"/>
        <v>1.2513227513227514</v>
      </c>
    </row>
    <row r="63" spans="1:23" x14ac:dyDescent="0.45">
      <c r="A63" s="8" t="str">
        <f t="shared" si="0"/>
        <v>2107</v>
      </c>
      <c r="B63" s="1">
        <v>75</v>
      </c>
      <c r="C63" t="s">
        <v>55</v>
      </c>
      <c r="D63" t="s">
        <v>232</v>
      </c>
      <c r="E63">
        <v>1</v>
      </c>
      <c r="F63">
        <v>38.915478999999998</v>
      </c>
      <c r="G63">
        <v>-90.290246999999994</v>
      </c>
      <c r="H63" t="s">
        <v>451</v>
      </c>
      <c r="I63">
        <v>487</v>
      </c>
      <c r="J63" t="s">
        <v>471</v>
      </c>
      <c r="K63" t="s">
        <v>482</v>
      </c>
      <c r="L63">
        <v>1967</v>
      </c>
      <c r="M63">
        <v>2030</v>
      </c>
      <c r="N63" t="s">
        <v>526</v>
      </c>
      <c r="O63" t="s">
        <v>611</v>
      </c>
      <c r="P63">
        <v>1</v>
      </c>
      <c r="Q63" t="s">
        <v>614</v>
      </c>
      <c r="R63">
        <v>11127</v>
      </c>
      <c r="S63">
        <v>23831659.600000001</v>
      </c>
      <c r="T63" t="s">
        <v>673</v>
      </c>
      <c r="U63">
        <v>3.0000000000000001E-3</v>
      </c>
      <c r="V63">
        <v>2.7608695652173911E-3</v>
      </c>
      <c r="W63">
        <f t="shared" si="1"/>
        <v>0.92028985507246364</v>
      </c>
    </row>
    <row r="64" spans="1:23" x14ac:dyDescent="0.45">
      <c r="A64" s="8" t="str">
        <f t="shared" si="0"/>
        <v>2107</v>
      </c>
      <c r="B64" s="1">
        <v>76</v>
      </c>
      <c r="C64" t="s">
        <v>55</v>
      </c>
      <c r="D64" t="s">
        <v>233</v>
      </c>
      <c r="E64">
        <v>1</v>
      </c>
      <c r="F64">
        <v>38.915478999999998</v>
      </c>
      <c r="G64">
        <v>-90.290246999999994</v>
      </c>
      <c r="H64" t="s">
        <v>451</v>
      </c>
      <c r="I64">
        <v>487</v>
      </c>
      <c r="J64" t="s">
        <v>471</v>
      </c>
      <c r="K64" t="s">
        <v>482</v>
      </c>
      <c r="L64">
        <v>1968</v>
      </c>
      <c r="M64">
        <v>2030</v>
      </c>
      <c r="N64" t="s">
        <v>526</v>
      </c>
      <c r="O64" t="s">
        <v>611</v>
      </c>
      <c r="P64">
        <v>1</v>
      </c>
      <c r="Q64" t="s">
        <v>614</v>
      </c>
      <c r="R64">
        <v>11339</v>
      </c>
      <c r="S64">
        <v>21584179.800000001</v>
      </c>
      <c r="T64" t="s">
        <v>662</v>
      </c>
      <c r="U64">
        <v>5.0000000000000001E-3</v>
      </c>
      <c r="V64">
        <v>4.163043478260871E-3</v>
      </c>
      <c r="W64">
        <f t="shared" si="1"/>
        <v>0.83260869565217421</v>
      </c>
    </row>
    <row r="65" spans="1:23" x14ac:dyDescent="0.45">
      <c r="A65" s="8" t="str">
        <f t="shared" si="0"/>
        <v>2167</v>
      </c>
      <c r="B65" s="1">
        <v>77</v>
      </c>
      <c r="C65" t="s">
        <v>56</v>
      </c>
      <c r="D65" t="s">
        <v>234</v>
      </c>
      <c r="E65">
        <v>1</v>
      </c>
      <c r="F65">
        <v>36.514699999999998</v>
      </c>
      <c r="G65">
        <v>-89.561700000000002</v>
      </c>
      <c r="H65" t="s">
        <v>451</v>
      </c>
      <c r="I65">
        <v>579</v>
      </c>
      <c r="J65" t="s">
        <v>470</v>
      </c>
      <c r="K65" t="s">
        <v>482</v>
      </c>
      <c r="L65">
        <v>1972</v>
      </c>
      <c r="N65" t="s">
        <v>527</v>
      </c>
      <c r="O65" t="s">
        <v>611</v>
      </c>
      <c r="P65">
        <v>2</v>
      </c>
      <c r="Q65" t="s">
        <v>613</v>
      </c>
      <c r="R65">
        <v>9859</v>
      </c>
      <c r="S65">
        <v>30288292.399999999</v>
      </c>
      <c r="T65" t="s">
        <v>674</v>
      </c>
      <c r="U65">
        <v>4.9800000000000001E-3</v>
      </c>
      <c r="V65">
        <v>6.1666666666666684E-3</v>
      </c>
      <c r="W65">
        <f t="shared" si="1"/>
        <v>1.238286479250335</v>
      </c>
    </row>
    <row r="66" spans="1:23" x14ac:dyDescent="0.45">
      <c r="A66" s="8" t="str">
        <f t="shared" ref="A66:A129" si="2">LEFT(D66,(FIND("_",D66))-1)</f>
        <v>2167</v>
      </c>
      <c r="B66" s="1">
        <v>78</v>
      </c>
      <c r="C66" t="s">
        <v>56</v>
      </c>
      <c r="D66" t="s">
        <v>235</v>
      </c>
      <c r="E66">
        <v>1</v>
      </c>
      <c r="F66">
        <v>36.514699999999998</v>
      </c>
      <c r="G66">
        <v>-89.561700000000002</v>
      </c>
      <c r="H66" t="s">
        <v>451</v>
      </c>
      <c r="I66">
        <v>575</v>
      </c>
      <c r="J66" t="s">
        <v>470</v>
      </c>
      <c r="K66" t="s">
        <v>482</v>
      </c>
      <c r="L66">
        <v>1977</v>
      </c>
      <c r="N66" t="s">
        <v>527</v>
      </c>
      <c r="O66" t="s">
        <v>611</v>
      </c>
      <c r="P66">
        <v>4</v>
      </c>
      <c r="Q66" t="s">
        <v>613</v>
      </c>
      <c r="R66">
        <v>9814</v>
      </c>
      <c r="S66">
        <v>32910568</v>
      </c>
      <c r="T66" t="s">
        <v>675</v>
      </c>
      <c r="U66">
        <v>4.9800000000000001E-3</v>
      </c>
      <c r="V66">
        <v>9.8333333333333328E-3</v>
      </c>
      <c r="W66">
        <f t="shared" ref="W66:W129" si="3">V66/U66</f>
        <v>1.9745649263721552</v>
      </c>
    </row>
    <row r="67" spans="1:23" x14ac:dyDescent="0.45">
      <c r="A67" s="8" t="str">
        <f t="shared" si="2"/>
        <v>2168</v>
      </c>
      <c r="B67" s="1">
        <v>79</v>
      </c>
      <c r="C67" t="s">
        <v>57</v>
      </c>
      <c r="D67" t="s">
        <v>236</v>
      </c>
      <c r="E67">
        <v>1</v>
      </c>
      <c r="F67">
        <v>39.552199999999999</v>
      </c>
      <c r="G67">
        <v>-92.638099999999994</v>
      </c>
      <c r="H67" t="s">
        <v>451</v>
      </c>
      <c r="I67">
        <v>165</v>
      </c>
      <c r="J67" t="s">
        <v>470</v>
      </c>
      <c r="K67" t="s">
        <v>482</v>
      </c>
      <c r="L67">
        <v>1966</v>
      </c>
      <c r="N67" t="s">
        <v>527</v>
      </c>
      <c r="O67" t="s">
        <v>611</v>
      </c>
      <c r="P67">
        <v>2</v>
      </c>
      <c r="Q67" t="s">
        <v>613</v>
      </c>
      <c r="R67">
        <v>9907</v>
      </c>
      <c r="S67">
        <v>13301299</v>
      </c>
      <c r="T67" t="s">
        <v>676</v>
      </c>
      <c r="U67">
        <v>1.7960000000000001E-3</v>
      </c>
      <c r="V67">
        <v>1.6000000000000001E-3</v>
      </c>
      <c r="W67">
        <f t="shared" si="3"/>
        <v>0.89086859688195996</v>
      </c>
    </row>
    <row r="68" spans="1:23" x14ac:dyDescent="0.45">
      <c r="A68" s="8" t="str">
        <f t="shared" si="2"/>
        <v>2168</v>
      </c>
      <c r="B68" s="1">
        <v>80</v>
      </c>
      <c r="C68" t="s">
        <v>57</v>
      </c>
      <c r="D68" t="s">
        <v>237</v>
      </c>
      <c r="E68">
        <v>1</v>
      </c>
      <c r="F68">
        <v>39.552199999999999</v>
      </c>
      <c r="G68">
        <v>-92.638099999999994</v>
      </c>
      <c r="H68" t="s">
        <v>451</v>
      </c>
      <c r="I68">
        <v>270</v>
      </c>
      <c r="J68" t="s">
        <v>470</v>
      </c>
      <c r="K68" t="s">
        <v>482</v>
      </c>
      <c r="L68">
        <v>1969</v>
      </c>
      <c r="N68" t="s">
        <v>527</v>
      </c>
      <c r="O68" t="s">
        <v>611</v>
      </c>
      <c r="P68">
        <v>2</v>
      </c>
      <c r="Q68" t="s">
        <v>613</v>
      </c>
      <c r="R68">
        <v>9930</v>
      </c>
      <c r="S68">
        <v>18741658.399999999</v>
      </c>
      <c r="T68" t="s">
        <v>677</v>
      </c>
      <c r="U68">
        <v>3.0000000000000001E-3</v>
      </c>
      <c r="V68">
        <v>3.666666666666667E-3</v>
      </c>
      <c r="W68">
        <f t="shared" si="3"/>
        <v>1.2222222222222223</v>
      </c>
    </row>
    <row r="69" spans="1:23" x14ac:dyDescent="0.45">
      <c r="A69" s="8" t="str">
        <f t="shared" si="2"/>
        <v>2168</v>
      </c>
      <c r="B69" s="1">
        <v>81</v>
      </c>
      <c r="C69" t="s">
        <v>57</v>
      </c>
      <c r="D69" t="s">
        <v>238</v>
      </c>
      <c r="E69">
        <v>1</v>
      </c>
      <c r="F69">
        <v>39.552199999999999</v>
      </c>
      <c r="G69">
        <v>-92.638099999999994</v>
      </c>
      <c r="H69" t="s">
        <v>451</v>
      </c>
      <c r="I69">
        <v>699</v>
      </c>
      <c r="J69" t="s">
        <v>470</v>
      </c>
      <c r="K69" t="s">
        <v>482</v>
      </c>
      <c r="L69">
        <v>1982</v>
      </c>
      <c r="N69" t="s">
        <v>527</v>
      </c>
      <c r="O69" t="s">
        <v>611</v>
      </c>
      <c r="P69">
        <v>2</v>
      </c>
      <c r="Q69" t="s">
        <v>613</v>
      </c>
      <c r="R69">
        <v>9903</v>
      </c>
      <c r="S69">
        <v>48542424.399999999</v>
      </c>
      <c r="T69" t="s">
        <v>678</v>
      </c>
      <c r="U69">
        <v>3.0000000000000001E-3</v>
      </c>
      <c r="V69">
        <v>4.0000000000000001E-3</v>
      </c>
      <c r="W69">
        <f t="shared" si="3"/>
        <v>1.3333333333333333</v>
      </c>
    </row>
    <row r="70" spans="1:23" x14ac:dyDescent="0.45">
      <c r="A70" s="8" t="str">
        <f t="shared" si="2"/>
        <v>2240</v>
      </c>
      <c r="B70" s="1">
        <v>82</v>
      </c>
      <c r="C70" t="s">
        <v>58</v>
      </c>
      <c r="D70" t="s">
        <v>239</v>
      </c>
      <c r="E70">
        <v>1</v>
      </c>
      <c r="F70">
        <v>41.428100000000001</v>
      </c>
      <c r="G70">
        <v>-96.462299999999999</v>
      </c>
      <c r="H70" t="s">
        <v>435</v>
      </c>
      <c r="I70">
        <v>82</v>
      </c>
      <c r="J70" t="s">
        <v>470</v>
      </c>
      <c r="K70" t="s">
        <v>481</v>
      </c>
      <c r="L70">
        <v>1976</v>
      </c>
      <c r="N70" t="s">
        <v>528</v>
      </c>
      <c r="O70" t="s">
        <v>611</v>
      </c>
      <c r="P70">
        <v>2</v>
      </c>
      <c r="Q70" t="s">
        <v>613</v>
      </c>
      <c r="R70">
        <v>12240</v>
      </c>
      <c r="S70">
        <v>4018529.2</v>
      </c>
      <c r="T70" t="s">
        <v>679</v>
      </c>
      <c r="U70">
        <v>2.4759999999999999E-3</v>
      </c>
      <c r="V70">
        <v>1.8333333333333339E-3</v>
      </c>
      <c r="W70">
        <f t="shared" si="3"/>
        <v>0.74044157242864861</v>
      </c>
    </row>
    <row r="71" spans="1:23" x14ac:dyDescent="0.45">
      <c r="A71" s="8" t="str">
        <f t="shared" si="2"/>
        <v>2277</v>
      </c>
      <c r="B71" s="1">
        <v>84</v>
      </c>
      <c r="C71" t="s">
        <v>59</v>
      </c>
      <c r="D71" t="s">
        <v>241</v>
      </c>
      <c r="E71">
        <v>1</v>
      </c>
      <c r="F71">
        <v>40.558900000000001</v>
      </c>
      <c r="G71">
        <v>-96.784700000000001</v>
      </c>
      <c r="H71" t="s">
        <v>435</v>
      </c>
      <c r="I71">
        <v>104</v>
      </c>
      <c r="J71" t="s">
        <v>470</v>
      </c>
      <c r="K71" t="s">
        <v>483</v>
      </c>
      <c r="L71">
        <v>1968</v>
      </c>
      <c r="N71" t="s">
        <v>529</v>
      </c>
      <c r="O71" t="s">
        <v>612</v>
      </c>
      <c r="P71">
        <v>10</v>
      </c>
      <c r="Q71" t="s">
        <v>613</v>
      </c>
      <c r="R71">
        <v>11681</v>
      </c>
      <c r="S71">
        <v>4304764</v>
      </c>
      <c r="T71" t="s">
        <v>681</v>
      </c>
      <c r="U71">
        <v>2.5623999999999998E-3</v>
      </c>
      <c r="V71">
        <v>4.993E-3</v>
      </c>
      <c r="W71">
        <f t="shared" si="3"/>
        <v>1.9485638463940058</v>
      </c>
    </row>
    <row r="72" spans="1:23" x14ac:dyDescent="0.45">
      <c r="A72" s="8" t="str">
        <f t="shared" si="2"/>
        <v>2277</v>
      </c>
      <c r="B72" s="1">
        <v>83</v>
      </c>
      <c r="C72" t="s">
        <v>59</v>
      </c>
      <c r="D72" t="s">
        <v>240</v>
      </c>
      <c r="E72">
        <v>1</v>
      </c>
      <c r="F72">
        <v>40.558900000000001</v>
      </c>
      <c r="G72">
        <v>-96.784700000000001</v>
      </c>
      <c r="H72" t="s">
        <v>435</v>
      </c>
      <c r="I72">
        <v>115</v>
      </c>
      <c r="J72" t="s">
        <v>470</v>
      </c>
      <c r="K72" t="s">
        <v>483</v>
      </c>
      <c r="L72">
        <v>1961</v>
      </c>
      <c r="N72" t="s">
        <v>529</v>
      </c>
      <c r="O72" t="s">
        <v>612</v>
      </c>
      <c r="P72">
        <v>9</v>
      </c>
      <c r="Q72" t="s">
        <v>613</v>
      </c>
      <c r="R72">
        <v>11706</v>
      </c>
      <c r="S72">
        <v>4242653</v>
      </c>
      <c r="T72" t="s">
        <v>680</v>
      </c>
      <c r="U72">
        <v>7.0087999999999997E-4</v>
      </c>
      <c r="V72">
        <v>2.8552962962962972E-3</v>
      </c>
      <c r="W72">
        <f t="shared" si="3"/>
        <v>4.0738732683145438</v>
      </c>
    </row>
    <row r="73" spans="1:23" x14ac:dyDescent="0.45">
      <c r="A73" s="8" t="str">
        <f t="shared" si="2"/>
        <v>2364</v>
      </c>
      <c r="B73" s="1">
        <v>85</v>
      </c>
      <c r="C73" t="s">
        <v>60</v>
      </c>
      <c r="D73" t="s">
        <v>242</v>
      </c>
      <c r="E73">
        <v>2</v>
      </c>
      <c r="F73">
        <v>43.141100000000002</v>
      </c>
      <c r="G73">
        <v>-71.469200000000001</v>
      </c>
      <c r="H73" t="s">
        <v>452</v>
      </c>
      <c r="I73">
        <v>438</v>
      </c>
      <c r="J73" t="s">
        <v>469</v>
      </c>
      <c r="K73" t="s">
        <v>482</v>
      </c>
      <c r="L73">
        <v>1960</v>
      </c>
      <c r="N73" t="s">
        <v>530</v>
      </c>
      <c r="O73" t="s">
        <v>611</v>
      </c>
      <c r="P73">
        <v>2</v>
      </c>
      <c r="Q73" t="s">
        <v>613</v>
      </c>
      <c r="R73">
        <v>11390</v>
      </c>
      <c r="S73">
        <v>3580622.6</v>
      </c>
      <c r="T73" t="s">
        <v>682</v>
      </c>
      <c r="U73">
        <v>7.8620000000000009E-3</v>
      </c>
      <c r="V73">
        <v>5.9666666666666661E-3</v>
      </c>
      <c r="W73">
        <f t="shared" si="3"/>
        <v>0.75892478588993451</v>
      </c>
    </row>
    <row r="74" spans="1:23" x14ac:dyDescent="0.45">
      <c r="A74" s="8" t="str">
        <f t="shared" si="2"/>
        <v>2367</v>
      </c>
      <c r="B74" s="1">
        <v>87</v>
      </c>
      <c r="C74" t="s">
        <v>61</v>
      </c>
      <c r="D74" t="s">
        <v>243</v>
      </c>
      <c r="E74">
        <v>1</v>
      </c>
      <c r="F74">
        <v>43.097799999999999</v>
      </c>
      <c r="G74">
        <v>-70.784199999999998</v>
      </c>
      <c r="H74" t="s">
        <v>452</v>
      </c>
      <c r="I74">
        <v>48</v>
      </c>
      <c r="J74" t="s">
        <v>469</v>
      </c>
      <c r="K74" t="s">
        <v>482</v>
      </c>
      <c r="L74">
        <v>1952</v>
      </c>
      <c r="N74" t="s">
        <v>531</v>
      </c>
      <c r="O74" t="s">
        <v>611</v>
      </c>
      <c r="P74">
        <v>2</v>
      </c>
      <c r="Q74" t="s">
        <v>613</v>
      </c>
      <c r="R74">
        <v>14500</v>
      </c>
      <c r="S74">
        <v>400721.25</v>
      </c>
      <c r="T74" t="s">
        <v>683</v>
      </c>
      <c r="U74">
        <v>1.9919999999999998E-3</v>
      </c>
      <c r="V74">
        <v>2.016666666666667E-3</v>
      </c>
      <c r="W74">
        <f t="shared" si="3"/>
        <v>1.0123828647925037</v>
      </c>
    </row>
    <row r="75" spans="1:23" x14ac:dyDescent="0.45">
      <c r="A75" s="8" t="str">
        <f t="shared" si="2"/>
        <v>2367</v>
      </c>
      <c r="B75" s="1">
        <v>88</v>
      </c>
      <c r="C75" t="s">
        <v>61</v>
      </c>
      <c r="D75" t="s">
        <v>244</v>
      </c>
      <c r="E75">
        <v>1</v>
      </c>
      <c r="F75">
        <v>43.097799999999999</v>
      </c>
      <c r="G75">
        <v>-70.784199999999998</v>
      </c>
      <c r="H75" t="s">
        <v>452</v>
      </c>
      <c r="I75">
        <v>48</v>
      </c>
      <c r="J75" t="s">
        <v>469</v>
      </c>
      <c r="K75" t="s">
        <v>482</v>
      </c>
      <c r="L75">
        <v>1957</v>
      </c>
      <c r="N75" t="s">
        <v>531</v>
      </c>
      <c r="O75" t="s">
        <v>611</v>
      </c>
      <c r="P75">
        <v>2</v>
      </c>
      <c r="Q75" t="s">
        <v>613</v>
      </c>
      <c r="R75">
        <v>14500</v>
      </c>
      <c r="S75">
        <v>444906</v>
      </c>
      <c r="T75" t="s">
        <v>684</v>
      </c>
      <c r="U75">
        <v>5.6579999999999998E-3</v>
      </c>
      <c r="V75">
        <v>5.3666666666666663E-3</v>
      </c>
      <c r="W75">
        <f t="shared" si="3"/>
        <v>0.94850948509485089</v>
      </c>
    </row>
    <row r="76" spans="1:23" x14ac:dyDescent="0.45">
      <c r="A76" s="8" t="str">
        <f t="shared" si="2"/>
        <v>2442</v>
      </c>
      <c r="B76" s="1">
        <v>90</v>
      </c>
      <c r="C76" t="s">
        <v>62</v>
      </c>
      <c r="D76" t="s">
        <v>246</v>
      </c>
      <c r="E76">
        <v>1</v>
      </c>
      <c r="F76">
        <v>36.69</v>
      </c>
      <c r="G76">
        <v>-108.48139999999999</v>
      </c>
      <c r="H76" t="s">
        <v>453</v>
      </c>
      <c r="I76">
        <v>770</v>
      </c>
      <c r="J76" t="s">
        <v>470</v>
      </c>
      <c r="K76" t="s">
        <v>483</v>
      </c>
      <c r="L76">
        <v>1969</v>
      </c>
      <c r="M76">
        <v>2031</v>
      </c>
      <c r="N76" t="s">
        <v>532</v>
      </c>
      <c r="O76" t="s">
        <v>611</v>
      </c>
      <c r="P76">
        <v>2</v>
      </c>
      <c r="Q76" t="s">
        <v>613</v>
      </c>
      <c r="R76">
        <v>9771</v>
      </c>
      <c r="S76">
        <v>40123758</v>
      </c>
      <c r="T76" t="s">
        <v>686</v>
      </c>
      <c r="U76">
        <v>3.98E-3</v>
      </c>
      <c r="V76">
        <v>5.2999999999999992E-3</v>
      </c>
      <c r="W76">
        <f t="shared" si="3"/>
        <v>1.3316582914572863</v>
      </c>
    </row>
    <row r="77" spans="1:23" x14ac:dyDescent="0.45">
      <c r="A77" s="8" t="str">
        <f t="shared" si="2"/>
        <v>2442</v>
      </c>
      <c r="B77" s="1">
        <v>89</v>
      </c>
      <c r="C77" t="s">
        <v>62</v>
      </c>
      <c r="D77" t="s">
        <v>245</v>
      </c>
      <c r="E77">
        <v>1</v>
      </c>
      <c r="F77">
        <v>36.69</v>
      </c>
      <c r="G77">
        <v>-108.48139999999999</v>
      </c>
      <c r="H77" t="s">
        <v>453</v>
      </c>
      <c r="I77">
        <v>770</v>
      </c>
      <c r="J77" t="s">
        <v>470</v>
      </c>
      <c r="K77" t="s">
        <v>483</v>
      </c>
      <c r="L77">
        <v>1963</v>
      </c>
      <c r="M77">
        <v>2031</v>
      </c>
      <c r="N77" t="s">
        <v>532</v>
      </c>
      <c r="O77" t="s">
        <v>611</v>
      </c>
      <c r="P77">
        <v>2</v>
      </c>
      <c r="Q77" t="s">
        <v>613</v>
      </c>
      <c r="R77">
        <v>9766</v>
      </c>
      <c r="S77">
        <v>40853828.200000003</v>
      </c>
      <c r="T77" t="s">
        <v>685</v>
      </c>
      <c r="U77">
        <v>2.8960000000000001E-3</v>
      </c>
      <c r="V77">
        <v>3.966666666666667E-3</v>
      </c>
      <c r="W77">
        <f t="shared" si="3"/>
        <v>1.3697053406998159</v>
      </c>
    </row>
    <row r="78" spans="1:23" x14ac:dyDescent="0.45">
      <c r="A78" s="8" t="str">
        <f t="shared" si="2"/>
        <v>2712</v>
      </c>
      <c r="B78" s="1">
        <v>91</v>
      </c>
      <c r="C78" t="s">
        <v>63</v>
      </c>
      <c r="D78" t="s">
        <v>247</v>
      </c>
      <c r="E78">
        <v>1</v>
      </c>
      <c r="F78">
        <v>36.4833</v>
      </c>
      <c r="G78">
        <v>-79.073099999999997</v>
      </c>
      <c r="H78" t="s">
        <v>454</v>
      </c>
      <c r="I78">
        <v>379</v>
      </c>
      <c r="J78" t="s">
        <v>469</v>
      </c>
      <c r="K78" t="s">
        <v>482</v>
      </c>
      <c r="L78">
        <v>1966</v>
      </c>
      <c r="M78">
        <v>2029</v>
      </c>
      <c r="N78" t="s">
        <v>533</v>
      </c>
      <c r="O78" t="s">
        <v>611</v>
      </c>
      <c r="P78">
        <v>1</v>
      </c>
      <c r="Q78" t="s">
        <v>614</v>
      </c>
      <c r="R78">
        <v>10245</v>
      </c>
      <c r="S78">
        <v>7317537.4000000004</v>
      </c>
      <c r="T78" t="s">
        <v>687</v>
      </c>
      <c r="U78">
        <v>4.3809000000000001E-3</v>
      </c>
      <c r="V78">
        <v>4.3063043478260869E-3</v>
      </c>
      <c r="W78">
        <f t="shared" si="3"/>
        <v>0.98297252797965873</v>
      </c>
    </row>
    <row r="79" spans="1:23" x14ac:dyDescent="0.45">
      <c r="A79" s="8" t="str">
        <f t="shared" si="2"/>
        <v>2712</v>
      </c>
      <c r="B79" s="1">
        <v>92</v>
      </c>
      <c r="C79" t="s">
        <v>63</v>
      </c>
      <c r="D79" t="s">
        <v>248</v>
      </c>
      <c r="E79">
        <v>1</v>
      </c>
      <c r="F79">
        <v>36.4833</v>
      </c>
      <c r="G79">
        <v>-79.073099999999997</v>
      </c>
      <c r="H79" t="s">
        <v>454</v>
      </c>
      <c r="I79">
        <v>668</v>
      </c>
      <c r="J79" t="s">
        <v>469</v>
      </c>
      <c r="K79" t="s">
        <v>482</v>
      </c>
      <c r="L79">
        <v>1968</v>
      </c>
      <c r="M79">
        <v>2029</v>
      </c>
      <c r="N79" t="s">
        <v>533</v>
      </c>
      <c r="O79" t="s">
        <v>611</v>
      </c>
      <c r="P79">
        <v>1</v>
      </c>
      <c r="Q79" t="s">
        <v>614</v>
      </c>
      <c r="R79">
        <v>10393</v>
      </c>
      <c r="S79">
        <v>15223206</v>
      </c>
      <c r="T79" t="s">
        <v>688</v>
      </c>
      <c r="U79">
        <v>3.8135999999999999E-3</v>
      </c>
      <c r="V79">
        <v>2.4709782608695651E-3</v>
      </c>
      <c r="W79">
        <f t="shared" si="3"/>
        <v>0.64793849928402691</v>
      </c>
    </row>
    <row r="80" spans="1:23" x14ac:dyDescent="0.45">
      <c r="A80" s="8" t="str">
        <f t="shared" si="2"/>
        <v>2712</v>
      </c>
      <c r="B80" s="1">
        <v>93</v>
      </c>
      <c r="C80" t="s">
        <v>63</v>
      </c>
      <c r="D80" t="s">
        <v>249</v>
      </c>
      <c r="E80">
        <v>2</v>
      </c>
      <c r="F80">
        <v>36.4833</v>
      </c>
      <c r="G80">
        <v>-79.073099999999997</v>
      </c>
      <c r="H80" t="s">
        <v>454</v>
      </c>
      <c r="I80">
        <v>694</v>
      </c>
      <c r="J80" t="s">
        <v>469</v>
      </c>
      <c r="K80" t="s">
        <v>482</v>
      </c>
      <c r="L80">
        <v>1973</v>
      </c>
      <c r="M80">
        <v>2034</v>
      </c>
      <c r="N80" t="s">
        <v>533</v>
      </c>
      <c r="O80" t="s">
        <v>611</v>
      </c>
      <c r="P80">
        <v>1</v>
      </c>
      <c r="Q80" t="s">
        <v>614</v>
      </c>
      <c r="R80">
        <v>10296</v>
      </c>
      <c r="S80">
        <v>21165195.199999999</v>
      </c>
      <c r="T80" t="s">
        <v>689</v>
      </c>
      <c r="U80">
        <v>2.5600000000000002E-3</v>
      </c>
      <c r="V80">
        <v>2.4507608695652169E-3</v>
      </c>
      <c r="W80">
        <f t="shared" si="3"/>
        <v>0.95732846467391275</v>
      </c>
    </row>
    <row r="81" spans="1:23" x14ac:dyDescent="0.45">
      <c r="A81" s="8" t="str">
        <f t="shared" si="2"/>
        <v>2712</v>
      </c>
      <c r="B81" s="1">
        <v>95</v>
      </c>
      <c r="C81" t="s">
        <v>63</v>
      </c>
      <c r="D81" t="s">
        <v>250</v>
      </c>
      <c r="E81">
        <v>2</v>
      </c>
      <c r="F81">
        <v>36.4833</v>
      </c>
      <c r="G81">
        <v>-79.073099999999997</v>
      </c>
      <c r="H81" t="s">
        <v>454</v>
      </c>
      <c r="I81">
        <v>698</v>
      </c>
      <c r="J81" t="s">
        <v>469</v>
      </c>
      <c r="K81" t="s">
        <v>484</v>
      </c>
      <c r="L81">
        <v>1980</v>
      </c>
      <c r="M81">
        <v>2034</v>
      </c>
      <c r="N81" t="s">
        <v>533</v>
      </c>
      <c r="O81" t="s">
        <v>611</v>
      </c>
      <c r="P81">
        <v>3</v>
      </c>
      <c r="Q81" t="s">
        <v>614</v>
      </c>
      <c r="R81">
        <v>10364</v>
      </c>
      <c r="S81">
        <v>18511734.800000001</v>
      </c>
      <c r="T81" t="s">
        <v>690</v>
      </c>
      <c r="U81">
        <v>1.277E-2</v>
      </c>
      <c r="V81">
        <v>1.2301058394160579E-2</v>
      </c>
      <c r="W81">
        <f t="shared" si="3"/>
        <v>0.96327786955055439</v>
      </c>
    </row>
    <row r="82" spans="1:23" x14ac:dyDescent="0.45">
      <c r="A82" s="8" t="str">
        <f t="shared" si="2"/>
        <v>2721</v>
      </c>
      <c r="B82" s="1">
        <v>97</v>
      </c>
      <c r="C82" t="s">
        <v>64</v>
      </c>
      <c r="D82" t="s">
        <v>251</v>
      </c>
      <c r="E82">
        <v>1</v>
      </c>
      <c r="F82">
        <v>35.22</v>
      </c>
      <c r="G82">
        <v>-81.759399999999999</v>
      </c>
      <c r="H82" t="s">
        <v>454</v>
      </c>
      <c r="I82">
        <v>544</v>
      </c>
      <c r="J82" t="s">
        <v>473</v>
      </c>
      <c r="K82" t="s">
        <v>482</v>
      </c>
      <c r="L82">
        <v>1972</v>
      </c>
      <c r="N82" t="s">
        <v>534</v>
      </c>
      <c r="O82" t="s">
        <v>611</v>
      </c>
      <c r="P82">
        <v>1</v>
      </c>
      <c r="Q82" t="s">
        <v>614</v>
      </c>
      <c r="R82">
        <v>9385</v>
      </c>
      <c r="S82">
        <v>12198233.6</v>
      </c>
      <c r="T82" t="s">
        <v>691</v>
      </c>
      <c r="U82">
        <v>2.0202699999999998E-3</v>
      </c>
      <c r="V82">
        <v>1.967771739130434E-3</v>
      </c>
      <c r="W82">
        <f t="shared" si="3"/>
        <v>0.97401423529054743</v>
      </c>
    </row>
    <row r="83" spans="1:23" x14ac:dyDescent="0.45">
      <c r="A83" s="8" t="str">
        <f t="shared" si="2"/>
        <v>2721</v>
      </c>
      <c r="B83" s="1">
        <v>98</v>
      </c>
      <c r="C83" t="s">
        <v>64</v>
      </c>
      <c r="D83" t="s">
        <v>252</v>
      </c>
      <c r="E83">
        <v>1</v>
      </c>
      <c r="F83">
        <v>35.22</v>
      </c>
      <c r="G83">
        <v>-81.759399999999999</v>
      </c>
      <c r="H83" t="s">
        <v>454</v>
      </c>
      <c r="I83">
        <v>844</v>
      </c>
      <c r="J83" t="s">
        <v>473</v>
      </c>
      <c r="K83" t="s">
        <v>483</v>
      </c>
      <c r="L83">
        <v>2012</v>
      </c>
      <c r="M83">
        <v>2048</v>
      </c>
      <c r="N83" t="s">
        <v>534</v>
      </c>
      <c r="O83" t="s">
        <v>611</v>
      </c>
      <c r="P83">
        <v>1</v>
      </c>
      <c r="Q83" t="s">
        <v>614</v>
      </c>
      <c r="R83">
        <v>9090</v>
      </c>
      <c r="S83">
        <v>40493525.600000001</v>
      </c>
      <c r="T83" t="s">
        <v>692</v>
      </c>
      <c r="U83">
        <v>1.83727E-3</v>
      </c>
      <c r="V83">
        <v>1.7817173913043469E-3</v>
      </c>
      <c r="W83">
        <f t="shared" si="3"/>
        <v>0.96976350308030224</v>
      </c>
    </row>
    <row r="84" spans="1:23" x14ac:dyDescent="0.45">
      <c r="A84" s="8" t="str">
        <f t="shared" si="2"/>
        <v>2727</v>
      </c>
      <c r="B84" s="1">
        <v>99</v>
      </c>
      <c r="C84" t="s">
        <v>65</v>
      </c>
      <c r="D84" t="s">
        <v>253</v>
      </c>
      <c r="E84">
        <v>2</v>
      </c>
      <c r="F84">
        <v>35.597499999999997</v>
      </c>
      <c r="G84">
        <v>-80.965800000000002</v>
      </c>
      <c r="H84" t="s">
        <v>454</v>
      </c>
      <c r="I84">
        <v>740</v>
      </c>
      <c r="J84" t="s">
        <v>469</v>
      </c>
      <c r="K84" t="s">
        <v>482</v>
      </c>
      <c r="L84">
        <v>1965</v>
      </c>
      <c r="M84">
        <v>2029</v>
      </c>
      <c r="N84" t="s">
        <v>534</v>
      </c>
      <c r="O84" t="s">
        <v>611</v>
      </c>
      <c r="P84">
        <v>1</v>
      </c>
      <c r="Q84" t="s">
        <v>614</v>
      </c>
      <c r="R84">
        <v>9477</v>
      </c>
      <c r="S84">
        <v>19398894.199999999</v>
      </c>
      <c r="T84" t="s">
        <v>693</v>
      </c>
      <c r="U84">
        <v>3.5347899999999999E-3</v>
      </c>
      <c r="V84">
        <v>2.949554347826087E-3</v>
      </c>
      <c r="W84">
        <f t="shared" si="3"/>
        <v>0.83443552455056369</v>
      </c>
    </row>
    <row r="85" spans="1:23" x14ac:dyDescent="0.45">
      <c r="A85" s="8" t="str">
        <f t="shared" si="2"/>
        <v>2727</v>
      </c>
      <c r="B85" s="1">
        <v>102</v>
      </c>
      <c r="C85" t="s">
        <v>65</v>
      </c>
      <c r="D85" t="s">
        <v>255</v>
      </c>
      <c r="E85">
        <v>1</v>
      </c>
      <c r="F85">
        <v>35.597499999999997</v>
      </c>
      <c r="G85">
        <v>-80.965800000000002</v>
      </c>
      <c r="H85" t="s">
        <v>454</v>
      </c>
      <c r="I85">
        <v>658</v>
      </c>
      <c r="J85" t="s">
        <v>469</v>
      </c>
      <c r="K85" t="s">
        <v>482</v>
      </c>
      <c r="L85">
        <v>1969</v>
      </c>
      <c r="M85">
        <v>2033</v>
      </c>
      <c r="N85" t="s">
        <v>534</v>
      </c>
      <c r="O85" t="s">
        <v>611</v>
      </c>
      <c r="P85">
        <v>1</v>
      </c>
      <c r="Q85" t="s">
        <v>614</v>
      </c>
      <c r="R85">
        <v>9344</v>
      </c>
      <c r="S85">
        <v>24536594.399999999</v>
      </c>
      <c r="T85" t="s">
        <v>695</v>
      </c>
      <c r="U85">
        <v>1.1153599999999999E-3</v>
      </c>
      <c r="V85">
        <v>1.0441956521739129E-3</v>
      </c>
      <c r="W85">
        <f t="shared" si="3"/>
        <v>0.93619607317270925</v>
      </c>
    </row>
    <row r="86" spans="1:23" x14ac:dyDescent="0.45">
      <c r="A86" s="8" t="str">
        <f t="shared" si="2"/>
        <v>2727</v>
      </c>
      <c r="B86" s="1">
        <v>100</v>
      </c>
      <c r="C86" t="s">
        <v>65</v>
      </c>
      <c r="D86" t="s">
        <v>254</v>
      </c>
      <c r="E86">
        <v>1</v>
      </c>
      <c r="F86">
        <v>35.597499999999997</v>
      </c>
      <c r="G86">
        <v>-80.965800000000002</v>
      </c>
      <c r="H86" t="s">
        <v>454</v>
      </c>
      <c r="I86">
        <v>660</v>
      </c>
      <c r="J86" t="s">
        <v>469</v>
      </c>
      <c r="K86" t="s">
        <v>482</v>
      </c>
      <c r="L86">
        <v>1965</v>
      </c>
      <c r="M86">
        <v>2033</v>
      </c>
      <c r="N86" t="s">
        <v>534</v>
      </c>
      <c r="O86" t="s">
        <v>611</v>
      </c>
      <c r="P86">
        <v>1</v>
      </c>
      <c r="Q86" t="s">
        <v>614</v>
      </c>
      <c r="R86">
        <v>9300</v>
      </c>
      <c r="S86">
        <v>32547429.399999999</v>
      </c>
      <c r="T86" t="s">
        <v>694</v>
      </c>
      <c r="U86">
        <v>2.4876800000000008E-3</v>
      </c>
      <c r="V86">
        <v>2.3854130434782612E-3</v>
      </c>
      <c r="W86">
        <f t="shared" si="3"/>
        <v>0.95889063041800415</v>
      </c>
    </row>
    <row r="87" spans="1:23" x14ac:dyDescent="0.45">
      <c r="A87" s="8" t="str">
        <f t="shared" si="2"/>
        <v>2817</v>
      </c>
      <c r="B87" s="1">
        <v>103</v>
      </c>
      <c r="C87" t="s">
        <v>66</v>
      </c>
      <c r="D87" t="s">
        <v>256</v>
      </c>
      <c r="E87">
        <v>1</v>
      </c>
      <c r="F87">
        <v>47.280768999999999</v>
      </c>
      <c r="G87">
        <v>-101.321213</v>
      </c>
      <c r="H87" t="s">
        <v>455</v>
      </c>
      <c r="I87">
        <v>222</v>
      </c>
      <c r="J87" t="s">
        <v>472</v>
      </c>
      <c r="K87" t="s">
        <v>482</v>
      </c>
      <c r="L87">
        <v>1966</v>
      </c>
      <c r="N87" t="s">
        <v>535</v>
      </c>
      <c r="O87" t="s">
        <v>611</v>
      </c>
      <c r="P87">
        <v>2</v>
      </c>
      <c r="Q87" t="s">
        <v>613</v>
      </c>
      <c r="R87">
        <v>11851</v>
      </c>
      <c r="S87">
        <v>12425543.199999999</v>
      </c>
      <c r="T87" t="s">
        <v>696</v>
      </c>
      <c r="U87">
        <v>6.992E-3</v>
      </c>
      <c r="V87">
        <v>7.2833333333333326E-3</v>
      </c>
      <c r="W87">
        <f t="shared" si="3"/>
        <v>1.0416666666666665</v>
      </c>
    </row>
    <row r="88" spans="1:23" x14ac:dyDescent="0.45">
      <c r="A88" s="8" t="str">
        <f t="shared" si="2"/>
        <v>2817</v>
      </c>
      <c r="B88" s="1">
        <v>104</v>
      </c>
      <c r="C88" t="s">
        <v>66</v>
      </c>
      <c r="D88" t="s">
        <v>257</v>
      </c>
      <c r="E88">
        <v>1</v>
      </c>
      <c r="F88">
        <v>47.280768999999999</v>
      </c>
      <c r="G88">
        <v>-101.321213</v>
      </c>
      <c r="H88" t="s">
        <v>455</v>
      </c>
      <c r="I88">
        <v>445</v>
      </c>
      <c r="J88" t="s">
        <v>472</v>
      </c>
      <c r="K88" t="s">
        <v>482</v>
      </c>
      <c r="L88">
        <v>1975</v>
      </c>
      <c r="N88" t="s">
        <v>535</v>
      </c>
      <c r="O88" t="s">
        <v>611</v>
      </c>
      <c r="P88">
        <v>2</v>
      </c>
      <c r="Q88" t="s">
        <v>613</v>
      </c>
      <c r="R88">
        <v>11751</v>
      </c>
      <c r="S88">
        <v>24932913.199999999</v>
      </c>
      <c r="T88" t="s">
        <v>697</v>
      </c>
      <c r="U88">
        <v>5.692E-3</v>
      </c>
      <c r="V88">
        <v>6.0666666666666673E-3</v>
      </c>
      <c r="W88">
        <f t="shared" si="3"/>
        <v>1.0658233778402437</v>
      </c>
    </row>
    <row r="89" spans="1:23" x14ac:dyDescent="0.45">
      <c r="A89" s="8" t="str">
        <f t="shared" si="2"/>
        <v>2823</v>
      </c>
      <c r="B89" s="1">
        <v>105</v>
      </c>
      <c r="C89" t="s">
        <v>67</v>
      </c>
      <c r="D89" t="s">
        <v>258</v>
      </c>
      <c r="E89">
        <v>1</v>
      </c>
      <c r="F89">
        <v>47.065854000000002</v>
      </c>
      <c r="G89">
        <v>-101.213093</v>
      </c>
      <c r="H89" t="s">
        <v>455</v>
      </c>
      <c r="I89">
        <v>237</v>
      </c>
      <c r="J89" t="s">
        <v>478</v>
      </c>
      <c r="K89" t="s">
        <v>482</v>
      </c>
      <c r="L89">
        <v>1970</v>
      </c>
      <c r="N89" t="s">
        <v>536</v>
      </c>
      <c r="O89" t="s">
        <v>612</v>
      </c>
      <c r="P89">
        <v>31</v>
      </c>
      <c r="Q89" t="s">
        <v>614</v>
      </c>
      <c r="R89">
        <v>11631</v>
      </c>
      <c r="S89">
        <v>19083043.199999999</v>
      </c>
      <c r="T89" t="s">
        <v>698</v>
      </c>
      <c r="U89">
        <v>3.0000000000000001E-3</v>
      </c>
      <c r="V89">
        <v>5.307462686567164E-3</v>
      </c>
      <c r="W89">
        <f t="shared" si="3"/>
        <v>1.7691542288557214</v>
      </c>
    </row>
    <row r="90" spans="1:23" x14ac:dyDescent="0.45">
      <c r="A90" s="8" t="str">
        <f t="shared" si="2"/>
        <v>2823</v>
      </c>
      <c r="B90" s="1">
        <v>106</v>
      </c>
      <c r="C90" t="s">
        <v>67</v>
      </c>
      <c r="D90" t="s">
        <v>259</v>
      </c>
      <c r="E90">
        <v>1</v>
      </c>
      <c r="F90">
        <v>47.065854000000002</v>
      </c>
      <c r="G90">
        <v>-101.213093</v>
      </c>
      <c r="H90" t="s">
        <v>455</v>
      </c>
      <c r="I90">
        <v>447</v>
      </c>
      <c r="J90" t="s">
        <v>478</v>
      </c>
      <c r="K90" t="s">
        <v>482</v>
      </c>
      <c r="L90">
        <v>1977</v>
      </c>
      <c r="N90" t="s">
        <v>537</v>
      </c>
      <c r="O90" t="s">
        <v>612</v>
      </c>
      <c r="P90">
        <v>31</v>
      </c>
      <c r="Q90" t="s">
        <v>614</v>
      </c>
      <c r="R90">
        <v>11391</v>
      </c>
      <c r="S90">
        <v>34488733</v>
      </c>
      <c r="T90" t="s">
        <v>699</v>
      </c>
      <c r="U90">
        <v>0.01</v>
      </c>
      <c r="V90">
        <v>1.0838891120932099E-2</v>
      </c>
      <c r="W90">
        <f t="shared" si="3"/>
        <v>1.0838891120932099</v>
      </c>
    </row>
    <row r="91" spans="1:23" x14ac:dyDescent="0.45">
      <c r="A91" s="8" t="str">
        <f t="shared" si="2"/>
        <v>2828</v>
      </c>
      <c r="B91" s="1">
        <v>107</v>
      </c>
      <c r="C91" t="s">
        <v>68</v>
      </c>
      <c r="D91" t="s">
        <v>260</v>
      </c>
      <c r="E91">
        <v>1</v>
      </c>
      <c r="F91">
        <v>40.252200000000002</v>
      </c>
      <c r="G91">
        <v>-80.648600000000002</v>
      </c>
      <c r="H91" t="s">
        <v>456</v>
      </c>
      <c r="I91">
        <v>585</v>
      </c>
      <c r="J91" t="s">
        <v>469</v>
      </c>
      <c r="K91" t="s">
        <v>482</v>
      </c>
      <c r="L91">
        <v>1966</v>
      </c>
      <c r="N91" t="s">
        <v>538</v>
      </c>
      <c r="O91" t="s">
        <v>611</v>
      </c>
      <c r="P91">
        <v>2</v>
      </c>
      <c r="Q91" t="s">
        <v>613</v>
      </c>
      <c r="R91">
        <v>9899</v>
      </c>
      <c r="S91">
        <v>34073012.200000003</v>
      </c>
      <c r="T91" t="s">
        <v>700</v>
      </c>
      <c r="U91">
        <v>2.9619999999999998E-3</v>
      </c>
      <c r="V91">
        <v>2.116666666666666E-3</v>
      </c>
      <c r="W91">
        <f t="shared" si="3"/>
        <v>0.71460724735539027</v>
      </c>
    </row>
    <row r="92" spans="1:23" x14ac:dyDescent="0.45">
      <c r="A92" s="8" t="str">
        <f t="shared" si="2"/>
        <v>2828</v>
      </c>
      <c r="B92" s="1">
        <v>108</v>
      </c>
      <c r="C92" t="s">
        <v>68</v>
      </c>
      <c r="D92" t="s">
        <v>261</v>
      </c>
      <c r="E92">
        <v>1</v>
      </c>
      <c r="F92">
        <v>40.252200000000002</v>
      </c>
      <c r="G92">
        <v>-80.648600000000002</v>
      </c>
      <c r="H92" t="s">
        <v>456</v>
      </c>
      <c r="I92">
        <v>585</v>
      </c>
      <c r="J92" t="s">
        <v>469</v>
      </c>
      <c r="K92" t="s">
        <v>482</v>
      </c>
      <c r="L92">
        <v>1967</v>
      </c>
      <c r="N92" t="s">
        <v>539</v>
      </c>
      <c r="O92" t="s">
        <v>611</v>
      </c>
      <c r="P92">
        <v>2</v>
      </c>
      <c r="Q92" t="s">
        <v>613</v>
      </c>
      <c r="R92">
        <v>9906</v>
      </c>
      <c r="S92">
        <v>33684585.799999997</v>
      </c>
      <c r="T92" t="s">
        <v>701</v>
      </c>
      <c r="U92">
        <v>1.39E-3</v>
      </c>
      <c r="V92">
        <v>1.616666666666666E-3</v>
      </c>
      <c r="W92">
        <f t="shared" si="3"/>
        <v>1.163069544364508</v>
      </c>
    </row>
    <row r="93" spans="1:23" x14ac:dyDescent="0.45">
      <c r="A93" s="8" t="str">
        <f t="shared" si="2"/>
        <v>2828</v>
      </c>
      <c r="B93" s="1">
        <v>109</v>
      </c>
      <c r="C93" t="s">
        <v>68</v>
      </c>
      <c r="D93" t="s">
        <v>262</v>
      </c>
      <c r="E93">
        <v>1</v>
      </c>
      <c r="F93">
        <v>40.252200000000002</v>
      </c>
      <c r="G93">
        <v>-80.648600000000002</v>
      </c>
      <c r="H93" t="s">
        <v>456</v>
      </c>
      <c r="I93">
        <v>620</v>
      </c>
      <c r="J93" t="s">
        <v>469</v>
      </c>
      <c r="K93" t="s">
        <v>484</v>
      </c>
      <c r="L93">
        <v>1977</v>
      </c>
      <c r="M93">
        <v>2029</v>
      </c>
      <c r="N93" t="s">
        <v>539</v>
      </c>
      <c r="O93" t="s">
        <v>611</v>
      </c>
      <c r="P93">
        <v>2</v>
      </c>
      <c r="Q93" t="s">
        <v>613</v>
      </c>
      <c r="R93">
        <v>10103</v>
      </c>
      <c r="S93">
        <v>34222062</v>
      </c>
      <c r="T93" t="s">
        <v>702</v>
      </c>
      <c r="U93">
        <v>5.1960000000000001E-3</v>
      </c>
      <c r="V93">
        <v>4.783333333333333E-3</v>
      </c>
      <c r="W93">
        <f t="shared" si="3"/>
        <v>0.92057993328201171</v>
      </c>
    </row>
    <row r="94" spans="1:23" x14ac:dyDescent="0.45">
      <c r="A94" s="8" t="str">
        <f t="shared" si="2"/>
        <v>2876</v>
      </c>
      <c r="B94" s="1">
        <v>110</v>
      </c>
      <c r="C94" t="s">
        <v>69</v>
      </c>
      <c r="D94" t="s">
        <v>263</v>
      </c>
      <c r="E94">
        <v>2</v>
      </c>
      <c r="F94">
        <v>38.914400000000001</v>
      </c>
      <c r="G94">
        <v>-82.128900000000002</v>
      </c>
      <c r="H94" t="s">
        <v>456</v>
      </c>
      <c r="I94">
        <v>386</v>
      </c>
      <c r="J94" t="s">
        <v>471</v>
      </c>
      <c r="K94" t="s">
        <v>482</v>
      </c>
      <c r="L94">
        <v>1955</v>
      </c>
      <c r="N94" t="s">
        <v>540</v>
      </c>
      <c r="O94" t="s">
        <v>611</v>
      </c>
      <c r="P94">
        <v>1</v>
      </c>
      <c r="Q94" t="s">
        <v>614</v>
      </c>
      <c r="R94">
        <v>10558</v>
      </c>
      <c r="S94">
        <v>23781286.600000001</v>
      </c>
      <c r="T94" t="s">
        <v>703</v>
      </c>
      <c r="U94">
        <v>1.7899999999999999E-3</v>
      </c>
      <c r="V94">
        <v>1.5507608695652169E-3</v>
      </c>
      <c r="W94">
        <f t="shared" si="3"/>
        <v>0.86634685450570781</v>
      </c>
    </row>
    <row r="95" spans="1:23" x14ac:dyDescent="0.45">
      <c r="A95" s="8" t="str">
        <f t="shared" si="2"/>
        <v>2876</v>
      </c>
      <c r="B95" s="1">
        <v>112</v>
      </c>
      <c r="C95" t="s">
        <v>69</v>
      </c>
      <c r="D95" t="s">
        <v>264</v>
      </c>
      <c r="E95">
        <v>3</v>
      </c>
      <c r="F95">
        <v>38.914400000000001</v>
      </c>
      <c r="G95">
        <v>-82.128900000000002</v>
      </c>
      <c r="H95" t="s">
        <v>456</v>
      </c>
      <c r="I95">
        <v>576</v>
      </c>
      <c r="J95" t="s">
        <v>471</v>
      </c>
      <c r="K95" t="s">
        <v>482</v>
      </c>
      <c r="L95">
        <v>1955</v>
      </c>
      <c r="N95" t="s">
        <v>540</v>
      </c>
      <c r="O95" t="s">
        <v>611</v>
      </c>
      <c r="P95">
        <v>1</v>
      </c>
      <c r="Q95" t="s">
        <v>614</v>
      </c>
      <c r="R95">
        <v>10579</v>
      </c>
      <c r="S95">
        <v>35099525.200000003</v>
      </c>
      <c r="T95" t="s">
        <v>704</v>
      </c>
      <c r="U95">
        <v>4.8409000000000004E-3</v>
      </c>
      <c r="V95">
        <v>4.5638043478260868E-3</v>
      </c>
      <c r="W95">
        <f t="shared" si="3"/>
        <v>0.94275947609454569</v>
      </c>
    </row>
    <row r="96" spans="1:23" x14ac:dyDescent="0.45">
      <c r="A96" s="8" t="str">
        <f t="shared" si="2"/>
        <v>2878</v>
      </c>
      <c r="B96" s="1">
        <v>115</v>
      </c>
      <c r="C96" t="s">
        <v>70</v>
      </c>
      <c r="D96" t="s">
        <v>265</v>
      </c>
      <c r="E96">
        <v>1</v>
      </c>
      <c r="F96">
        <v>41.691699999999997</v>
      </c>
      <c r="G96">
        <v>-83.437799999999996</v>
      </c>
      <c r="H96" t="s">
        <v>456</v>
      </c>
      <c r="I96">
        <v>136</v>
      </c>
      <c r="J96" t="s">
        <v>476</v>
      </c>
      <c r="K96" t="s">
        <v>483</v>
      </c>
      <c r="L96">
        <v>2000</v>
      </c>
      <c r="N96" t="s">
        <v>541</v>
      </c>
      <c r="O96" t="s">
        <v>611</v>
      </c>
      <c r="P96">
        <v>2</v>
      </c>
      <c r="Q96" t="s">
        <v>613</v>
      </c>
      <c r="R96">
        <v>12574</v>
      </c>
      <c r="S96">
        <v>13582201.199999999</v>
      </c>
      <c r="T96" t="s">
        <v>705</v>
      </c>
      <c r="U96">
        <v>1.986639096548433E-3</v>
      </c>
      <c r="V96">
        <v>2.134033190180796E-3</v>
      </c>
      <c r="W96">
        <f t="shared" si="3"/>
        <v>1.0741926874833201</v>
      </c>
    </row>
    <row r="97" spans="1:23" x14ac:dyDescent="0.45">
      <c r="A97" s="8" t="str">
        <f t="shared" si="2"/>
        <v>2952</v>
      </c>
      <c r="B97" s="1">
        <v>116</v>
      </c>
      <c r="C97" t="s">
        <v>71</v>
      </c>
      <c r="D97" t="s">
        <v>266</v>
      </c>
      <c r="E97">
        <v>1</v>
      </c>
      <c r="F97">
        <v>35.76135</v>
      </c>
      <c r="G97">
        <v>-95.287319999999994</v>
      </c>
      <c r="H97" t="s">
        <v>440</v>
      </c>
      <c r="I97">
        <v>503</v>
      </c>
      <c r="J97" t="s">
        <v>470</v>
      </c>
      <c r="K97" t="s">
        <v>482</v>
      </c>
      <c r="L97">
        <v>1984</v>
      </c>
      <c r="M97">
        <v>2049</v>
      </c>
      <c r="N97" t="s">
        <v>542</v>
      </c>
      <c r="O97" t="s">
        <v>611</v>
      </c>
      <c r="P97">
        <v>3</v>
      </c>
      <c r="Q97" t="s">
        <v>615</v>
      </c>
      <c r="R97">
        <v>11137</v>
      </c>
      <c r="S97">
        <v>20910150.800000001</v>
      </c>
      <c r="T97" t="s">
        <v>706</v>
      </c>
      <c r="U97">
        <v>5.0980000000000001E-3</v>
      </c>
      <c r="V97">
        <v>5.6222222222222229E-3</v>
      </c>
      <c r="W97">
        <f t="shared" si="3"/>
        <v>1.1028289961204831</v>
      </c>
    </row>
    <row r="98" spans="1:23" x14ac:dyDescent="0.45">
      <c r="A98" s="8" t="str">
        <f t="shared" si="2"/>
        <v>3130</v>
      </c>
      <c r="B98" s="1">
        <v>117</v>
      </c>
      <c r="C98" t="s">
        <v>72</v>
      </c>
      <c r="D98" t="s">
        <v>267</v>
      </c>
      <c r="E98">
        <v>2</v>
      </c>
      <c r="F98">
        <v>40.40625</v>
      </c>
      <c r="G98">
        <v>-79.033659999999998</v>
      </c>
      <c r="H98" t="s">
        <v>457</v>
      </c>
      <c r="I98">
        <v>520</v>
      </c>
      <c r="J98" t="s">
        <v>479</v>
      </c>
      <c r="K98" t="s">
        <v>483</v>
      </c>
      <c r="L98">
        <v>2004</v>
      </c>
      <c r="N98" t="s">
        <v>543</v>
      </c>
      <c r="O98" t="s">
        <v>611</v>
      </c>
      <c r="P98">
        <v>2</v>
      </c>
      <c r="Q98" t="s">
        <v>613</v>
      </c>
      <c r="R98">
        <v>10969</v>
      </c>
      <c r="S98">
        <v>26368613.399999999</v>
      </c>
      <c r="T98" t="s">
        <v>707</v>
      </c>
      <c r="U98">
        <v>3.7940000000000001E-3</v>
      </c>
      <c r="V98">
        <v>3.4833333333333339E-3</v>
      </c>
      <c r="W98">
        <f t="shared" si="3"/>
        <v>0.91811632402038323</v>
      </c>
    </row>
    <row r="99" spans="1:23" x14ac:dyDescent="0.45">
      <c r="A99" s="8" t="str">
        <f t="shared" si="2"/>
        <v>3297</v>
      </c>
      <c r="B99" s="1">
        <v>119</v>
      </c>
      <c r="C99" t="s">
        <v>73</v>
      </c>
      <c r="D99" t="s">
        <v>268</v>
      </c>
      <c r="E99">
        <v>2</v>
      </c>
      <c r="F99">
        <v>33.8264</v>
      </c>
      <c r="G99">
        <v>-80.622799999999998</v>
      </c>
      <c r="H99" t="s">
        <v>437</v>
      </c>
      <c r="I99">
        <v>684</v>
      </c>
      <c r="J99" t="s">
        <v>469</v>
      </c>
      <c r="K99" t="s">
        <v>486</v>
      </c>
      <c r="L99">
        <v>1970</v>
      </c>
      <c r="M99">
        <v>2029</v>
      </c>
      <c r="N99" t="s">
        <v>544</v>
      </c>
      <c r="O99" t="s">
        <v>611</v>
      </c>
      <c r="P99">
        <v>2</v>
      </c>
      <c r="Q99" t="s">
        <v>613</v>
      </c>
      <c r="R99">
        <v>10329</v>
      </c>
      <c r="S99">
        <v>25620911</v>
      </c>
      <c r="T99" t="s">
        <v>708</v>
      </c>
      <c r="U99">
        <v>2E-3</v>
      </c>
      <c r="V99">
        <v>1.8333333333333339E-3</v>
      </c>
      <c r="W99">
        <f t="shared" si="3"/>
        <v>0.91666666666666696</v>
      </c>
    </row>
    <row r="100" spans="1:23" x14ac:dyDescent="0.45">
      <c r="A100" s="8" t="str">
        <f t="shared" si="2"/>
        <v>3298</v>
      </c>
      <c r="B100" s="1">
        <v>121</v>
      </c>
      <c r="C100" t="s">
        <v>74</v>
      </c>
      <c r="D100" t="s">
        <v>269</v>
      </c>
      <c r="E100">
        <v>1</v>
      </c>
      <c r="F100">
        <v>33.015799999999999</v>
      </c>
      <c r="G100">
        <v>-79.929699999999997</v>
      </c>
      <c r="H100" t="s">
        <v>437</v>
      </c>
      <c r="I100">
        <v>605</v>
      </c>
      <c r="J100" t="s">
        <v>469</v>
      </c>
      <c r="K100" t="s">
        <v>482</v>
      </c>
      <c r="L100">
        <v>1973</v>
      </c>
      <c r="M100">
        <v>2029</v>
      </c>
      <c r="N100" t="s">
        <v>545</v>
      </c>
      <c r="O100" t="s">
        <v>611</v>
      </c>
      <c r="P100">
        <v>2</v>
      </c>
      <c r="Q100" t="s">
        <v>613</v>
      </c>
      <c r="R100">
        <v>9833</v>
      </c>
      <c r="S100">
        <v>25461091.600000001</v>
      </c>
      <c r="T100" t="s">
        <v>709</v>
      </c>
      <c r="U100">
        <v>1E-3</v>
      </c>
      <c r="V100">
        <v>1.8333333333333339E-3</v>
      </c>
      <c r="W100">
        <f t="shared" si="3"/>
        <v>1.8333333333333339</v>
      </c>
    </row>
    <row r="101" spans="1:23" x14ac:dyDescent="0.45">
      <c r="A101" s="8" t="str">
        <f t="shared" si="2"/>
        <v>3399</v>
      </c>
      <c r="B101" s="1">
        <v>122</v>
      </c>
      <c r="C101" t="s">
        <v>75</v>
      </c>
      <c r="D101" t="s">
        <v>270</v>
      </c>
      <c r="E101">
        <v>1</v>
      </c>
      <c r="F101">
        <v>36.390300000000003</v>
      </c>
      <c r="G101">
        <v>-87.653899999999993</v>
      </c>
      <c r="H101" t="s">
        <v>458</v>
      </c>
      <c r="I101">
        <v>1239</v>
      </c>
      <c r="J101" t="s">
        <v>469</v>
      </c>
      <c r="K101" t="s">
        <v>482</v>
      </c>
      <c r="L101">
        <v>1973</v>
      </c>
      <c r="M101">
        <v>2029</v>
      </c>
      <c r="N101" t="s">
        <v>519</v>
      </c>
      <c r="O101" t="s">
        <v>611</v>
      </c>
      <c r="P101">
        <v>2</v>
      </c>
      <c r="Q101" t="s">
        <v>613</v>
      </c>
      <c r="R101">
        <v>10158</v>
      </c>
      <c r="S101">
        <v>52293313.600000001</v>
      </c>
      <c r="T101" t="s">
        <v>710</v>
      </c>
      <c r="U101">
        <v>3.8960000000000002E-3</v>
      </c>
      <c r="V101">
        <v>4.5666666666666677E-3</v>
      </c>
      <c r="W101">
        <f t="shared" si="3"/>
        <v>1.1721423682409311</v>
      </c>
    </row>
    <row r="102" spans="1:23" x14ac:dyDescent="0.45">
      <c r="A102" s="8" t="str">
        <f t="shared" si="2"/>
        <v>3403</v>
      </c>
      <c r="B102" s="1">
        <v>123</v>
      </c>
      <c r="C102" t="s">
        <v>76</v>
      </c>
      <c r="D102" t="s">
        <v>271</v>
      </c>
      <c r="E102">
        <v>1</v>
      </c>
      <c r="F102">
        <v>36.315600000000003</v>
      </c>
      <c r="G102">
        <v>-86.400599999999997</v>
      </c>
      <c r="H102" t="s">
        <v>458</v>
      </c>
      <c r="I102">
        <v>225</v>
      </c>
      <c r="J102" t="s">
        <v>471</v>
      </c>
      <c r="K102" t="s">
        <v>486</v>
      </c>
      <c r="L102">
        <v>1956</v>
      </c>
      <c r="M102">
        <v>2032</v>
      </c>
      <c r="N102" t="s">
        <v>519</v>
      </c>
      <c r="O102" t="s">
        <v>612</v>
      </c>
      <c r="P102">
        <v>25</v>
      </c>
      <c r="Q102" t="s">
        <v>613</v>
      </c>
      <c r="R102">
        <v>10662</v>
      </c>
      <c r="S102">
        <v>11718691.800000001</v>
      </c>
      <c r="T102" t="s">
        <v>711</v>
      </c>
      <c r="U102">
        <v>9.7999999999999997E-4</v>
      </c>
      <c r="V102">
        <v>5.1192E-3</v>
      </c>
      <c r="W102">
        <f t="shared" si="3"/>
        <v>5.2236734693877551</v>
      </c>
    </row>
    <row r="103" spans="1:23" x14ac:dyDescent="0.45">
      <c r="A103" s="8" t="str">
        <f t="shared" si="2"/>
        <v>3403</v>
      </c>
      <c r="B103" s="1">
        <v>124</v>
      </c>
      <c r="C103" t="s">
        <v>76</v>
      </c>
      <c r="D103" t="s">
        <v>272</v>
      </c>
      <c r="E103">
        <v>1</v>
      </c>
      <c r="F103">
        <v>36.315600000000003</v>
      </c>
      <c r="G103">
        <v>-86.400599999999997</v>
      </c>
      <c r="H103" t="s">
        <v>458</v>
      </c>
      <c r="I103">
        <v>225</v>
      </c>
      <c r="J103" t="s">
        <v>471</v>
      </c>
      <c r="K103" t="s">
        <v>486</v>
      </c>
      <c r="L103">
        <v>1957</v>
      </c>
      <c r="M103">
        <v>2032</v>
      </c>
      <c r="N103" t="s">
        <v>519</v>
      </c>
      <c r="O103" t="s">
        <v>612</v>
      </c>
      <c r="P103">
        <v>23</v>
      </c>
      <c r="Q103" t="s">
        <v>613</v>
      </c>
      <c r="R103">
        <v>10633</v>
      </c>
      <c r="S103">
        <v>10329481</v>
      </c>
      <c r="T103" t="s">
        <v>712</v>
      </c>
      <c r="U103">
        <v>6.2720000000000007E-4</v>
      </c>
      <c r="V103">
        <v>5.2720289855072459E-3</v>
      </c>
      <c r="W103">
        <f t="shared" si="3"/>
        <v>8.4056584590357861</v>
      </c>
    </row>
    <row r="104" spans="1:23" x14ac:dyDescent="0.45">
      <c r="A104" s="8" t="str">
        <f t="shared" si="2"/>
        <v>3403</v>
      </c>
      <c r="B104" s="1">
        <v>125</v>
      </c>
      <c r="C104" t="s">
        <v>76</v>
      </c>
      <c r="D104" t="s">
        <v>273</v>
      </c>
      <c r="E104">
        <v>1</v>
      </c>
      <c r="F104">
        <v>36.315600000000003</v>
      </c>
      <c r="G104">
        <v>-86.400599999999997</v>
      </c>
      <c r="H104" t="s">
        <v>458</v>
      </c>
      <c r="I104">
        <v>263</v>
      </c>
      <c r="J104" t="s">
        <v>471</v>
      </c>
      <c r="K104" t="s">
        <v>486</v>
      </c>
      <c r="L104">
        <v>1959</v>
      </c>
      <c r="M104">
        <v>2032</v>
      </c>
      <c r="N104" t="s">
        <v>519</v>
      </c>
      <c r="O104" t="s">
        <v>612</v>
      </c>
      <c r="P104">
        <v>25</v>
      </c>
      <c r="Q104" t="s">
        <v>613</v>
      </c>
      <c r="R104">
        <v>10669</v>
      </c>
      <c r="S104">
        <v>12250168.199999999</v>
      </c>
      <c r="T104" t="s">
        <v>713</v>
      </c>
      <c r="U104">
        <v>0</v>
      </c>
      <c r="V104">
        <v>3.7961333333333329E-3</v>
      </c>
      <c r="W104" t="e">
        <f t="shared" si="3"/>
        <v>#DIV/0!</v>
      </c>
    </row>
    <row r="105" spans="1:23" x14ac:dyDescent="0.45">
      <c r="A105" s="8" t="str">
        <f t="shared" si="2"/>
        <v>3403</v>
      </c>
      <c r="B105" s="1">
        <v>126</v>
      </c>
      <c r="C105" t="s">
        <v>76</v>
      </c>
      <c r="D105" t="s">
        <v>274</v>
      </c>
      <c r="E105">
        <v>1</v>
      </c>
      <c r="F105">
        <v>36.315600000000003</v>
      </c>
      <c r="G105">
        <v>-86.400599999999997</v>
      </c>
      <c r="H105" t="s">
        <v>458</v>
      </c>
      <c r="I105">
        <v>263</v>
      </c>
      <c r="J105" t="s">
        <v>471</v>
      </c>
      <c r="K105" t="s">
        <v>486</v>
      </c>
      <c r="L105">
        <v>1959</v>
      </c>
      <c r="M105">
        <v>2032</v>
      </c>
      <c r="N105" t="s">
        <v>519</v>
      </c>
      <c r="O105" t="s">
        <v>612</v>
      </c>
      <c r="P105">
        <v>22</v>
      </c>
      <c r="Q105" t="s">
        <v>613</v>
      </c>
      <c r="R105">
        <v>10657</v>
      </c>
      <c r="S105">
        <v>12111533</v>
      </c>
      <c r="T105" t="s">
        <v>714</v>
      </c>
      <c r="U105">
        <v>1E-3</v>
      </c>
      <c r="V105">
        <v>5.4237878787878786E-3</v>
      </c>
      <c r="W105">
        <f t="shared" si="3"/>
        <v>5.4237878787878788</v>
      </c>
    </row>
    <row r="106" spans="1:23" x14ac:dyDescent="0.45">
      <c r="A106" s="8" t="str">
        <f t="shared" si="2"/>
        <v>3470</v>
      </c>
      <c r="B106" s="1">
        <v>127</v>
      </c>
      <c r="C106" t="s">
        <v>77</v>
      </c>
      <c r="D106" t="s">
        <v>275</v>
      </c>
      <c r="E106">
        <v>1</v>
      </c>
      <c r="F106">
        <v>29.482800000000001</v>
      </c>
      <c r="G106">
        <v>-95.631100000000004</v>
      </c>
      <c r="H106" t="s">
        <v>441</v>
      </c>
      <c r="I106">
        <v>659</v>
      </c>
      <c r="J106" t="s">
        <v>470</v>
      </c>
      <c r="K106" t="s">
        <v>483</v>
      </c>
      <c r="L106">
        <v>1977</v>
      </c>
      <c r="N106" t="s">
        <v>503</v>
      </c>
      <c r="O106" t="s">
        <v>611</v>
      </c>
      <c r="P106">
        <v>2</v>
      </c>
      <c r="Q106" t="s">
        <v>613</v>
      </c>
      <c r="R106">
        <v>10451</v>
      </c>
      <c r="S106">
        <v>36521083</v>
      </c>
      <c r="T106" t="s">
        <v>715</v>
      </c>
      <c r="U106">
        <v>9.9599999999999992E-4</v>
      </c>
      <c r="V106">
        <v>7.9166666666666676E-4</v>
      </c>
      <c r="W106">
        <f t="shared" si="3"/>
        <v>0.79484605087014737</v>
      </c>
    </row>
    <row r="107" spans="1:23" x14ac:dyDescent="0.45">
      <c r="A107" s="8" t="str">
        <f t="shared" si="2"/>
        <v>3470</v>
      </c>
      <c r="B107" s="1">
        <v>128</v>
      </c>
      <c r="C107" t="s">
        <v>77</v>
      </c>
      <c r="D107" t="s">
        <v>276</v>
      </c>
      <c r="E107">
        <v>1</v>
      </c>
      <c r="F107">
        <v>29.482800000000001</v>
      </c>
      <c r="G107">
        <v>-95.631100000000004</v>
      </c>
      <c r="H107" t="s">
        <v>441</v>
      </c>
      <c r="I107">
        <v>653</v>
      </c>
      <c r="J107" t="s">
        <v>470</v>
      </c>
      <c r="K107" t="s">
        <v>483</v>
      </c>
      <c r="L107">
        <v>1978</v>
      </c>
      <c r="N107" t="s">
        <v>503</v>
      </c>
      <c r="O107" t="s">
        <v>611</v>
      </c>
      <c r="P107">
        <v>2</v>
      </c>
      <c r="Q107" t="s">
        <v>613</v>
      </c>
      <c r="R107">
        <v>10463</v>
      </c>
      <c r="S107">
        <v>35458320.799999997</v>
      </c>
      <c r="T107" t="s">
        <v>716</v>
      </c>
      <c r="U107">
        <v>1.9799999999999999E-4</v>
      </c>
      <c r="V107">
        <v>4.9166666666666662E-4</v>
      </c>
      <c r="W107">
        <f t="shared" si="3"/>
        <v>2.4831649831649831</v>
      </c>
    </row>
    <row r="108" spans="1:23" x14ac:dyDescent="0.45">
      <c r="A108" s="8" t="str">
        <f t="shared" si="2"/>
        <v>3470</v>
      </c>
      <c r="B108" s="1">
        <v>129</v>
      </c>
      <c r="C108" t="s">
        <v>77</v>
      </c>
      <c r="D108" t="s">
        <v>277</v>
      </c>
      <c r="E108">
        <v>1</v>
      </c>
      <c r="F108">
        <v>29.482800000000001</v>
      </c>
      <c r="G108">
        <v>-95.631100000000004</v>
      </c>
      <c r="H108" t="s">
        <v>441</v>
      </c>
      <c r="I108">
        <v>577</v>
      </c>
      <c r="J108" t="s">
        <v>470</v>
      </c>
      <c r="K108" t="s">
        <v>483</v>
      </c>
      <c r="L108">
        <v>1980</v>
      </c>
      <c r="N108" t="s">
        <v>503</v>
      </c>
      <c r="O108" t="s">
        <v>611</v>
      </c>
      <c r="P108">
        <v>2</v>
      </c>
      <c r="Q108" t="s">
        <v>613</v>
      </c>
      <c r="R108">
        <v>10444</v>
      </c>
      <c r="S108">
        <v>31443893</v>
      </c>
      <c r="T108" t="s">
        <v>717</v>
      </c>
      <c r="U108">
        <v>1.8900000000000001E-4</v>
      </c>
      <c r="V108">
        <v>1.0950000000000001E-3</v>
      </c>
      <c r="W108">
        <f t="shared" si="3"/>
        <v>5.7936507936507935</v>
      </c>
    </row>
    <row r="109" spans="1:23" x14ac:dyDescent="0.45">
      <c r="A109" s="8" t="str">
        <f t="shared" si="2"/>
        <v>3470</v>
      </c>
      <c r="B109" s="1">
        <v>130</v>
      </c>
      <c r="C109" t="s">
        <v>77</v>
      </c>
      <c r="D109" t="s">
        <v>278</v>
      </c>
      <c r="E109">
        <v>1</v>
      </c>
      <c r="F109">
        <v>29.482800000000001</v>
      </c>
      <c r="G109">
        <v>-95.631100000000004</v>
      </c>
      <c r="H109" t="s">
        <v>441</v>
      </c>
      <c r="I109">
        <v>610</v>
      </c>
      <c r="J109" t="s">
        <v>470</v>
      </c>
      <c r="K109" t="s">
        <v>483</v>
      </c>
      <c r="L109">
        <v>1982</v>
      </c>
      <c r="N109" t="s">
        <v>503</v>
      </c>
      <c r="O109" t="s">
        <v>611</v>
      </c>
      <c r="P109">
        <v>2</v>
      </c>
      <c r="Q109" t="s">
        <v>613</v>
      </c>
      <c r="R109">
        <v>10480</v>
      </c>
      <c r="S109">
        <v>36412158.799999997</v>
      </c>
      <c r="T109" t="s">
        <v>718</v>
      </c>
      <c r="U109">
        <v>1.5349999999999999E-3</v>
      </c>
      <c r="V109">
        <v>1.9850833333333331E-3</v>
      </c>
      <c r="W109">
        <f t="shared" si="3"/>
        <v>1.2932138979370249</v>
      </c>
    </row>
    <row r="110" spans="1:23" x14ac:dyDescent="0.45">
      <c r="A110" s="8" t="str">
        <f t="shared" si="2"/>
        <v>3935</v>
      </c>
      <c r="B110" s="1">
        <v>131</v>
      </c>
      <c r="C110" t="s">
        <v>78</v>
      </c>
      <c r="D110" t="s">
        <v>279</v>
      </c>
      <c r="E110">
        <v>1</v>
      </c>
      <c r="F110">
        <v>38.473100000000002</v>
      </c>
      <c r="G110">
        <v>-81.823300000000003</v>
      </c>
      <c r="H110" t="s">
        <v>459</v>
      </c>
      <c r="I110">
        <v>800</v>
      </c>
      <c r="J110" t="s">
        <v>469</v>
      </c>
      <c r="K110" t="s">
        <v>482</v>
      </c>
      <c r="L110">
        <v>1971</v>
      </c>
      <c r="M110">
        <v>2040</v>
      </c>
      <c r="N110" t="s">
        <v>546</v>
      </c>
      <c r="O110" t="s">
        <v>611</v>
      </c>
      <c r="P110">
        <v>2</v>
      </c>
      <c r="Q110" t="s">
        <v>613</v>
      </c>
      <c r="R110">
        <v>9891</v>
      </c>
      <c r="S110">
        <v>31378970.600000001</v>
      </c>
      <c r="T110" t="s">
        <v>719</v>
      </c>
      <c r="U110">
        <v>3.47E-3</v>
      </c>
      <c r="V110">
        <v>2.7000000000000001E-3</v>
      </c>
      <c r="W110">
        <f t="shared" si="3"/>
        <v>0.77809798270893371</v>
      </c>
    </row>
    <row r="111" spans="1:23" x14ac:dyDescent="0.45">
      <c r="A111" s="8" t="str">
        <f t="shared" si="2"/>
        <v>3935</v>
      </c>
      <c r="B111" s="1">
        <v>132</v>
      </c>
      <c r="C111" t="s">
        <v>78</v>
      </c>
      <c r="D111" t="s">
        <v>280</v>
      </c>
      <c r="E111">
        <v>1</v>
      </c>
      <c r="F111">
        <v>38.473100000000002</v>
      </c>
      <c r="G111">
        <v>-81.823300000000003</v>
      </c>
      <c r="H111" t="s">
        <v>459</v>
      </c>
      <c r="I111">
        <v>800</v>
      </c>
      <c r="J111" t="s">
        <v>469</v>
      </c>
      <c r="K111" t="s">
        <v>482</v>
      </c>
      <c r="L111">
        <v>1972</v>
      </c>
      <c r="M111">
        <v>2040</v>
      </c>
      <c r="N111" t="s">
        <v>546</v>
      </c>
      <c r="O111" t="s">
        <v>611</v>
      </c>
      <c r="P111">
        <v>2</v>
      </c>
      <c r="Q111" t="s">
        <v>613</v>
      </c>
      <c r="R111">
        <v>9911</v>
      </c>
      <c r="S111">
        <v>34167368</v>
      </c>
      <c r="T111" t="s">
        <v>720</v>
      </c>
      <c r="U111">
        <v>1E-3</v>
      </c>
      <c r="V111">
        <v>2.5999999999999999E-3</v>
      </c>
      <c r="W111">
        <f t="shared" si="3"/>
        <v>2.5999999999999996</v>
      </c>
    </row>
    <row r="112" spans="1:23" x14ac:dyDescent="0.45">
      <c r="A112" s="8" t="str">
        <f t="shared" si="2"/>
        <v>3935</v>
      </c>
      <c r="B112" s="1">
        <v>133</v>
      </c>
      <c r="C112" t="s">
        <v>78</v>
      </c>
      <c r="D112" t="s">
        <v>281</v>
      </c>
      <c r="E112">
        <v>1</v>
      </c>
      <c r="F112">
        <v>38.473100000000002</v>
      </c>
      <c r="G112">
        <v>-81.823300000000003</v>
      </c>
      <c r="H112" t="s">
        <v>459</v>
      </c>
      <c r="I112">
        <v>1300</v>
      </c>
      <c r="J112" t="s">
        <v>469</v>
      </c>
      <c r="K112" t="s">
        <v>482</v>
      </c>
      <c r="L112">
        <v>1973</v>
      </c>
      <c r="M112">
        <v>2040</v>
      </c>
      <c r="N112" t="s">
        <v>538</v>
      </c>
      <c r="O112" t="s">
        <v>611</v>
      </c>
      <c r="P112">
        <v>2</v>
      </c>
      <c r="Q112" t="s">
        <v>613</v>
      </c>
      <c r="R112">
        <v>10019</v>
      </c>
      <c r="S112">
        <v>56465795.799999997</v>
      </c>
      <c r="T112" t="s">
        <v>721</v>
      </c>
      <c r="U112">
        <v>1.6900000000000001E-3</v>
      </c>
      <c r="V112">
        <v>2.7666666666666668E-3</v>
      </c>
      <c r="W112">
        <f t="shared" si="3"/>
        <v>1.6370808678500985</v>
      </c>
    </row>
    <row r="113" spans="1:23" x14ac:dyDescent="0.45">
      <c r="A113" s="8" t="str">
        <f t="shared" si="2"/>
        <v>3943</v>
      </c>
      <c r="B113" s="1">
        <v>134</v>
      </c>
      <c r="C113" t="s">
        <v>79</v>
      </c>
      <c r="D113" t="s">
        <v>282</v>
      </c>
      <c r="E113">
        <v>1</v>
      </c>
      <c r="F113">
        <v>39.710833000000001</v>
      </c>
      <c r="G113">
        <v>-79.927499999999995</v>
      </c>
      <c r="H113" t="s">
        <v>459</v>
      </c>
      <c r="I113">
        <v>552</v>
      </c>
      <c r="J113" t="s">
        <v>471</v>
      </c>
      <c r="K113" t="s">
        <v>480</v>
      </c>
      <c r="L113">
        <v>1967</v>
      </c>
      <c r="M113">
        <v>2036</v>
      </c>
      <c r="N113" t="s">
        <v>547</v>
      </c>
      <c r="O113" t="s">
        <v>611</v>
      </c>
      <c r="P113">
        <v>2</v>
      </c>
      <c r="Q113" t="s">
        <v>613</v>
      </c>
      <c r="R113">
        <v>10223</v>
      </c>
      <c r="S113">
        <v>27898438</v>
      </c>
      <c r="T113" t="s">
        <v>722</v>
      </c>
      <c r="U113">
        <v>6.9079526557761896E-3</v>
      </c>
      <c r="V113">
        <v>8.9667090547458344E-3</v>
      </c>
      <c r="W113">
        <f t="shared" si="3"/>
        <v>1.2980269989615787</v>
      </c>
    </row>
    <row r="114" spans="1:23" x14ac:dyDescent="0.45">
      <c r="A114" s="8" t="str">
        <f t="shared" si="2"/>
        <v>3943</v>
      </c>
      <c r="B114" s="1">
        <v>135</v>
      </c>
      <c r="C114" t="s">
        <v>79</v>
      </c>
      <c r="D114" t="s">
        <v>283</v>
      </c>
      <c r="E114">
        <v>1</v>
      </c>
      <c r="F114">
        <v>39.710833000000001</v>
      </c>
      <c r="G114">
        <v>-79.927499999999995</v>
      </c>
      <c r="H114" t="s">
        <v>459</v>
      </c>
      <c r="I114">
        <v>546</v>
      </c>
      <c r="J114" t="s">
        <v>471</v>
      </c>
      <c r="K114" t="s">
        <v>480</v>
      </c>
      <c r="L114">
        <v>1968</v>
      </c>
      <c r="M114">
        <v>2036</v>
      </c>
      <c r="N114" t="s">
        <v>547</v>
      </c>
      <c r="O114" t="s">
        <v>611</v>
      </c>
      <c r="P114">
        <v>2</v>
      </c>
      <c r="Q114" t="s">
        <v>613</v>
      </c>
      <c r="R114">
        <v>10240</v>
      </c>
      <c r="S114">
        <v>29281885.600000001</v>
      </c>
      <c r="T114" t="s">
        <v>723</v>
      </c>
      <c r="U114">
        <v>5.1679687499999998E-3</v>
      </c>
      <c r="V114">
        <v>5.859375E-3</v>
      </c>
      <c r="W114">
        <f t="shared" si="3"/>
        <v>1.1337868480725624</v>
      </c>
    </row>
    <row r="115" spans="1:23" x14ac:dyDescent="0.45">
      <c r="A115" s="8" t="str">
        <f t="shared" si="2"/>
        <v>3944</v>
      </c>
      <c r="B115" s="1">
        <v>136</v>
      </c>
      <c r="C115" t="s">
        <v>80</v>
      </c>
      <c r="D115" t="s">
        <v>284</v>
      </c>
      <c r="E115">
        <v>1</v>
      </c>
      <c r="F115">
        <v>39.384166999999998</v>
      </c>
      <c r="G115">
        <v>-80.332499999999996</v>
      </c>
      <c r="H115" t="s">
        <v>459</v>
      </c>
      <c r="I115">
        <v>652</v>
      </c>
      <c r="J115" t="s">
        <v>469</v>
      </c>
      <c r="K115" t="s">
        <v>480</v>
      </c>
      <c r="L115">
        <v>1972</v>
      </c>
      <c r="M115">
        <v>2040</v>
      </c>
      <c r="N115" t="s">
        <v>547</v>
      </c>
      <c r="O115" t="s">
        <v>611</v>
      </c>
      <c r="P115">
        <v>2</v>
      </c>
      <c r="Q115" t="s">
        <v>613</v>
      </c>
      <c r="R115">
        <v>10184</v>
      </c>
      <c r="S115">
        <v>38613533.200000003</v>
      </c>
      <c r="T115" t="s">
        <v>724</v>
      </c>
      <c r="U115">
        <v>1.461704634721131E-2</v>
      </c>
      <c r="V115">
        <v>1.2781487300340399E-2</v>
      </c>
      <c r="W115">
        <f t="shared" si="3"/>
        <v>0.87442339558421767</v>
      </c>
    </row>
    <row r="116" spans="1:23" x14ac:dyDescent="0.45">
      <c r="A116" s="8" t="str">
        <f t="shared" si="2"/>
        <v>3944</v>
      </c>
      <c r="B116" s="1">
        <v>137</v>
      </c>
      <c r="C116" t="s">
        <v>80</v>
      </c>
      <c r="D116" t="s">
        <v>285</v>
      </c>
      <c r="E116">
        <v>1</v>
      </c>
      <c r="F116">
        <v>39.384166999999998</v>
      </c>
      <c r="G116">
        <v>-80.332499999999996</v>
      </c>
      <c r="H116" t="s">
        <v>459</v>
      </c>
      <c r="I116">
        <v>651</v>
      </c>
      <c r="J116" t="s">
        <v>469</v>
      </c>
      <c r="K116" t="s">
        <v>480</v>
      </c>
      <c r="L116">
        <v>1973</v>
      </c>
      <c r="M116">
        <v>2040</v>
      </c>
      <c r="N116" t="s">
        <v>547</v>
      </c>
      <c r="O116" t="s">
        <v>611</v>
      </c>
      <c r="P116">
        <v>2</v>
      </c>
      <c r="Q116" t="s">
        <v>613</v>
      </c>
      <c r="R116">
        <v>10116</v>
      </c>
      <c r="S116">
        <v>40560442.399999999</v>
      </c>
      <c r="T116" t="s">
        <v>725</v>
      </c>
      <c r="U116">
        <v>1.4612495057334911E-2</v>
      </c>
      <c r="V116">
        <v>1.387241333860551E-2</v>
      </c>
      <c r="W116">
        <f t="shared" si="3"/>
        <v>0.94935281648852243</v>
      </c>
    </row>
    <row r="117" spans="1:23" x14ac:dyDescent="0.45">
      <c r="A117" s="8" t="str">
        <f t="shared" si="2"/>
        <v>3944</v>
      </c>
      <c r="B117" s="1">
        <v>138</v>
      </c>
      <c r="C117" t="s">
        <v>80</v>
      </c>
      <c r="D117" t="s">
        <v>286</v>
      </c>
      <c r="E117">
        <v>1</v>
      </c>
      <c r="F117">
        <v>39.384166999999998</v>
      </c>
      <c r="G117">
        <v>-80.332499999999996</v>
      </c>
      <c r="H117" t="s">
        <v>459</v>
      </c>
      <c r="I117">
        <v>651</v>
      </c>
      <c r="J117" t="s">
        <v>469</v>
      </c>
      <c r="K117" t="s">
        <v>480</v>
      </c>
      <c r="L117">
        <v>1974</v>
      </c>
      <c r="M117">
        <v>2040</v>
      </c>
      <c r="N117" t="s">
        <v>547</v>
      </c>
      <c r="O117" t="s">
        <v>611</v>
      </c>
      <c r="P117">
        <v>2</v>
      </c>
      <c r="Q117" t="s">
        <v>613</v>
      </c>
      <c r="R117">
        <v>10120</v>
      </c>
      <c r="S117">
        <v>42550521.399999999</v>
      </c>
      <c r="T117" t="s">
        <v>726</v>
      </c>
      <c r="U117">
        <v>1.510869565217391E-2</v>
      </c>
      <c r="V117">
        <v>1.5447957839262189E-2</v>
      </c>
      <c r="W117">
        <f t="shared" si="3"/>
        <v>1.0224547634619581</v>
      </c>
    </row>
    <row r="118" spans="1:23" x14ac:dyDescent="0.45">
      <c r="A118" s="8" t="str">
        <f t="shared" si="2"/>
        <v>3948</v>
      </c>
      <c r="B118" s="1">
        <v>139</v>
      </c>
      <c r="C118" t="s">
        <v>81</v>
      </c>
      <c r="D118" t="s">
        <v>287</v>
      </c>
      <c r="E118">
        <v>1</v>
      </c>
      <c r="F118">
        <v>39.829700000000003</v>
      </c>
      <c r="G118">
        <v>-80.815299999999993</v>
      </c>
      <c r="H118" t="s">
        <v>459</v>
      </c>
      <c r="I118">
        <v>770</v>
      </c>
      <c r="J118" t="s">
        <v>469</v>
      </c>
      <c r="K118" t="s">
        <v>482</v>
      </c>
      <c r="L118">
        <v>1971</v>
      </c>
      <c r="M118">
        <v>2040</v>
      </c>
      <c r="N118" t="s">
        <v>538</v>
      </c>
      <c r="O118" t="s">
        <v>611</v>
      </c>
      <c r="P118">
        <v>2</v>
      </c>
      <c r="Q118" t="s">
        <v>613</v>
      </c>
      <c r="R118">
        <v>10248</v>
      </c>
      <c r="S118">
        <v>25200647</v>
      </c>
      <c r="T118" t="s">
        <v>727</v>
      </c>
      <c r="U118">
        <v>3.5000000000000001E-3</v>
      </c>
      <c r="V118">
        <v>3.3666666666666671E-3</v>
      </c>
      <c r="W118">
        <f t="shared" si="3"/>
        <v>0.96190476190476204</v>
      </c>
    </row>
    <row r="119" spans="1:23" x14ac:dyDescent="0.45">
      <c r="A119" s="8" t="str">
        <f t="shared" si="2"/>
        <v>3948</v>
      </c>
      <c r="B119" s="1">
        <v>140</v>
      </c>
      <c r="C119" t="s">
        <v>81</v>
      </c>
      <c r="D119" t="s">
        <v>288</v>
      </c>
      <c r="E119">
        <v>1</v>
      </c>
      <c r="F119">
        <v>39.829700000000003</v>
      </c>
      <c r="G119">
        <v>-80.815299999999993</v>
      </c>
      <c r="H119" t="s">
        <v>459</v>
      </c>
      <c r="I119">
        <v>790</v>
      </c>
      <c r="J119" t="s">
        <v>469</v>
      </c>
      <c r="K119" t="s">
        <v>482</v>
      </c>
      <c r="L119">
        <v>1971</v>
      </c>
      <c r="M119">
        <v>2040</v>
      </c>
      <c r="N119" t="s">
        <v>538</v>
      </c>
      <c r="O119" t="s">
        <v>611</v>
      </c>
      <c r="P119">
        <v>2</v>
      </c>
      <c r="Q119" t="s">
        <v>613</v>
      </c>
      <c r="R119">
        <v>9996</v>
      </c>
      <c r="S119">
        <v>31247369.199999999</v>
      </c>
      <c r="T119" t="s">
        <v>728</v>
      </c>
      <c r="U119">
        <v>2.6940000000000002E-3</v>
      </c>
      <c r="V119">
        <v>5.3999999999999994E-3</v>
      </c>
      <c r="W119">
        <f t="shared" si="3"/>
        <v>2.0044543429844093</v>
      </c>
    </row>
    <row r="120" spans="1:23" x14ac:dyDescent="0.45">
      <c r="A120" s="8" t="str">
        <f t="shared" si="2"/>
        <v>3954</v>
      </c>
      <c r="B120" s="1">
        <v>141</v>
      </c>
      <c r="C120" t="s">
        <v>82</v>
      </c>
      <c r="D120" t="s">
        <v>289</v>
      </c>
      <c r="E120">
        <v>2</v>
      </c>
      <c r="F120">
        <v>39.200800000000001</v>
      </c>
      <c r="G120">
        <v>-79.263599999999997</v>
      </c>
      <c r="H120" t="s">
        <v>459</v>
      </c>
      <c r="I120">
        <v>1109</v>
      </c>
      <c r="J120" t="s">
        <v>469</v>
      </c>
      <c r="K120" t="s">
        <v>480</v>
      </c>
      <c r="L120">
        <v>1965</v>
      </c>
      <c r="N120" t="s">
        <v>548</v>
      </c>
      <c r="O120" t="s">
        <v>612</v>
      </c>
      <c r="P120">
        <v>28</v>
      </c>
      <c r="Q120" t="s">
        <v>614</v>
      </c>
      <c r="R120">
        <v>10094</v>
      </c>
      <c r="S120">
        <v>40835468.399999999</v>
      </c>
      <c r="T120" t="s">
        <v>729</v>
      </c>
      <c r="U120">
        <v>8.0000000000000002E-3</v>
      </c>
      <c r="V120">
        <v>1.1694821518350929E-2</v>
      </c>
      <c r="W120">
        <f t="shared" si="3"/>
        <v>1.4618526897938662</v>
      </c>
    </row>
    <row r="121" spans="1:23" x14ac:dyDescent="0.45">
      <c r="A121" s="8" t="str">
        <f t="shared" si="2"/>
        <v>3954</v>
      </c>
      <c r="B121" s="1">
        <v>143</v>
      </c>
      <c r="C121" t="s">
        <v>82</v>
      </c>
      <c r="D121" t="s">
        <v>290</v>
      </c>
      <c r="E121">
        <v>1</v>
      </c>
      <c r="F121">
        <v>39.200800000000001</v>
      </c>
      <c r="G121">
        <v>-79.263599999999997</v>
      </c>
      <c r="H121" t="s">
        <v>459</v>
      </c>
      <c r="I121">
        <v>520</v>
      </c>
      <c r="J121" t="s">
        <v>469</v>
      </c>
      <c r="K121" t="s">
        <v>480</v>
      </c>
      <c r="L121">
        <v>1973</v>
      </c>
      <c r="N121" t="s">
        <v>548</v>
      </c>
      <c r="O121" t="s">
        <v>612</v>
      </c>
      <c r="P121">
        <v>31</v>
      </c>
      <c r="Q121" t="s">
        <v>614</v>
      </c>
      <c r="R121">
        <v>10433</v>
      </c>
      <c r="S121">
        <v>16289259.4</v>
      </c>
      <c r="T121" t="s">
        <v>730</v>
      </c>
      <c r="U121">
        <v>6.0000000000000001E-3</v>
      </c>
      <c r="V121">
        <v>1.0891689373297E-2</v>
      </c>
      <c r="W121">
        <f t="shared" si="3"/>
        <v>1.8152815622161667</v>
      </c>
    </row>
    <row r="122" spans="1:23" x14ac:dyDescent="0.45">
      <c r="A122" s="8" t="str">
        <f t="shared" si="2"/>
        <v>4078</v>
      </c>
      <c r="B122" s="1">
        <v>144</v>
      </c>
      <c r="C122" t="s">
        <v>83</v>
      </c>
      <c r="D122" t="s">
        <v>291</v>
      </c>
      <c r="E122">
        <v>1</v>
      </c>
      <c r="F122">
        <v>44.860599999999998</v>
      </c>
      <c r="G122">
        <v>-89.655299999999997</v>
      </c>
      <c r="H122" t="s">
        <v>460</v>
      </c>
      <c r="I122">
        <v>327</v>
      </c>
      <c r="J122" t="s">
        <v>470</v>
      </c>
      <c r="K122" t="s">
        <v>483</v>
      </c>
      <c r="L122">
        <v>1981</v>
      </c>
      <c r="N122" t="s">
        <v>549</v>
      </c>
      <c r="O122" t="s">
        <v>611</v>
      </c>
      <c r="P122">
        <v>2</v>
      </c>
      <c r="Q122" t="s">
        <v>614</v>
      </c>
      <c r="R122">
        <v>9994</v>
      </c>
      <c r="S122">
        <v>11108717</v>
      </c>
      <c r="T122" t="s">
        <v>731</v>
      </c>
      <c r="U122">
        <v>7.0000000000000001E-3</v>
      </c>
      <c r="V122">
        <v>6.4905660377358506E-3</v>
      </c>
      <c r="W122">
        <f t="shared" si="3"/>
        <v>0.92722371967655004</v>
      </c>
    </row>
    <row r="123" spans="1:23" x14ac:dyDescent="0.45">
      <c r="A123" s="8" t="str">
        <f t="shared" si="2"/>
        <v>4078</v>
      </c>
      <c r="B123" s="1">
        <v>145</v>
      </c>
      <c r="C123" t="s">
        <v>83</v>
      </c>
      <c r="D123" t="s">
        <v>292</v>
      </c>
      <c r="E123">
        <v>1</v>
      </c>
      <c r="F123">
        <v>44.860599999999998</v>
      </c>
      <c r="G123">
        <v>-89.655299999999997</v>
      </c>
      <c r="H123" t="s">
        <v>460</v>
      </c>
      <c r="I123">
        <v>550</v>
      </c>
      <c r="J123" t="s">
        <v>470</v>
      </c>
      <c r="K123" t="s">
        <v>483</v>
      </c>
      <c r="L123">
        <v>2008</v>
      </c>
      <c r="N123" t="s">
        <v>549</v>
      </c>
      <c r="O123" t="s">
        <v>611</v>
      </c>
      <c r="P123">
        <v>2</v>
      </c>
      <c r="Q123" t="s">
        <v>614</v>
      </c>
      <c r="R123">
        <v>9679</v>
      </c>
      <c r="S123">
        <v>30325729</v>
      </c>
      <c r="T123" t="s">
        <v>732</v>
      </c>
      <c r="U123">
        <v>1E-3</v>
      </c>
      <c r="V123">
        <v>6.866666666666667E-4</v>
      </c>
      <c r="W123">
        <f t="shared" si="3"/>
        <v>0.68666666666666665</v>
      </c>
    </row>
    <row r="124" spans="1:23" x14ac:dyDescent="0.45">
      <c r="A124" s="8" t="str">
        <f t="shared" si="2"/>
        <v>4125</v>
      </c>
      <c r="B124" s="1">
        <v>146</v>
      </c>
      <c r="C124" t="s">
        <v>84</v>
      </c>
      <c r="D124" t="s">
        <v>293</v>
      </c>
      <c r="E124">
        <v>1</v>
      </c>
      <c r="F124">
        <v>44.082000000000001</v>
      </c>
      <c r="G124">
        <v>-87.655799999999999</v>
      </c>
      <c r="H124" t="s">
        <v>460</v>
      </c>
      <c r="I124">
        <v>58</v>
      </c>
      <c r="J124" t="s">
        <v>477</v>
      </c>
      <c r="K124" t="s">
        <v>487</v>
      </c>
      <c r="L124">
        <v>2005</v>
      </c>
      <c r="N124" t="s">
        <v>550</v>
      </c>
      <c r="O124" t="s">
        <v>611</v>
      </c>
      <c r="P124">
        <v>2</v>
      </c>
      <c r="Q124" t="s">
        <v>614</v>
      </c>
      <c r="R124">
        <v>12066</v>
      </c>
      <c r="S124">
        <v>2137714.2000000002</v>
      </c>
      <c r="T124" t="s">
        <v>732</v>
      </c>
      <c r="U124">
        <v>1E-3</v>
      </c>
      <c r="V124">
        <v>1E-3</v>
      </c>
      <c r="W124">
        <f t="shared" si="3"/>
        <v>1</v>
      </c>
    </row>
    <row r="125" spans="1:23" x14ac:dyDescent="0.45">
      <c r="A125" s="8" t="str">
        <f t="shared" si="2"/>
        <v>4158</v>
      </c>
      <c r="B125" s="1">
        <v>147</v>
      </c>
      <c r="C125" t="s">
        <v>85</v>
      </c>
      <c r="D125" t="s">
        <v>294</v>
      </c>
      <c r="E125">
        <v>1</v>
      </c>
      <c r="F125">
        <v>42.837800000000001</v>
      </c>
      <c r="G125">
        <v>-105.7769</v>
      </c>
      <c r="H125" t="s">
        <v>461</v>
      </c>
      <c r="I125">
        <v>93</v>
      </c>
      <c r="J125" t="s">
        <v>470</v>
      </c>
      <c r="K125" t="s">
        <v>482</v>
      </c>
      <c r="L125">
        <v>1959</v>
      </c>
      <c r="M125">
        <v>2029</v>
      </c>
      <c r="N125" t="s">
        <v>551</v>
      </c>
      <c r="O125" t="s">
        <v>611</v>
      </c>
      <c r="P125">
        <v>2</v>
      </c>
      <c r="Q125" t="s">
        <v>613</v>
      </c>
      <c r="R125">
        <v>11001</v>
      </c>
      <c r="S125">
        <v>6992669.7999999998</v>
      </c>
      <c r="T125" t="s">
        <v>733</v>
      </c>
      <c r="U125">
        <v>6.6208095914725457E-4</v>
      </c>
      <c r="V125">
        <v>1.372021415362657E-3</v>
      </c>
      <c r="W125">
        <f t="shared" si="3"/>
        <v>2.0722864725331926</v>
      </c>
    </row>
    <row r="126" spans="1:23" x14ac:dyDescent="0.45">
      <c r="A126" s="8" t="str">
        <f t="shared" si="2"/>
        <v>4158</v>
      </c>
      <c r="B126" s="1">
        <v>149</v>
      </c>
      <c r="C126" t="s">
        <v>85</v>
      </c>
      <c r="D126" t="s">
        <v>296</v>
      </c>
      <c r="E126">
        <v>1</v>
      </c>
      <c r="F126">
        <v>42.837800000000001</v>
      </c>
      <c r="G126">
        <v>-105.7769</v>
      </c>
      <c r="H126" t="s">
        <v>461</v>
      </c>
      <c r="I126">
        <v>105</v>
      </c>
      <c r="J126" t="s">
        <v>470</v>
      </c>
      <c r="K126" t="s">
        <v>482</v>
      </c>
      <c r="L126">
        <v>1961</v>
      </c>
      <c r="M126">
        <v>2029</v>
      </c>
      <c r="N126" t="s">
        <v>551</v>
      </c>
      <c r="O126" t="s">
        <v>611</v>
      </c>
      <c r="P126">
        <v>2</v>
      </c>
      <c r="Q126" t="s">
        <v>613</v>
      </c>
      <c r="R126">
        <v>10996</v>
      </c>
      <c r="S126">
        <v>7847158.5999999996</v>
      </c>
      <c r="T126" t="s">
        <v>735</v>
      </c>
      <c r="U126">
        <v>2.1119771708688422E-3</v>
      </c>
      <c r="V126">
        <v>2.020169146532838E-3</v>
      </c>
      <c r="W126">
        <f t="shared" si="3"/>
        <v>0.95652982162764788</v>
      </c>
    </row>
    <row r="127" spans="1:23" x14ac:dyDescent="0.45">
      <c r="A127" s="8" t="str">
        <f t="shared" si="2"/>
        <v>4158</v>
      </c>
      <c r="B127" s="1">
        <v>148</v>
      </c>
      <c r="C127" t="s">
        <v>85</v>
      </c>
      <c r="D127" t="s">
        <v>295</v>
      </c>
      <c r="E127">
        <v>1</v>
      </c>
      <c r="F127">
        <v>42.837800000000001</v>
      </c>
      <c r="G127">
        <v>-105.7769</v>
      </c>
      <c r="H127" t="s">
        <v>461</v>
      </c>
      <c r="I127">
        <v>330</v>
      </c>
      <c r="J127" t="s">
        <v>470</v>
      </c>
      <c r="K127" t="s">
        <v>483</v>
      </c>
      <c r="L127">
        <v>1959</v>
      </c>
      <c r="M127">
        <v>2039</v>
      </c>
      <c r="N127" t="s">
        <v>551</v>
      </c>
      <c r="O127" t="s">
        <v>611</v>
      </c>
      <c r="P127">
        <v>2</v>
      </c>
      <c r="Q127" t="s">
        <v>613</v>
      </c>
      <c r="R127">
        <v>11341</v>
      </c>
      <c r="S127">
        <v>22159595.800000001</v>
      </c>
      <c r="T127" t="s">
        <v>734</v>
      </c>
      <c r="U127">
        <v>3.0000000000000001E-3</v>
      </c>
      <c r="V127">
        <v>5.3333333333333332E-3</v>
      </c>
      <c r="W127">
        <f t="shared" si="3"/>
        <v>1.7777777777777777</v>
      </c>
    </row>
    <row r="128" spans="1:23" x14ac:dyDescent="0.45">
      <c r="A128" s="8" t="str">
        <f t="shared" si="2"/>
        <v>4271</v>
      </c>
      <c r="B128" s="1">
        <v>150</v>
      </c>
      <c r="C128" t="s">
        <v>86</v>
      </c>
      <c r="D128" t="s">
        <v>297</v>
      </c>
      <c r="E128">
        <v>1</v>
      </c>
      <c r="F128">
        <v>44.303583000000003</v>
      </c>
      <c r="G128">
        <v>-91.912647000000007</v>
      </c>
      <c r="H128" t="s">
        <v>460</v>
      </c>
      <c r="I128">
        <v>390</v>
      </c>
      <c r="J128" t="s">
        <v>470</v>
      </c>
      <c r="K128" t="s">
        <v>481</v>
      </c>
      <c r="L128">
        <v>1979</v>
      </c>
      <c r="N128" t="s">
        <v>552</v>
      </c>
      <c r="O128" t="s">
        <v>611</v>
      </c>
      <c r="P128">
        <v>2</v>
      </c>
      <c r="Q128" t="s">
        <v>614</v>
      </c>
      <c r="R128">
        <v>11241</v>
      </c>
      <c r="S128">
        <v>19453899</v>
      </c>
      <c r="T128" t="s">
        <v>736</v>
      </c>
      <c r="U128">
        <v>0</v>
      </c>
      <c r="V128">
        <v>0</v>
      </c>
      <c r="W128" t="e">
        <f t="shared" si="3"/>
        <v>#DIV/0!</v>
      </c>
    </row>
    <row r="129" spans="1:23" x14ac:dyDescent="0.45">
      <c r="A129" s="8" t="str">
        <f t="shared" si="2"/>
        <v>6002</v>
      </c>
      <c r="B129" s="1">
        <v>151</v>
      </c>
      <c r="C129" t="s">
        <v>87</v>
      </c>
      <c r="D129" t="s">
        <v>298</v>
      </c>
      <c r="E129">
        <v>1</v>
      </c>
      <c r="F129">
        <v>33.631900000000002</v>
      </c>
      <c r="G129">
        <v>-87.059700000000007</v>
      </c>
      <c r="H129" t="s">
        <v>434</v>
      </c>
      <c r="I129">
        <v>688</v>
      </c>
      <c r="J129" t="s">
        <v>470</v>
      </c>
      <c r="K129" t="s">
        <v>480</v>
      </c>
      <c r="L129">
        <v>1978</v>
      </c>
      <c r="N129" t="s">
        <v>494</v>
      </c>
      <c r="O129" t="s">
        <v>612</v>
      </c>
      <c r="P129">
        <v>27</v>
      </c>
      <c r="Q129" t="s">
        <v>613</v>
      </c>
      <c r="R129">
        <v>10102</v>
      </c>
      <c r="S129">
        <v>49176179.600000001</v>
      </c>
      <c r="T129" t="s">
        <v>737</v>
      </c>
      <c r="U129">
        <v>1.98E-3</v>
      </c>
      <c r="V129">
        <v>5.2370370370370366E-3</v>
      </c>
      <c r="W129">
        <f t="shared" si="3"/>
        <v>2.6449682005237558</v>
      </c>
    </row>
    <row r="130" spans="1:23" x14ac:dyDescent="0.45">
      <c r="A130" s="8" t="str">
        <f t="shared" ref="A130:A193" si="4">LEFT(D130,(FIND("_",D130))-1)</f>
        <v>6002</v>
      </c>
      <c r="B130" s="1">
        <v>152</v>
      </c>
      <c r="C130" t="s">
        <v>87</v>
      </c>
      <c r="D130" t="s">
        <v>299</v>
      </c>
      <c r="E130">
        <v>1</v>
      </c>
      <c r="F130">
        <v>33.631900000000002</v>
      </c>
      <c r="G130">
        <v>-87.059700000000007</v>
      </c>
      <c r="H130" t="s">
        <v>434</v>
      </c>
      <c r="I130">
        <v>695</v>
      </c>
      <c r="J130" t="s">
        <v>470</v>
      </c>
      <c r="K130" t="s">
        <v>480</v>
      </c>
      <c r="L130">
        <v>1985</v>
      </c>
      <c r="N130" t="s">
        <v>494</v>
      </c>
      <c r="O130" t="s">
        <v>612</v>
      </c>
      <c r="P130">
        <v>27</v>
      </c>
      <c r="Q130" t="s">
        <v>613</v>
      </c>
      <c r="R130">
        <v>10098</v>
      </c>
      <c r="S130">
        <v>49535181.600000001</v>
      </c>
      <c r="T130" t="s">
        <v>738</v>
      </c>
      <c r="U130">
        <v>1.98E-3</v>
      </c>
      <c r="V130">
        <v>5.8646913580246906E-3</v>
      </c>
      <c r="W130">
        <f t="shared" ref="W130:W193" si="5">V130/U130</f>
        <v>2.9619653323357023</v>
      </c>
    </row>
    <row r="131" spans="1:23" x14ac:dyDescent="0.45">
      <c r="A131" s="8" t="str">
        <f t="shared" si="4"/>
        <v>6002</v>
      </c>
      <c r="B131" s="1">
        <v>153</v>
      </c>
      <c r="C131" t="s">
        <v>87</v>
      </c>
      <c r="D131" t="s">
        <v>300</v>
      </c>
      <c r="E131">
        <v>1</v>
      </c>
      <c r="F131">
        <v>33.631900000000002</v>
      </c>
      <c r="G131">
        <v>-87.059700000000007</v>
      </c>
      <c r="H131" t="s">
        <v>434</v>
      </c>
      <c r="I131">
        <v>687</v>
      </c>
      <c r="J131" t="s">
        <v>470</v>
      </c>
      <c r="K131" t="s">
        <v>480</v>
      </c>
      <c r="L131">
        <v>1989</v>
      </c>
      <c r="N131" t="s">
        <v>494</v>
      </c>
      <c r="O131" t="s">
        <v>612</v>
      </c>
      <c r="P131">
        <v>27</v>
      </c>
      <c r="Q131" t="s">
        <v>613</v>
      </c>
      <c r="R131">
        <v>10001</v>
      </c>
      <c r="S131">
        <v>49511769.600000001</v>
      </c>
      <c r="T131" t="s">
        <v>739</v>
      </c>
      <c r="U131">
        <v>1E-3</v>
      </c>
      <c r="V131">
        <v>4.320987654320989E-3</v>
      </c>
      <c r="W131">
        <f t="shared" si="5"/>
        <v>4.3209876543209891</v>
      </c>
    </row>
    <row r="132" spans="1:23" x14ac:dyDescent="0.45">
      <c r="A132" s="8" t="str">
        <f t="shared" si="4"/>
        <v>6002</v>
      </c>
      <c r="B132" s="1">
        <v>154</v>
      </c>
      <c r="C132" t="s">
        <v>87</v>
      </c>
      <c r="D132" t="s">
        <v>301</v>
      </c>
      <c r="E132">
        <v>1</v>
      </c>
      <c r="F132">
        <v>33.631900000000002</v>
      </c>
      <c r="G132">
        <v>-87.059700000000007</v>
      </c>
      <c r="H132" t="s">
        <v>434</v>
      </c>
      <c r="I132">
        <v>699</v>
      </c>
      <c r="J132" t="s">
        <v>470</v>
      </c>
      <c r="K132" t="s">
        <v>480</v>
      </c>
      <c r="L132">
        <v>1991</v>
      </c>
      <c r="N132" t="s">
        <v>494</v>
      </c>
      <c r="O132" t="s">
        <v>612</v>
      </c>
      <c r="P132">
        <v>26</v>
      </c>
      <c r="Q132" t="s">
        <v>613</v>
      </c>
      <c r="R132">
        <v>10011</v>
      </c>
      <c r="S132">
        <v>53301349.399999999</v>
      </c>
      <c r="T132" t="s">
        <v>740</v>
      </c>
      <c r="U132">
        <v>1E-3</v>
      </c>
      <c r="V132">
        <v>4.4230769230769254E-3</v>
      </c>
      <c r="W132">
        <f t="shared" si="5"/>
        <v>4.4230769230769251</v>
      </c>
    </row>
    <row r="133" spans="1:23" x14ac:dyDescent="0.45">
      <c r="A133" s="8" t="str">
        <f t="shared" si="4"/>
        <v>6018</v>
      </c>
      <c r="B133" s="1">
        <v>155</v>
      </c>
      <c r="C133" t="s">
        <v>88</v>
      </c>
      <c r="D133" t="s">
        <v>302</v>
      </c>
      <c r="E133">
        <v>1</v>
      </c>
      <c r="F133">
        <v>38.903599999999997</v>
      </c>
      <c r="G133">
        <v>-84.851399999999998</v>
      </c>
      <c r="H133" t="s">
        <v>447</v>
      </c>
      <c r="I133">
        <v>600</v>
      </c>
      <c r="J133" t="s">
        <v>469</v>
      </c>
      <c r="K133" t="s">
        <v>484</v>
      </c>
      <c r="L133">
        <v>1981</v>
      </c>
      <c r="M133">
        <v>2041</v>
      </c>
      <c r="N133" t="s">
        <v>553</v>
      </c>
      <c r="O133" t="s">
        <v>611</v>
      </c>
      <c r="P133">
        <v>3</v>
      </c>
      <c r="Q133" t="s">
        <v>614</v>
      </c>
      <c r="R133">
        <v>10919</v>
      </c>
      <c r="S133">
        <v>34180722</v>
      </c>
      <c r="T133" t="s">
        <v>741</v>
      </c>
      <c r="U133">
        <v>9.9000000000000008E-3</v>
      </c>
      <c r="V133">
        <v>9.5258326332003096E-3</v>
      </c>
      <c r="W133">
        <f t="shared" si="5"/>
        <v>0.96220531648487972</v>
      </c>
    </row>
    <row r="134" spans="1:23" x14ac:dyDescent="0.45">
      <c r="A134" s="8" t="str">
        <f t="shared" si="4"/>
        <v>6021</v>
      </c>
      <c r="B134" s="1">
        <v>156</v>
      </c>
      <c r="C134" t="s">
        <v>89</v>
      </c>
      <c r="D134" t="s">
        <v>303</v>
      </c>
      <c r="E134">
        <v>1</v>
      </c>
      <c r="F134">
        <v>40.462699999999998</v>
      </c>
      <c r="G134">
        <v>-107.5912</v>
      </c>
      <c r="H134" t="s">
        <v>442</v>
      </c>
      <c r="I134">
        <v>410</v>
      </c>
      <c r="J134" t="s">
        <v>470</v>
      </c>
      <c r="K134" t="s">
        <v>483</v>
      </c>
      <c r="L134">
        <v>1979</v>
      </c>
      <c r="M134">
        <v>2029</v>
      </c>
      <c r="N134" t="s">
        <v>554</v>
      </c>
      <c r="O134" t="s">
        <v>611</v>
      </c>
      <c r="P134">
        <v>2</v>
      </c>
      <c r="Q134" t="s">
        <v>613</v>
      </c>
      <c r="R134">
        <v>10240</v>
      </c>
      <c r="S134">
        <v>28172962.600000001</v>
      </c>
      <c r="T134" t="s">
        <v>742</v>
      </c>
      <c r="U134">
        <v>6.0000000000000001E-3</v>
      </c>
      <c r="V134">
        <v>6.1666666666666667E-3</v>
      </c>
      <c r="W134">
        <f t="shared" si="5"/>
        <v>1.0277777777777777</v>
      </c>
    </row>
    <row r="135" spans="1:23" x14ac:dyDescent="0.45">
      <c r="A135" s="8" t="str">
        <f t="shared" si="4"/>
        <v>6021</v>
      </c>
      <c r="B135" s="1">
        <v>157</v>
      </c>
      <c r="C135" t="s">
        <v>89</v>
      </c>
      <c r="D135" t="s">
        <v>304</v>
      </c>
      <c r="E135">
        <v>1</v>
      </c>
      <c r="F135">
        <v>40.462699999999998</v>
      </c>
      <c r="G135">
        <v>-107.5912</v>
      </c>
      <c r="H135" t="s">
        <v>442</v>
      </c>
      <c r="I135">
        <v>448</v>
      </c>
      <c r="J135" t="s">
        <v>470</v>
      </c>
      <c r="K135" t="s">
        <v>483</v>
      </c>
      <c r="L135">
        <v>1984</v>
      </c>
      <c r="M135">
        <v>2030</v>
      </c>
      <c r="N135" t="s">
        <v>555</v>
      </c>
      <c r="O135" t="s">
        <v>611</v>
      </c>
      <c r="P135">
        <v>2</v>
      </c>
      <c r="Q135" t="s">
        <v>613</v>
      </c>
      <c r="R135">
        <v>10014</v>
      </c>
      <c r="S135">
        <v>26444041.600000001</v>
      </c>
      <c r="T135" t="s">
        <v>743</v>
      </c>
      <c r="U135">
        <v>4.0000000000000001E-3</v>
      </c>
      <c r="V135">
        <v>4.6666666666666671E-3</v>
      </c>
      <c r="W135">
        <f t="shared" si="5"/>
        <v>1.1666666666666667</v>
      </c>
    </row>
    <row r="136" spans="1:23" x14ac:dyDescent="0.45">
      <c r="A136" s="8" t="str">
        <f t="shared" si="4"/>
        <v>6030</v>
      </c>
      <c r="B136" s="1">
        <v>158</v>
      </c>
      <c r="C136" t="s">
        <v>90</v>
      </c>
      <c r="D136" t="s">
        <v>305</v>
      </c>
      <c r="E136">
        <v>1</v>
      </c>
      <c r="F136">
        <v>47.377743000000002</v>
      </c>
      <c r="G136">
        <v>-101.15705800000001</v>
      </c>
      <c r="H136" t="s">
        <v>455</v>
      </c>
      <c r="I136">
        <v>574</v>
      </c>
      <c r="J136" t="s">
        <v>478</v>
      </c>
      <c r="K136" t="s">
        <v>482</v>
      </c>
      <c r="L136">
        <v>1979</v>
      </c>
      <c r="N136" t="s">
        <v>556</v>
      </c>
      <c r="O136" t="s">
        <v>611</v>
      </c>
      <c r="P136">
        <v>2</v>
      </c>
      <c r="Q136" t="s">
        <v>613</v>
      </c>
      <c r="R136">
        <v>9950</v>
      </c>
      <c r="S136">
        <v>44666267.600000001</v>
      </c>
      <c r="T136" t="s">
        <v>744</v>
      </c>
      <c r="U136">
        <v>2.98E-3</v>
      </c>
      <c r="V136">
        <v>3.166666666666667E-3</v>
      </c>
      <c r="W136">
        <f t="shared" si="5"/>
        <v>1.0626398210290828</v>
      </c>
    </row>
    <row r="137" spans="1:23" x14ac:dyDescent="0.45">
      <c r="A137" s="8" t="str">
        <f t="shared" si="4"/>
        <v>6030</v>
      </c>
      <c r="B137" s="1">
        <v>159</v>
      </c>
      <c r="C137" t="s">
        <v>90</v>
      </c>
      <c r="D137" t="s">
        <v>306</v>
      </c>
      <c r="E137">
        <v>1</v>
      </c>
      <c r="F137">
        <v>47.377743000000002</v>
      </c>
      <c r="G137">
        <v>-101.15705800000001</v>
      </c>
      <c r="H137" t="s">
        <v>455</v>
      </c>
      <c r="I137">
        <v>573</v>
      </c>
      <c r="J137" t="s">
        <v>478</v>
      </c>
      <c r="K137" t="s">
        <v>482</v>
      </c>
      <c r="L137">
        <v>1981</v>
      </c>
      <c r="N137" t="s">
        <v>556</v>
      </c>
      <c r="O137" t="s">
        <v>611</v>
      </c>
      <c r="P137">
        <v>2</v>
      </c>
      <c r="Q137" t="s">
        <v>613</v>
      </c>
      <c r="R137">
        <v>9950</v>
      </c>
      <c r="S137">
        <v>44883238.200000003</v>
      </c>
      <c r="T137" t="s">
        <v>639</v>
      </c>
      <c r="U137">
        <v>2E-3</v>
      </c>
      <c r="V137">
        <v>2E-3</v>
      </c>
      <c r="W137">
        <f t="shared" si="5"/>
        <v>1</v>
      </c>
    </row>
    <row r="138" spans="1:23" x14ac:dyDescent="0.45">
      <c r="A138" s="8" t="str">
        <f t="shared" si="4"/>
        <v>6041</v>
      </c>
      <c r="B138" s="1">
        <v>160</v>
      </c>
      <c r="C138" t="s">
        <v>91</v>
      </c>
      <c r="D138" t="s">
        <v>307</v>
      </c>
      <c r="E138">
        <v>1</v>
      </c>
      <c r="F138">
        <v>38.700000000000003</v>
      </c>
      <c r="G138">
        <v>-83.818100000000001</v>
      </c>
      <c r="H138" t="s">
        <v>447</v>
      </c>
      <c r="I138">
        <v>300</v>
      </c>
      <c r="J138" t="s">
        <v>469</v>
      </c>
      <c r="K138" t="s">
        <v>488</v>
      </c>
      <c r="L138">
        <v>1977</v>
      </c>
      <c r="N138" t="s">
        <v>520</v>
      </c>
      <c r="O138" t="s">
        <v>612</v>
      </c>
      <c r="P138">
        <v>30</v>
      </c>
      <c r="Q138" t="s">
        <v>614</v>
      </c>
      <c r="R138">
        <v>10121</v>
      </c>
      <c r="S138">
        <v>16131590.199999999</v>
      </c>
      <c r="T138" t="s">
        <v>745</v>
      </c>
      <c r="U138">
        <v>1E-3</v>
      </c>
      <c r="V138">
        <v>1.6669059583632451E-3</v>
      </c>
      <c r="W138">
        <f t="shared" si="5"/>
        <v>1.6669059583632451</v>
      </c>
    </row>
    <row r="139" spans="1:23" x14ac:dyDescent="0.45">
      <c r="A139" s="8" t="str">
        <f t="shared" si="4"/>
        <v>6041</v>
      </c>
      <c r="B139" s="1">
        <v>161</v>
      </c>
      <c r="C139" t="s">
        <v>91</v>
      </c>
      <c r="D139" t="s">
        <v>308</v>
      </c>
      <c r="E139">
        <v>1</v>
      </c>
      <c r="F139">
        <v>38.700000000000003</v>
      </c>
      <c r="G139">
        <v>-83.818100000000001</v>
      </c>
      <c r="H139" t="s">
        <v>447</v>
      </c>
      <c r="I139">
        <v>510</v>
      </c>
      <c r="J139" t="s">
        <v>469</v>
      </c>
      <c r="K139" t="s">
        <v>489</v>
      </c>
      <c r="L139">
        <v>1981</v>
      </c>
      <c r="N139" t="s">
        <v>520</v>
      </c>
      <c r="O139" t="s">
        <v>612</v>
      </c>
      <c r="P139">
        <v>30</v>
      </c>
      <c r="Q139" t="s">
        <v>614</v>
      </c>
      <c r="R139">
        <v>10048</v>
      </c>
      <c r="S139">
        <v>26983263.399999999</v>
      </c>
      <c r="T139" t="s">
        <v>746</v>
      </c>
      <c r="U139">
        <v>1E-3</v>
      </c>
      <c r="V139">
        <v>1.657329938159331E-3</v>
      </c>
      <c r="W139">
        <f t="shared" si="5"/>
        <v>1.6573299381593309</v>
      </c>
    </row>
    <row r="140" spans="1:23" x14ac:dyDescent="0.45">
      <c r="A140" s="8" t="str">
        <f t="shared" si="4"/>
        <v>6041</v>
      </c>
      <c r="B140" s="1">
        <v>162</v>
      </c>
      <c r="C140" t="s">
        <v>91</v>
      </c>
      <c r="D140" t="s">
        <v>309</v>
      </c>
      <c r="E140">
        <v>1</v>
      </c>
      <c r="F140">
        <v>38.700000000000003</v>
      </c>
      <c r="G140">
        <v>-83.818100000000001</v>
      </c>
      <c r="H140" t="s">
        <v>447</v>
      </c>
      <c r="I140">
        <v>268</v>
      </c>
      <c r="J140" t="s">
        <v>469</v>
      </c>
      <c r="K140" t="s">
        <v>483</v>
      </c>
      <c r="L140">
        <v>2005</v>
      </c>
      <c r="N140" t="s">
        <v>520</v>
      </c>
      <c r="O140" t="s">
        <v>612</v>
      </c>
      <c r="P140">
        <v>31</v>
      </c>
      <c r="Q140" t="s">
        <v>614</v>
      </c>
      <c r="R140">
        <v>10121</v>
      </c>
      <c r="S140">
        <v>15860604.199999999</v>
      </c>
      <c r="T140" t="s">
        <v>747</v>
      </c>
      <c r="U140">
        <v>4.0000000000000001E-3</v>
      </c>
      <c r="V140">
        <v>7.3549738219895302E-3</v>
      </c>
      <c r="W140">
        <f t="shared" si="5"/>
        <v>1.8387434554973825</v>
      </c>
    </row>
    <row r="141" spans="1:23" x14ac:dyDescent="0.45">
      <c r="A141" s="8" t="str">
        <f t="shared" si="4"/>
        <v>6041</v>
      </c>
      <c r="B141" s="1">
        <v>163</v>
      </c>
      <c r="C141" t="s">
        <v>91</v>
      </c>
      <c r="D141" t="s">
        <v>310</v>
      </c>
      <c r="E141">
        <v>1</v>
      </c>
      <c r="F141">
        <v>38.700000000000003</v>
      </c>
      <c r="G141">
        <v>-83.818100000000001</v>
      </c>
      <c r="H141" t="s">
        <v>447</v>
      </c>
      <c r="I141">
        <v>268</v>
      </c>
      <c r="J141" t="s">
        <v>469</v>
      </c>
      <c r="K141" t="s">
        <v>483</v>
      </c>
      <c r="L141">
        <v>2009</v>
      </c>
      <c r="N141" t="s">
        <v>520</v>
      </c>
      <c r="O141" t="s">
        <v>612</v>
      </c>
      <c r="P141">
        <v>31</v>
      </c>
      <c r="Q141" t="s">
        <v>614</v>
      </c>
      <c r="R141">
        <v>10121</v>
      </c>
      <c r="S141">
        <v>14439358.800000001</v>
      </c>
      <c r="T141" t="s">
        <v>748</v>
      </c>
      <c r="U141">
        <v>1E-3</v>
      </c>
      <c r="V141">
        <v>3.2681210415200562E-3</v>
      </c>
      <c r="W141">
        <f t="shared" si="5"/>
        <v>3.2681210415200561</v>
      </c>
    </row>
    <row r="142" spans="1:23" x14ac:dyDescent="0.45">
      <c r="A142" s="8" t="str">
        <f t="shared" si="4"/>
        <v>6055</v>
      </c>
      <c r="B142" s="1">
        <v>164</v>
      </c>
      <c r="C142" t="s">
        <v>92</v>
      </c>
      <c r="D142" t="s">
        <v>311</v>
      </c>
      <c r="E142">
        <v>1</v>
      </c>
      <c r="F142">
        <v>30.726099999999999</v>
      </c>
      <c r="G142">
        <v>-91.369200000000006</v>
      </c>
      <c r="H142" t="s">
        <v>448</v>
      </c>
      <c r="I142">
        <v>580</v>
      </c>
      <c r="J142" t="s">
        <v>470</v>
      </c>
      <c r="K142" t="s">
        <v>482</v>
      </c>
      <c r="L142">
        <v>1981</v>
      </c>
      <c r="M142">
        <v>2032</v>
      </c>
      <c r="N142" t="s">
        <v>557</v>
      </c>
      <c r="O142" t="s">
        <v>611</v>
      </c>
      <c r="P142">
        <v>1</v>
      </c>
      <c r="Q142" t="s">
        <v>614</v>
      </c>
      <c r="R142">
        <v>10438</v>
      </c>
      <c r="S142">
        <v>22098583.600000001</v>
      </c>
      <c r="T142" t="s">
        <v>749</v>
      </c>
      <c r="U142">
        <v>8.9999999999999993E-3</v>
      </c>
      <c r="V142">
        <v>9.0000000000000011E-3</v>
      </c>
      <c r="W142">
        <f t="shared" si="5"/>
        <v>1.0000000000000002</v>
      </c>
    </row>
    <row r="143" spans="1:23" x14ac:dyDescent="0.45">
      <c r="A143" s="8" t="str">
        <f t="shared" si="4"/>
        <v>6064</v>
      </c>
      <c r="B143" s="1">
        <v>165</v>
      </c>
      <c r="C143" t="s">
        <v>93</v>
      </c>
      <c r="D143" t="s">
        <v>312</v>
      </c>
      <c r="E143">
        <v>1</v>
      </c>
      <c r="F143">
        <v>39.168100000000003</v>
      </c>
      <c r="G143">
        <v>-94.697500000000005</v>
      </c>
      <c r="H143" t="s">
        <v>436</v>
      </c>
      <c r="I143">
        <v>240</v>
      </c>
      <c r="J143" t="s">
        <v>470</v>
      </c>
      <c r="K143" t="s">
        <v>486</v>
      </c>
      <c r="L143">
        <v>1981</v>
      </c>
      <c r="N143" t="s">
        <v>558</v>
      </c>
      <c r="O143" t="s">
        <v>612</v>
      </c>
      <c r="P143">
        <v>23</v>
      </c>
      <c r="Q143" t="s">
        <v>614</v>
      </c>
      <c r="R143">
        <v>11426</v>
      </c>
      <c r="S143">
        <v>13047576.4</v>
      </c>
      <c r="T143" t="s">
        <v>750</v>
      </c>
      <c r="U143">
        <v>3.0000000000000001E-3</v>
      </c>
      <c r="V143">
        <v>3.1338510735495662E-3</v>
      </c>
      <c r="W143">
        <f t="shared" si="5"/>
        <v>1.0446170245165221</v>
      </c>
    </row>
    <row r="144" spans="1:23" x14ac:dyDescent="0.45">
      <c r="A144" s="8" t="str">
        <f t="shared" si="4"/>
        <v>6065</v>
      </c>
      <c r="B144" s="1">
        <v>166</v>
      </c>
      <c r="C144" t="s">
        <v>94</v>
      </c>
      <c r="D144" t="s">
        <v>313</v>
      </c>
      <c r="E144">
        <v>1</v>
      </c>
      <c r="F144">
        <v>39.447200000000002</v>
      </c>
      <c r="G144">
        <v>-94.98</v>
      </c>
      <c r="H144" t="s">
        <v>451</v>
      </c>
      <c r="I144">
        <v>700</v>
      </c>
      <c r="J144" t="s">
        <v>470</v>
      </c>
      <c r="K144" t="s">
        <v>483</v>
      </c>
      <c r="L144">
        <v>1980</v>
      </c>
      <c r="M144">
        <v>2039</v>
      </c>
      <c r="N144" t="s">
        <v>525</v>
      </c>
      <c r="O144" t="s">
        <v>611</v>
      </c>
      <c r="P144">
        <v>1</v>
      </c>
      <c r="Q144" t="s">
        <v>614</v>
      </c>
      <c r="R144">
        <v>9632</v>
      </c>
      <c r="S144">
        <v>31437576.199999999</v>
      </c>
      <c r="T144" t="s">
        <v>653</v>
      </c>
      <c r="U144">
        <v>2E-3</v>
      </c>
      <c r="V144">
        <v>1.9565217391304349E-3</v>
      </c>
      <c r="W144">
        <f t="shared" si="5"/>
        <v>0.97826086956521741</v>
      </c>
    </row>
    <row r="145" spans="1:23" x14ac:dyDescent="0.45">
      <c r="A145" s="8" t="str">
        <f t="shared" si="4"/>
        <v>6065</v>
      </c>
      <c r="B145" s="1">
        <v>167</v>
      </c>
      <c r="C145" t="s">
        <v>94</v>
      </c>
      <c r="D145" t="s">
        <v>314</v>
      </c>
      <c r="E145">
        <v>1</v>
      </c>
      <c r="F145">
        <v>39.447200000000002</v>
      </c>
      <c r="G145">
        <v>-94.98</v>
      </c>
      <c r="H145" t="s">
        <v>451</v>
      </c>
      <c r="I145">
        <v>882</v>
      </c>
      <c r="J145" t="s">
        <v>470</v>
      </c>
      <c r="K145" t="s">
        <v>483</v>
      </c>
      <c r="L145">
        <v>2010</v>
      </c>
      <c r="N145" t="s">
        <v>525</v>
      </c>
      <c r="O145" t="s">
        <v>611</v>
      </c>
      <c r="P145">
        <v>1</v>
      </c>
      <c r="Q145" t="s">
        <v>614</v>
      </c>
      <c r="R145">
        <v>9502</v>
      </c>
      <c r="S145">
        <v>47845256.799999997</v>
      </c>
      <c r="T145" t="s">
        <v>749</v>
      </c>
      <c r="U145">
        <v>8.9999999999999993E-3</v>
      </c>
      <c r="V145">
        <v>5.5434782608695657E-3</v>
      </c>
      <c r="W145">
        <f t="shared" si="5"/>
        <v>0.61594202898550732</v>
      </c>
    </row>
    <row r="146" spans="1:23" x14ac:dyDescent="0.45">
      <c r="A146" s="8" t="str">
        <f t="shared" si="4"/>
        <v>6068</v>
      </c>
      <c r="B146" s="1">
        <v>168</v>
      </c>
      <c r="C146" t="s">
        <v>95</v>
      </c>
      <c r="D146" t="s">
        <v>315</v>
      </c>
      <c r="E146">
        <v>1</v>
      </c>
      <c r="F146">
        <v>39.286453000000002</v>
      </c>
      <c r="G146">
        <v>-96.117231000000004</v>
      </c>
      <c r="H146" t="s">
        <v>436</v>
      </c>
      <c r="I146">
        <v>728</v>
      </c>
      <c r="J146" t="s">
        <v>470</v>
      </c>
      <c r="K146" t="s">
        <v>482</v>
      </c>
      <c r="L146">
        <v>1978</v>
      </c>
      <c r="M146">
        <v>2039</v>
      </c>
      <c r="N146" t="s">
        <v>559</v>
      </c>
      <c r="O146" t="s">
        <v>611</v>
      </c>
      <c r="P146">
        <v>2</v>
      </c>
      <c r="Q146" t="s">
        <v>613</v>
      </c>
      <c r="R146">
        <v>10990</v>
      </c>
      <c r="S146">
        <v>31342747.199999999</v>
      </c>
      <c r="T146" t="s">
        <v>751</v>
      </c>
      <c r="U146">
        <v>2.686E-3</v>
      </c>
      <c r="V146">
        <v>3.65E-3</v>
      </c>
      <c r="W146">
        <f t="shared" si="5"/>
        <v>1.3588979895755771</v>
      </c>
    </row>
    <row r="147" spans="1:23" x14ac:dyDescent="0.45">
      <c r="A147" s="8" t="str">
        <f t="shared" si="4"/>
        <v>6068</v>
      </c>
      <c r="B147" s="1">
        <v>169</v>
      </c>
      <c r="C147" t="s">
        <v>95</v>
      </c>
      <c r="D147" t="s">
        <v>316</v>
      </c>
      <c r="E147">
        <v>1</v>
      </c>
      <c r="F147">
        <v>39.286453000000002</v>
      </c>
      <c r="G147">
        <v>-96.117231000000004</v>
      </c>
      <c r="H147" t="s">
        <v>436</v>
      </c>
      <c r="I147">
        <v>733</v>
      </c>
      <c r="J147" t="s">
        <v>470</v>
      </c>
      <c r="K147" t="s">
        <v>482</v>
      </c>
      <c r="L147">
        <v>1980</v>
      </c>
      <c r="M147">
        <v>2039</v>
      </c>
      <c r="N147" t="s">
        <v>559</v>
      </c>
      <c r="O147" t="s">
        <v>611</v>
      </c>
      <c r="P147">
        <v>4</v>
      </c>
      <c r="Q147" t="s">
        <v>613</v>
      </c>
      <c r="R147">
        <v>11132</v>
      </c>
      <c r="S147">
        <v>31502135.199999999</v>
      </c>
      <c r="T147" t="s">
        <v>752</v>
      </c>
      <c r="U147">
        <v>5.4939999999999998E-3</v>
      </c>
      <c r="V147">
        <v>6.933333333333333E-3</v>
      </c>
      <c r="W147">
        <f t="shared" si="5"/>
        <v>1.2619827690814223</v>
      </c>
    </row>
    <row r="148" spans="1:23" x14ac:dyDescent="0.45">
      <c r="A148" s="8" t="str">
        <f t="shared" si="4"/>
        <v>6068</v>
      </c>
      <c r="B148" s="1">
        <v>170</v>
      </c>
      <c r="C148" t="s">
        <v>95</v>
      </c>
      <c r="D148" t="s">
        <v>317</v>
      </c>
      <c r="E148">
        <v>1</v>
      </c>
      <c r="F148">
        <v>39.286453000000002</v>
      </c>
      <c r="G148">
        <v>-96.117231000000004</v>
      </c>
      <c r="H148" t="s">
        <v>436</v>
      </c>
      <c r="I148">
        <v>728</v>
      </c>
      <c r="J148" t="s">
        <v>470</v>
      </c>
      <c r="K148" t="s">
        <v>482</v>
      </c>
      <c r="L148">
        <v>1983</v>
      </c>
      <c r="M148">
        <v>2030</v>
      </c>
      <c r="N148" t="s">
        <v>559</v>
      </c>
      <c r="O148" t="s">
        <v>611</v>
      </c>
      <c r="P148">
        <v>2</v>
      </c>
      <c r="Q148" t="s">
        <v>613</v>
      </c>
      <c r="R148">
        <v>11180</v>
      </c>
      <c r="S148">
        <v>31270608</v>
      </c>
      <c r="T148" t="s">
        <v>753</v>
      </c>
      <c r="U148">
        <v>8.9662000000000006E-3</v>
      </c>
      <c r="V148">
        <v>8.7433333333333339E-3</v>
      </c>
      <c r="W148">
        <f t="shared" si="5"/>
        <v>0.97514368777557192</v>
      </c>
    </row>
    <row r="149" spans="1:23" x14ac:dyDescent="0.45">
      <c r="A149" s="8" t="str">
        <f t="shared" si="4"/>
        <v>6071</v>
      </c>
      <c r="B149" s="1">
        <v>171</v>
      </c>
      <c r="C149" t="s">
        <v>96</v>
      </c>
      <c r="D149" t="s">
        <v>318</v>
      </c>
      <c r="E149">
        <v>1</v>
      </c>
      <c r="F149">
        <v>38.584699999999998</v>
      </c>
      <c r="G149">
        <v>-85.411699999999996</v>
      </c>
      <c r="H149" t="s">
        <v>447</v>
      </c>
      <c r="I149">
        <v>511</v>
      </c>
      <c r="J149" t="s">
        <v>469</v>
      </c>
      <c r="K149" t="s">
        <v>486</v>
      </c>
      <c r="L149">
        <v>1990</v>
      </c>
      <c r="M149">
        <v>2045</v>
      </c>
      <c r="N149" t="s">
        <v>518</v>
      </c>
      <c r="O149" t="s">
        <v>612</v>
      </c>
      <c r="P149">
        <v>28</v>
      </c>
      <c r="Q149" t="s">
        <v>614</v>
      </c>
      <c r="R149">
        <v>10039</v>
      </c>
      <c r="S149">
        <v>31052470.399999999</v>
      </c>
      <c r="T149" t="s">
        <v>754</v>
      </c>
      <c r="U149">
        <v>4.1635999999999999E-3</v>
      </c>
      <c r="V149">
        <v>6.9844458653026444E-3</v>
      </c>
      <c r="W149">
        <f t="shared" si="5"/>
        <v>1.6775016488862149</v>
      </c>
    </row>
    <row r="150" spans="1:23" x14ac:dyDescent="0.45">
      <c r="A150" s="8" t="str">
        <f t="shared" si="4"/>
        <v>6071</v>
      </c>
      <c r="B150" s="1">
        <v>172</v>
      </c>
      <c r="C150" t="s">
        <v>96</v>
      </c>
      <c r="D150" t="s">
        <v>319</v>
      </c>
      <c r="E150">
        <v>1</v>
      </c>
      <c r="F150">
        <v>38.584699999999998</v>
      </c>
      <c r="G150">
        <v>-85.411699999999996</v>
      </c>
      <c r="H150" t="s">
        <v>447</v>
      </c>
      <c r="I150">
        <v>732</v>
      </c>
      <c r="J150" t="s">
        <v>471</v>
      </c>
      <c r="K150" t="s">
        <v>486</v>
      </c>
      <c r="L150">
        <v>2011</v>
      </c>
      <c r="M150">
        <v>2066</v>
      </c>
      <c r="N150" t="s">
        <v>517</v>
      </c>
      <c r="O150" t="s">
        <v>612</v>
      </c>
      <c r="P150">
        <v>30</v>
      </c>
      <c r="Q150" t="s">
        <v>614</v>
      </c>
      <c r="R150">
        <v>9716</v>
      </c>
      <c r="S150">
        <v>43897826</v>
      </c>
      <c r="T150" t="s">
        <v>755</v>
      </c>
      <c r="U150">
        <v>2.7809000000000002E-3</v>
      </c>
      <c r="V150">
        <v>5.4493938072394232E-3</v>
      </c>
      <c r="W150">
        <f t="shared" si="5"/>
        <v>1.9595792035813668</v>
      </c>
    </row>
    <row r="151" spans="1:23" x14ac:dyDescent="0.45">
      <c r="A151" s="8" t="str">
        <f t="shared" si="4"/>
        <v>6076</v>
      </c>
      <c r="B151" s="1">
        <v>173</v>
      </c>
      <c r="C151" t="s">
        <v>97</v>
      </c>
      <c r="D151" t="s">
        <v>320</v>
      </c>
      <c r="E151">
        <v>1</v>
      </c>
      <c r="F151">
        <v>45.883099999999999</v>
      </c>
      <c r="G151">
        <v>-106.614</v>
      </c>
      <c r="H151" t="s">
        <v>462</v>
      </c>
      <c r="I151">
        <v>740</v>
      </c>
      <c r="J151" t="s">
        <v>470</v>
      </c>
      <c r="K151" t="s">
        <v>490</v>
      </c>
      <c r="L151">
        <v>1984</v>
      </c>
      <c r="N151" t="s">
        <v>560</v>
      </c>
      <c r="O151" t="s">
        <v>612</v>
      </c>
      <c r="P151">
        <v>37</v>
      </c>
      <c r="Q151" t="s">
        <v>613</v>
      </c>
      <c r="R151">
        <v>10791</v>
      </c>
      <c r="S151">
        <v>51323286.600000001</v>
      </c>
      <c r="T151" t="s">
        <v>756</v>
      </c>
      <c r="U151">
        <v>1.796E-2</v>
      </c>
      <c r="V151">
        <v>2.1293577981651369E-2</v>
      </c>
      <c r="W151">
        <f t="shared" si="5"/>
        <v>1.1856112461943968</v>
      </c>
    </row>
    <row r="152" spans="1:23" x14ac:dyDescent="0.45">
      <c r="A152" s="8" t="str">
        <f t="shared" si="4"/>
        <v>6076</v>
      </c>
      <c r="B152" s="1">
        <v>174</v>
      </c>
      <c r="C152" t="s">
        <v>97</v>
      </c>
      <c r="D152" t="s">
        <v>321</v>
      </c>
      <c r="E152">
        <v>1</v>
      </c>
      <c r="F152">
        <v>45.883099999999999</v>
      </c>
      <c r="G152">
        <v>-106.614</v>
      </c>
      <c r="H152" t="s">
        <v>462</v>
      </c>
      <c r="I152">
        <v>740</v>
      </c>
      <c r="J152" t="s">
        <v>470</v>
      </c>
      <c r="K152" t="s">
        <v>490</v>
      </c>
      <c r="L152">
        <v>1986</v>
      </c>
      <c r="N152" t="s">
        <v>561</v>
      </c>
      <c r="O152" t="s">
        <v>612</v>
      </c>
      <c r="P152">
        <v>37</v>
      </c>
      <c r="Q152" t="s">
        <v>613</v>
      </c>
      <c r="R152">
        <v>10803</v>
      </c>
      <c r="S152">
        <v>49614571.600000001</v>
      </c>
      <c r="T152" t="s">
        <v>757</v>
      </c>
      <c r="U152">
        <v>1.7000000000000001E-2</v>
      </c>
      <c r="V152">
        <v>2.3162162162162159E-2</v>
      </c>
      <c r="W152">
        <f t="shared" si="5"/>
        <v>1.3624801271860092</v>
      </c>
    </row>
    <row r="153" spans="1:23" x14ac:dyDescent="0.45">
      <c r="A153" s="8" t="str">
        <f t="shared" si="4"/>
        <v>6077</v>
      </c>
      <c r="B153" s="1">
        <v>175</v>
      </c>
      <c r="C153" t="s">
        <v>98</v>
      </c>
      <c r="D153" t="s">
        <v>322</v>
      </c>
      <c r="E153">
        <v>1</v>
      </c>
      <c r="F153">
        <v>41.080800000000004</v>
      </c>
      <c r="G153">
        <v>-101.1408</v>
      </c>
      <c r="H153" t="s">
        <v>435</v>
      </c>
      <c r="I153">
        <v>665</v>
      </c>
      <c r="J153" t="s">
        <v>470</v>
      </c>
      <c r="K153" t="s">
        <v>483</v>
      </c>
      <c r="L153">
        <v>1979</v>
      </c>
      <c r="N153" t="s">
        <v>529</v>
      </c>
      <c r="O153" t="s">
        <v>612</v>
      </c>
      <c r="P153">
        <v>12</v>
      </c>
      <c r="Q153" t="s">
        <v>613</v>
      </c>
      <c r="R153">
        <v>10041</v>
      </c>
      <c r="S153">
        <v>39661257.200000003</v>
      </c>
      <c r="T153" t="s">
        <v>758</v>
      </c>
      <c r="U153">
        <v>6.6787999999999993E-4</v>
      </c>
      <c r="V153">
        <v>2.7325277777777769E-3</v>
      </c>
      <c r="W153">
        <f t="shared" si="5"/>
        <v>4.0913454180058952</v>
      </c>
    </row>
    <row r="154" spans="1:23" x14ac:dyDescent="0.45">
      <c r="A154" s="8" t="str">
        <f t="shared" si="4"/>
        <v>6077</v>
      </c>
      <c r="B154" s="1">
        <v>176</v>
      </c>
      <c r="C154" t="s">
        <v>98</v>
      </c>
      <c r="D154" t="s">
        <v>323</v>
      </c>
      <c r="E154">
        <v>1</v>
      </c>
      <c r="F154">
        <v>41.080800000000004</v>
      </c>
      <c r="G154">
        <v>-101.1408</v>
      </c>
      <c r="H154" t="s">
        <v>435</v>
      </c>
      <c r="I154">
        <v>700</v>
      </c>
      <c r="J154" t="s">
        <v>470</v>
      </c>
      <c r="K154" t="s">
        <v>483</v>
      </c>
      <c r="L154">
        <v>1982</v>
      </c>
      <c r="N154" t="s">
        <v>529</v>
      </c>
      <c r="O154" t="s">
        <v>612</v>
      </c>
      <c r="P154">
        <v>12</v>
      </c>
      <c r="Q154" t="s">
        <v>613</v>
      </c>
      <c r="R154">
        <v>10068</v>
      </c>
      <c r="S154">
        <v>38121182.399999999</v>
      </c>
      <c r="T154" t="s">
        <v>759</v>
      </c>
      <c r="U154">
        <v>1.0673799999999999E-3</v>
      </c>
      <c r="V154">
        <v>3.010111111111111E-3</v>
      </c>
      <c r="W154">
        <f t="shared" si="5"/>
        <v>2.8200932293195593</v>
      </c>
    </row>
    <row r="155" spans="1:23" x14ac:dyDescent="0.45">
      <c r="A155" s="8" t="str">
        <f t="shared" si="4"/>
        <v>6090</v>
      </c>
      <c r="B155" s="1">
        <v>177</v>
      </c>
      <c r="C155" t="s">
        <v>99</v>
      </c>
      <c r="D155" t="s">
        <v>324</v>
      </c>
      <c r="E155">
        <v>1</v>
      </c>
      <c r="F155">
        <v>45.380800000000001</v>
      </c>
      <c r="G155">
        <v>-93.893100000000004</v>
      </c>
      <c r="H155" t="s">
        <v>450</v>
      </c>
      <c r="I155">
        <v>876</v>
      </c>
      <c r="J155" t="s">
        <v>470</v>
      </c>
      <c r="K155" t="s">
        <v>483</v>
      </c>
      <c r="L155">
        <v>1987</v>
      </c>
      <c r="M155">
        <v>2030</v>
      </c>
      <c r="N155" t="s">
        <v>524</v>
      </c>
      <c r="O155" t="s">
        <v>611</v>
      </c>
      <c r="P155">
        <v>2</v>
      </c>
      <c r="Q155" t="s">
        <v>613</v>
      </c>
      <c r="R155">
        <v>10018</v>
      </c>
      <c r="S155">
        <v>42588465</v>
      </c>
      <c r="T155" t="s">
        <v>760</v>
      </c>
      <c r="U155">
        <v>2.294E-3</v>
      </c>
      <c r="V155">
        <v>4.9833333333333344E-3</v>
      </c>
      <c r="W155">
        <f t="shared" si="5"/>
        <v>2.1723336239465274</v>
      </c>
    </row>
    <row r="156" spans="1:23" x14ac:dyDescent="0.45">
      <c r="A156" s="8" t="str">
        <f t="shared" si="4"/>
        <v>6095</v>
      </c>
      <c r="B156" s="1">
        <v>178</v>
      </c>
      <c r="C156" t="s">
        <v>100</v>
      </c>
      <c r="D156" t="s">
        <v>325</v>
      </c>
      <c r="E156">
        <v>1</v>
      </c>
      <c r="F156">
        <v>36.453069999999997</v>
      </c>
      <c r="G156">
        <v>-97.052790000000002</v>
      </c>
      <c r="H156" t="s">
        <v>440</v>
      </c>
      <c r="I156">
        <v>520</v>
      </c>
      <c r="J156" t="s">
        <v>470</v>
      </c>
      <c r="K156" t="s">
        <v>482</v>
      </c>
      <c r="L156">
        <v>1979</v>
      </c>
      <c r="M156">
        <v>2044</v>
      </c>
      <c r="N156" t="s">
        <v>542</v>
      </c>
      <c r="O156" t="s">
        <v>611</v>
      </c>
      <c r="P156">
        <v>1</v>
      </c>
      <c r="Q156" t="s">
        <v>615</v>
      </c>
      <c r="R156">
        <v>10621</v>
      </c>
      <c r="S156">
        <v>18683676</v>
      </c>
      <c r="T156" t="s">
        <v>761</v>
      </c>
      <c r="U156">
        <v>1.0352E-2</v>
      </c>
      <c r="V156">
        <v>8.3333333333333332E-3</v>
      </c>
      <c r="W156">
        <f t="shared" si="5"/>
        <v>0.80499742400824315</v>
      </c>
    </row>
    <row r="157" spans="1:23" x14ac:dyDescent="0.45">
      <c r="A157" s="8" t="str">
        <f t="shared" si="4"/>
        <v>6095</v>
      </c>
      <c r="B157" s="1">
        <v>179</v>
      </c>
      <c r="C157" t="s">
        <v>100</v>
      </c>
      <c r="D157" t="s">
        <v>326</v>
      </c>
      <c r="E157">
        <v>1</v>
      </c>
      <c r="F157">
        <v>36.453069999999997</v>
      </c>
      <c r="G157">
        <v>-97.052790000000002</v>
      </c>
      <c r="H157" t="s">
        <v>440</v>
      </c>
      <c r="I157">
        <v>520</v>
      </c>
      <c r="J157" t="s">
        <v>470</v>
      </c>
      <c r="K157" t="s">
        <v>482</v>
      </c>
      <c r="L157">
        <v>1980</v>
      </c>
      <c r="M157">
        <v>2045</v>
      </c>
      <c r="N157" t="s">
        <v>542</v>
      </c>
      <c r="O157" t="s">
        <v>611</v>
      </c>
      <c r="P157">
        <v>3</v>
      </c>
      <c r="Q157" t="s">
        <v>613</v>
      </c>
      <c r="R157">
        <v>10479</v>
      </c>
      <c r="S157">
        <v>18662505.399999999</v>
      </c>
      <c r="T157" t="s">
        <v>762</v>
      </c>
      <c r="U157">
        <v>1.8940000000000001E-3</v>
      </c>
      <c r="V157">
        <v>1.9E-3</v>
      </c>
      <c r="W157">
        <f t="shared" si="5"/>
        <v>1.0031678986272439</v>
      </c>
    </row>
    <row r="158" spans="1:23" x14ac:dyDescent="0.45">
      <c r="A158" s="8" t="str">
        <f t="shared" si="4"/>
        <v>6096</v>
      </c>
      <c r="B158" s="1">
        <v>180</v>
      </c>
      <c r="C158" t="s">
        <v>101</v>
      </c>
      <c r="D158" t="s">
        <v>327</v>
      </c>
      <c r="E158">
        <v>1</v>
      </c>
      <c r="F158">
        <v>40.621400000000001</v>
      </c>
      <c r="G158">
        <v>-95.776399999999995</v>
      </c>
      <c r="H158" t="s">
        <v>435</v>
      </c>
      <c r="I158">
        <v>654</v>
      </c>
      <c r="J158" t="s">
        <v>470</v>
      </c>
      <c r="K158" t="s">
        <v>482</v>
      </c>
      <c r="L158">
        <v>1979</v>
      </c>
      <c r="N158" t="s">
        <v>562</v>
      </c>
      <c r="O158" t="s">
        <v>612</v>
      </c>
      <c r="P158">
        <v>15</v>
      </c>
      <c r="Q158" t="s">
        <v>613</v>
      </c>
      <c r="R158">
        <v>9818</v>
      </c>
      <c r="S158">
        <v>39013356.200000003</v>
      </c>
      <c r="T158" t="s">
        <v>763</v>
      </c>
      <c r="U158">
        <v>2.8349999999999998E-3</v>
      </c>
      <c r="V158">
        <v>8.072222222222222E-3</v>
      </c>
      <c r="W158">
        <f t="shared" si="5"/>
        <v>2.847344699196551</v>
      </c>
    </row>
    <row r="159" spans="1:23" x14ac:dyDescent="0.45">
      <c r="A159" s="8" t="str">
        <f t="shared" si="4"/>
        <v>6096</v>
      </c>
      <c r="B159" s="1">
        <v>181</v>
      </c>
      <c r="C159" t="s">
        <v>101</v>
      </c>
      <c r="D159" t="s">
        <v>328</v>
      </c>
      <c r="E159">
        <v>1</v>
      </c>
      <c r="F159">
        <v>40.621400000000001</v>
      </c>
      <c r="G159">
        <v>-95.776399999999995</v>
      </c>
      <c r="H159" t="s">
        <v>435</v>
      </c>
      <c r="I159">
        <v>691</v>
      </c>
      <c r="J159" t="s">
        <v>470</v>
      </c>
      <c r="K159" t="s">
        <v>483</v>
      </c>
      <c r="L159">
        <v>2009</v>
      </c>
      <c r="N159" t="s">
        <v>562</v>
      </c>
      <c r="O159" t="s">
        <v>612</v>
      </c>
      <c r="P159">
        <v>8</v>
      </c>
      <c r="Q159" t="s">
        <v>613</v>
      </c>
      <c r="R159">
        <v>10016</v>
      </c>
      <c r="S159">
        <v>42718153.799999997</v>
      </c>
      <c r="T159" t="s">
        <v>764</v>
      </c>
      <c r="U159">
        <v>2.0100000000000001E-3</v>
      </c>
      <c r="V159">
        <v>5.3670833333333322E-3</v>
      </c>
      <c r="W159">
        <f t="shared" si="5"/>
        <v>2.6701907131011602</v>
      </c>
    </row>
    <row r="160" spans="1:23" x14ac:dyDescent="0.45">
      <c r="A160" s="8" t="str">
        <f t="shared" si="4"/>
        <v>6098</v>
      </c>
      <c r="B160" s="1">
        <v>182</v>
      </c>
      <c r="C160" t="s">
        <v>102</v>
      </c>
      <c r="D160" t="s">
        <v>329</v>
      </c>
      <c r="E160">
        <v>1</v>
      </c>
      <c r="F160">
        <v>45.303652</v>
      </c>
      <c r="G160">
        <v>-96.510067000000006</v>
      </c>
      <c r="H160" t="s">
        <v>463</v>
      </c>
      <c r="I160">
        <v>474</v>
      </c>
      <c r="J160" t="s">
        <v>470</v>
      </c>
      <c r="K160" t="s">
        <v>483</v>
      </c>
      <c r="L160">
        <v>1975</v>
      </c>
      <c r="N160" t="s">
        <v>563</v>
      </c>
      <c r="O160" t="s">
        <v>612</v>
      </c>
      <c r="P160">
        <v>5</v>
      </c>
      <c r="Q160" t="s">
        <v>613</v>
      </c>
      <c r="R160">
        <v>10230</v>
      </c>
      <c r="S160">
        <v>23841505.399999999</v>
      </c>
      <c r="T160" t="s">
        <v>765</v>
      </c>
      <c r="U160">
        <v>4.9799999999999996E-4</v>
      </c>
      <c r="V160">
        <v>2.9999999999999997E-4</v>
      </c>
      <c r="W160">
        <f t="shared" si="5"/>
        <v>0.60240963855421681</v>
      </c>
    </row>
    <row r="161" spans="1:23" x14ac:dyDescent="0.45">
      <c r="A161" s="8" t="str">
        <f t="shared" si="4"/>
        <v>6101</v>
      </c>
      <c r="B161" s="1">
        <v>183</v>
      </c>
      <c r="C161" t="s">
        <v>103</v>
      </c>
      <c r="D161" t="s">
        <v>330</v>
      </c>
      <c r="E161">
        <v>1</v>
      </c>
      <c r="F161">
        <v>44.290128000000003</v>
      </c>
      <c r="G161">
        <v>-105.38148200000001</v>
      </c>
      <c r="H161" t="s">
        <v>461</v>
      </c>
      <c r="I161">
        <v>332</v>
      </c>
      <c r="J161" t="s">
        <v>470</v>
      </c>
      <c r="K161" t="s">
        <v>483</v>
      </c>
      <c r="L161">
        <v>1978</v>
      </c>
      <c r="M161">
        <v>2039</v>
      </c>
      <c r="N161" t="s">
        <v>551</v>
      </c>
      <c r="O161" t="s">
        <v>611</v>
      </c>
      <c r="P161">
        <v>2</v>
      </c>
      <c r="Q161" t="s">
        <v>613</v>
      </c>
      <c r="R161">
        <v>12221</v>
      </c>
      <c r="S161">
        <v>25699671.600000001</v>
      </c>
      <c r="T161" t="s">
        <v>631</v>
      </c>
      <c r="U161">
        <v>2E-3</v>
      </c>
      <c r="V161">
        <v>2.833333333333334E-3</v>
      </c>
      <c r="W161">
        <f t="shared" si="5"/>
        <v>1.416666666666667</v>
      </c>
    </row>
    <row r="162" spans="1:23" x14ac:dyDescent="0.45">
      <c r="A162" s="8" t="str">
        <f t="shared" si="4"/>
        <v>6113</v>
      </c>
      <c r="B162" s="1">
        <v>184</v>
      </c>
      <c r="C162" t="s">
        <v>104</v>
      </c>
      <c r="D162" t="s">
        <v>331</v>
      </c>
      <c r="E162">
        <v>1</v>
      </c>
      <c r="F162">
        <v>38.372222000000001</v>
      </c>
      <c r="G162">
        <v>-87.765833000000001</v>
      </c>
      <c r="H162" t="s">
        <v>445</v>
      </c>
      <c r="I162">
        <v>630</v>
      </c>
      <c r="J162" t="s">
        <v>469</v>
      </c>
      <c r="K162" t="s">
        <v>482</v>
      </c>
      <c r="L162">
        <v>1975</v>
      </c>
      <c r="M162">
        <v>2035</v>
      </c>
      <c r="N162" t="s">
        <v>512</v>
      </c>
      <c r="O162" t="s">
        <v>611</v>
      </c>
      <c r="P162">
        <v>2</v>
      </c>
      <c r="Q162" t="s">
        <v>614</v>
      </c>
      <c r="R162">
        <v>10394</v>
      </c>
      <c r="S162">
        <v>28515238.399999999</v>
      </c>
      <c r="T162" t="s">
        <v>766</v>
      </c>
      <c r="U162">
        <v>6.0410000000000004E-3</v>
      </c>
      <c r="V162">
        <v>5.6286141304347833E-3</v>
      </c>
      <c r="W162">
        <f t="shared" si="5"/>
        <v>0.93173549585081661</v>
      </c>
    </row>
    <row r="163" spans="1:23" x14ac:dyDescent="0.45">
      <c r="A163" s="8" t="str">
        <f t="shared" si="4"/>
        <v>6113</v>
      </c>
      <c r="B163" s="1">
        <v>185</v>
      </c>
      <c r="C163" t="s">
        <v>104</v>
      </c>
      <c r="D163" t="s">
        <v>332</v>
      </c>
      <c r="E163">
        <v>1</v>
      </c>
      <c r="F163">
        <v>38.372222000000001</v>
      </c>
      <c r="G163">
        <v>-87.765833000000001</v>
      </c>
      <c r="H163" t="s">
        <v>445</v>
      </c>
      <c r="I163">
        <v>630</v>
      </c>
      <c r="J163" t="s">
        <v>469</v>
      </c>
      <c r="K163" t="s">
        <v>482</v>
      </c>
      <c r="L163">
        <v>1975</v>
      </c>
      <c r="M163">
        <v>2035</v>
      </c>
      <c r="N163" t="s">
        <v>512</v>
      </c>
      <c r="O163" t="s">
        <v>611</v>
      </c>
      <c r="P163">
        <v>2</v>
      </c>
      <c r="Q163" t="s">
        <v>614</v>
      </c>
      <c r="R163">
        <v>10508</v>
      </c>
      <c r="S163">
        <v>30184422.800000001</v>
      </c>
      <c r="T163" t="s">
        <v>767</v>
      </c>
      <c r="U163">
        <v>4.4606300000000002E-3</v>
      </c>
      <c r="V163">
        <v>3.8646847826086959E-3</v>
      </c>
      <c r="W163">
        <f t="shared" si="5"/>
        <v>0.86639886800938337</v>
      </c>
    </row>
    <row r="164" spans="1:23" x14ac:dyDescent="0.45">
      <c r="A164" s="8" t="str">
        <f t="shared" si="4"/>
        <v>6113</v>
      </c>
      <c r="B164" s="1">
        <v>186</v>
      </c>
      <c r="C164" t="s">
        <v>104</v>
      </c>
      <c r="D164" t="s">
        <v>333</v>
      </c>
      <c r="E164">
        <v>1</v>
      </c>
      <c r="F164">
        <v>38.372222000000001</v>
      </c>
      <c r="G164">
        <v>-87.765833000000001</v>
      </c>
      <c r="H164" t="s">
        <v>445</v>
      </c>
      <c r="I164">
        <v>630</v>
      </c>
      <c r="J164" t="s">
        <v>469</v>
      </c>
      <c r="K164" t="s">
        <v>482</v>
      </c>
      <c r="L164">
        <v>1978</v>
      </c>
      <c r="M164">
        <v>2029</v>
      </c>
      <c r="N164" t="s">
        <v>512</v>
      </c>
      <c r="O164" t="s">
        <v>611</v>
      </c>
      <c r="P164">
        <v>2</v>
      </c>
      <c r="Q164" t="s">
        <v>614</v>
      </c>
      <c r="R164">
        <v>10586</v>
      </c>
      <c r="S164">
        <v>26761125.600000001</v>
      </c>
      <c r="T164" t="s">
        <v>768</v>
      </c>
      <c r="U164">
        <v>9.8128E-3</v>
      </c>
      <c r="V164">
        <v>8.5215054347826079E-3</v>
      </c>
      <c r="W164">
        <f t="shared" si="5"/>
        <v>0.86840712485555682</v>
      </c>
    </row>
    <row r="165" spans="1:23" x14ac:dyDescent="0.45">
      <c r="A165" s="8" t="str">
        <f t="shared" si="4"/>
        <v>6113</v>
      </c>
      <c r="B165" s="1">
        <v>187</v>
      </c>
      <c r="C165" t="s">
        <v>104</v>
      </c>
      <c r="D165" t="s">
        <v>334</v>
      </c>
      <c r="E165">
        <v>1</v>
      </c>
      <c r="F165">
        <v>38.372222000000001</v>
      </c>
      <c r="G165">
        <v>-87.765833000000001</v>
      </c>
      <c r="H165" t="s">
        <v>445</v>
      </c>
      <c r="I165">
        <v>622</v>
      </c>
      <c r="J165" t="s">
        <v>469</v>
      </c>
      <c r="K165" t="s">
        <v>482</v>
      </c>
      <c r="L165">
        <v>1979</v>
      </c>
      <c r="M165">
        <v>2029</v>
      </c>
      <c r="N165" t="s">
        <v>512</v>
      </c>
      <c r="O165" t="s">
        <v>611</v>
      </c>
      <c r="P165">
        <v>2</v>
      </c>
      <c r="Q165" t="s">
        <v>614</v>
      </c>
      <c r="R165">
        <v>10404</v>
      </c>
      <c r="S165">
        <v>27117922.199999999</v>
      </c>
      <c r="T165" t="s">
        <v>769</v>
      </c>
      <c r="U165">
        <v>4.4302200000000003E-3</v>
      </c>
      <c r="V165">
        <v>3.417874999999999E-3</v>
      </c>
      <c r="W165">
        <f t="shared" si="5"/>
        <v>0.77149103204806957</v>
      </c>
    </row>
    <row r="166" spans="1:23" x14ac:dyDescent="0.45">
      <c r="A166" s="8" t="str">
        <f t="shared" si="4"/>
        <v>6138</v>
      </c>
      <c r="B166" s="1">
        <v>188</v>
      </c>
      <c r="C166" t="s">
        <v>105</v>
      </c>
      <c r="D166" t="s">
        <v>335</v>
      </c>
      <c r="E166">
        <v>1</v>
      </c>
      <c r="F166">
        <v>36.256100000000004</v>
      </c>
      <c r="G166">
        <v>-94.524100000000004</v>
      </c>
      <c r="H166" t="s">
        <v>464</v>
      </c>
      <c r="I166">
        <v>528</v>
      </c>
      <c r="J166" t="s">
        <v>470</v>
      </c>
      <c r="K166" t="s">
        <v>481</v>
      </c>
      <c r="L166">
        <v>1978</v>
      </c>
      <c r="M166">
        <v>2039</v>
      </c>
      <c r="N166" t="s">
        <v>564</v>
      </c>
      <c r="O166" t="s">
        <v>611</v>
      </c>
      <c r="P166">
        <v>2</v>
      </c>
      <c r="Q166" t="s">
        <v>613</v>
      </c>
      <c r="R166">
        <v>10629</v>
      </c>
      <c r="S166">
        <v>26692444.199999999</v>
      </c>
      <c r="T166" t="s">
        <v>770</v>
      </c>
      <c r="U166">
        <v>5.9399999999999991E-4</v>
      </c>
      <c r="V166">
        <v>1.2166666666666669E-3</v>
      </c>
      <c r="W166">
        <f t="shared" si="5"/>
        <v>2.0482603815937157</v>
      </c>
    </row>
    <row r="167" spans="1:23" x14ac:dyDescent="0.45">
      <c r="A167" s="8" t="str">
        <f t="shared" si="4"/>
        <v>6146</v>
      </c>
      <c r="B167" s="1">
        <v>189</v>
      </c>
      <c r="C167" t="s">
        <v>106</v>
      </c>
      <c r="D167" t="s">
        <v>336</v>
      </c>
      <c r="E167">
        <v>1</v>
      </c>
      <c r="F167">
        <v>32.260599999999997</v>
      </c>
      <c r="G167">
        <v>-94.570599999999999</v>
      </c>
      <c r="H167" t="s">
        <v>441</v>
      </c>
      <c r="I167">
        <v>800</v>
      </c>
      <c r="J167" t="s">
        <v>472</v>
      </c>
      <c r="K167" t="s">
        <v>482</v>
      </c>
      <c r="L167">
        <v>1977</v>
      </c>
      <c r="N167" t="s">
        <v>565</v>
      </c>
      <c r="O167" t="s">
        <v>612</v>
      </c>
      <c r="P167">
        <v>27</v>
      </c>
      <c r="Q167" t="s">
        <v>614</v>
      </c>
      <c r="R167">
        <v>11495</v>
      </c>
      <c r="S167">
        <v>47800279.799999997</v>
      </c>
      <c r="T167" t="s">
        <v>771</v>
      </c>
      <c r="U167">
        <v>3.0000000000000001E-3</v>
      </c>
      <c r="V167">
        <v>1.310433319310055E-2</v>
      </c>
      <c r="W167">
        <f t="shared" si="5"/>
        <v>4.3681110643668504</v>
      </c>
    </row>
    <row r="168" spans="1:23" x14ac:dyDescent="0.45">
      <c r="A168" s="8" t="str">
        <f t="shared" si="4"/>
        <v>6146</v>
      </c>
      <c r="B168" s="1">
        <v>190</v>
      </c>
      <c r="C168" t="s">
        <v>106</v>
      </c>
      <c r="D168" t="s">
        <v>337</v>
      </c>
      <c r="E168">
        <v>1</v>
      </c>
      <c r="F168">
        <v>32.260599999999997</v>
      </c>
      <c r="G168">
        <v>-94.570599999999999</v>
      </c>
      <c r="H168" t="s">
        <v>441</v>
      </c>
      <c r="I168">
        <v>805</v>
      </c>
      <c r="J168" t="s">
        <v>472</v>
      </c>
      <c r="K168" t="s">
        <v>482</v>
      </c>
      <c r="L168">
        <v>1978</v>
      </c>
      <c r="N168" t="s">
        <v>565</v>
      </c>
      <c r="O168" t="s">
        <v>612</v>
      </c>
      <c r="P168">
        <v>27</v>
      </c>
      <c r="Q168" t="s">
        <v>614</v>
      </c>
      <c r="R168">
        <v>11314</v>
      </c>
      <c r="S168">
        <v>42979261.799999997</v>
      </c>
      <c r="T168" t="s">
        <v>772</v>
      </c>
      <c r="U168">
        <v>5.0000000000000001E-3</v>
      </c>
      <c r="V168">
        <v>6.3129995793016411E-3</v>
      </c>
      <c r="W168">
        <f t="shared" si="5"/>
        <v>1.2625999158603283</v>
      </c>
    </row>
    <row r="169" spans="1:23" x14ac:dyDescent="0.45">
      <c r="A169" s="8" t="str">
        <f t="shared" si="4"/>
        <v>6146</v>
      </c>
      <c r="B169" s="1">
        <v>191</v>
      </c>
      <c r="C169" t="s">
        <v>106</v>
      </c>
      <c r="D169" t="s">
        <v>338</v>
      </c>
      <c r="E169">
        <v>1</v>
      </c>
      <c r="F169">
        <v>32.260599999999997</v>
      </c>
      <c r="G169">
        <v>-94.570599999999999</v>
      </c>
      <c r="H169" t="s">
        <v>441</v>
      </c>
      <c r="I169">
        <v>805</v>
      </c>
      <c r="J169" t="s">
        <v>472</v>
      </c>
      <c r="K169" t="s">
        <v>482</v>
      </c>
      <c r="L169">
        <v>1979</v>
      </c>
      <c r="N169" t="s">
        <v>565</v>
      </c>
      <c r="O169" t="s">
        <v>612</v>
      </c>
      <c r="P169">
        <v>26</v>
      </c>
      <c r="Q169" t="s">
        <v>614</v>
      </c>
      <c r="R169">
        <v>11423</v>
      </c>
      <c r="S169">
        <v>47020708</v>
      </c>
      <c r="T169" t="s">
        <v>773</v>
      </c>
      <c r="U169">
        <v>5.0000000000000001E-3</v>
      </c>
      <c r="V169">
        <v>8.1709473684210519E-3</v>
      </c>
      <c r="W169">
        <f t="shared" si="5"/>
        <v>1.6341894736842104</v>
      </c>
    </row>
    <row r="170" spans="1:23" x14ac:dyDescent="0.45">
      <c r="A170" s="8" t="str">
        <f t="shared" si="4"/>
        <v>6165</v>
      </c>
      <c r="B170" s="1">
        <v>192</v>
      </c>
      <c r="C170" t="s">
        <v>107</v>
      </c>
      <c r="D170" t="s">
        <v>339</v>
      </c>
      <c r="E170">
        <v>1</v>
      </c>
      <c r="F170">
        <v>39.174700000000001</v>
      </c>
      <c r="G170">
        <v>-111.02889999999999</v>
      </c>
      <c r="H170" t="s">
        <v>465</v>
      </c>
      <c r="I170">
        <v>471</v>
      </c>
      <c r="J170" t="s">
        <v>469</v>
      </c>
      <c r="K170" t="s">
        <v>486</v>
      </c>
      <c r="L170">
        <v>1978</v>
      </c>
      <c r="M170">
        <v>2031</v>
      </c>
      <c r="N170" t="s">
        <v>551</v>
      </c>
      <c r="O170" t="s">
        <v>611</v>
      </c>
      <c r="P170">
        <v>2</v>
      </c>
      <c r="Q170" t="s">
        <v>613</v>
      </c>
      <c r="R170">
        <v>10279</v>
      </c>
      <c r="S170">
        <v>28474272.600000001</v>
      </c>
      <c r="T170" t="s">
        <v>774</v>
      </c>
      <c r="U170">
        <v>2.4694546431696949E-3</v>
      </c>
      <c r="V170">
        <v>2.5255154252048972E-3</v>
      </c>
      <c r="W170">
        <f t="shared" si="5"/>
        <v>1.02270168524466</v>
      </c>
    </row>
    <row r="171" spans="1:23" x14ac:dyDescent="0.45">
      <c r="A171" s="8" t="str">
        <f t="shared" si="4"/>
        <v>6165</v>
      </c>
      <c r="B171" s="1">
        <v>194</v>
      </c>
      <c r="C171" t="s">
        <v>107</v>
      </c>
      <c r="D171" t="s">
        <v>341</v>
      </c>
      <c r="E171">
        <v>1</v>
      </c>
      <c r="F171">
        <v>39.174700000000001</v>
      </c>
      <c r="G171">
        <v>-111.02889999999999</v>
      </c>
      <c r="H171" t="s">
        <v>465</v>
      </c>
      <c r="I171">
        <v>430</v>
      </c>
      <c r="J171" t="s">
        <v>469</v>
      </c>
      <c r="K171" t="s">
        <v>483</v>
      </c>
      <c r="L171">
        <v>1980</v>
      </c>
      <c r="M171">
        <v>2032</v>
      </c>
      <c r="N171" t="s">
        <v>551</v>
      </c>
      <c r="O171" t="s">
        <v>611</v>
      </c>
      <c r="P171">
        <v>2</v>
      </c>
      <c r="Q171" t="s">
        <v>613</v>
      </c>
      <c r="R171">
        <v>10244</v>
      </c>
      <c r="S171">
        <v>30828187.399999999</v>
      </c>
      <c r="T171" t="s">
        <v>776</v>
      </c>
      <c r="U171">
        <v>2.98E-3</v>
      </c>
      <c r="V171">
        <v>3.5000000000000009E-3</v>
      </c>
      <c r="W171">
        <f t="shared" si="5"/>
        <v>1.1744966442953024</v>
      </c>
    </row>
    <row r="172" spans="1:23" x14ac:dyDescent="0.45">
      <c r="A172" s="8" t="str">
        <f t="shared" si="4"/>
        <v>6165</v>
      </c>
      <c r="B172" s="1">
        <v>193</v>
      </c>
      <c r="C172" t="s">
        <v>107</v>
      </c>
      <c r="D172" t="s">
        <v>340</v>
      </c>
      <c r="E172">
        <v>1</v>
      </c>
      <c r="F172">
        <v>39.174700000000001</v>
      </c>
      <c r="G172">
        <v>-111.02889999999999</v>
      </c>
      <c r="H172" t="s">
        <v>465</v>
      </c>
      <c r="I172">
        <v>460</v>
      </c>
      <c r="J172" t="s">
        <v>469</v>
      </c>
      <c r="K172" t="s">
        <v>491</v>
      </c>
      <c r="L172">
        <v>1978</v>
      </c>
      <c r="M172">
        <v>2032</v>
      </c>
      <c r="N172" t="s">
        <v>551</v>
      </c>
      <c r="O172" t="s">
        <v>611</v>
      </c>
      <c r="P172">
        <v>2</v>
      </c>
      <c r="Q172" t="s">
        <v>613</v>
      </c>
      <c r="R172">
        <v>10156</v>
      </c>
      <c r="S172">
        <v>30525610.600000001</v>
      </c>
      <c r="T172" t="s">
        <v>775</v>
      </c>
      <c r="U172">
        <v>1.3588026782197719E-3</v>
      </c>
      <c r="V172">
        <v>1.6943678613627409E-3</v>
      </c>
      <c r="W172">
        <f t="shared" si="5"/>
        <v>1.2469565217391299</v>
      </c>
    </row>
    <row r="173" spans="1:23" x14ac:dyDescent="0.45">
      <c r="A173" s="8" t="str">
        <f t="shared" si="4"/>
        <v>6166</v>
      </c>
      <c r="B173" s="1">
        <v>195</v>
      </c>
      <c r="C173" t="s">
        <v>108</v>
      </c>
      <c r="D173" t="s">
        <v>342</v>
      </c>
      <c r="E173">
        <v>2</v>
      </c>
      <c r="F173">
        <v>37.925600000000003</v>
      </c>
      <c r="G173">
        <v>-87.037199999999999</v>
      </c>
      <c r="H173" t="s">
        <v>445</v>
      </c>
      <c r="I173">
        <v>2600</v>
      </c>
      <c r="J173" t="s">
        <v>471</v>
      </c>
      <c r="K173" t="s">
        <v>482</v>
      </c>
      <c r="L173">
        <v>1984</v>
      </c>
      <c r="M173">
        <v>2029</v>
      </c>
      <c r="N173" t="s">
        <v>566</v>
      </c>
      <c r="O173" t="s">
        <v>611</v>
      </c>
      <c r="P173">
        <v>2</v>
      </c>
      <c r="Q173" t="s">
        <v>613</v>
      </c>
      <c r="R173">
        <v>10007</v>
      </c>
      <c r="S173">
        <v>80586952.799999997</v>
      </c>
      <c r="T173" t="s">
        <v>777</v>
      </c>
      <c r="U173">
        <v>3.3739999999999998E-3</v>
      </c>
      <c r="V173">
        <v>2.9833333333333339E-3</v>
      </c>
      <c r="W173">
        <f t="shared" si="5"/>
        <v>0.88421260620430764</v>
      </c>
    </row>
    <row r="174" spans="1:23" x14ac:dyDescent="0.45">
      <c r="A174" s="8" t="str">
        <f t="shared" si="4"/>
        <v>6177</v>
      </c>
      <c r="B174" s="1">
        <v>197</v>
      </c>
      <c r="C174" t="s">
        <v>109</v>
      </c>
      <c r="D174" t="s">
        <v>343</v>
      </c>
      <c r="E174">
        <v>1</v>
      </c>
      <c r="F174">
        <v>34.578899999999997</v>
      </c>
      <c r="G174">
        <v>-109.27079999999999</v>
      </c>
      <c r="H174" t="s">
        <v>439</v>
      </c>
      <c r="I174">
        <v>380</v>
      </c>
      <c r="J174" t="s">
        <v>470</v>
      </c>
      <c r="K174" t="s">
        <v>484</v>
      </c>
      <c r="L174">
        <v>1979</v>
      </c>
      <c r="M174">
        <v>2032</v>
      </c>
      <c r="N174" t="s">
        <v>554</v>
      </c>
      <c r="O174" t="s">
        <v>612</v>
      </c>
      <c r="P174">
        <v>31</v>
      </c>
      <c r="Q174" t="s">
        <v>614</v>
      </c>
      <c r="R174">
        <v>10617</v>
      </c>
      <c r="S174">
        <v>17749344</v>
      </c>
      <c r="T174" t="s">
        <v>778</v>
      </c>
      <c r="U174">
        <v>6.1000000000000004E-3</v>
      </c>
      <c r="V174">
        <v>9.2874683085838461E-3</v>
      </c>
      <c r="W174">
        <f t="shared" si="5"/>
        <v>1.5225357882924337</v>
      </c>
    </row>
    <row r="175" spans="1:23" x14ac:dyDescent="0.45">
      <c r="A175" s="8" t="str">
        <f t="shared" si="4"/>
        <v>6177</v>
      </c>
      <c r="B175" s="1">
        <v>198</v>
      </c>
      <c r="C175" t="s">
        <v>109</v>
      </c>
      <c r="D175" t="s">
        <v>344</v>
      </c>
      <c r="E175">
        <v>1</v>
      </c>
      <c r="F175">
        <v>34.578899999999997</v>
      </c>
      <c r="G175">
        <v>-109.27079999999999</v>
      </c>
      <c r="H175" t="s">
        <v>439</v>
      </c>
      <c r="I175">
        <v>382</v>
      </c>
      <c r="J175" t="s">
        <v>470</v>
      </c>
      <c r="K175" t="s">
        <v>484</v>
      </c>
      <c r="L175">
        <v>1980</v>
      </c>
      <c r="M175">
        <v>2032</v>
      </c>
      <c r="N175" t="s">
        <v>554</v>
      </c>
      <c r="O175" t="s">
        <v>612</v>
      </c>
      <c r="P175">
        <v>31</v>
      </c>
      <c r="Q175" t="s">
        <v>614</v>
      </c>
      <c r="R175">
        <v>10691</v>
      </c>
      <c r="S175">
        <v>20726771.399999999</v>
      </c>
      <c r="T175" t="s">
        <v>778</v>
      </c>
      <c r="U175">
        <v>6.1000000000000004E-3</v>
      </c>
      <c r="V175">
        <v>9.2874683085838461E-3</v>
      </c>
      <c r="W175">
        <f t="shared" si="5"/>
        <v>1.5225357882924337</v>
      </c>
    </row>
    <row r="176" spans="1:23" x14ac:dyDescent="0.45">
      <c r="A176" s="8" t="str">
        <f t="shared" si="4"/>
        <v>6179</v>
      </c>
      <c r="B176" s="1">
        <v>199</v>
      </c>
      <c r="C176" t="s">
        <v>110</v>
      </c>
      <c r="D176" t="s">
        <v>345</v>
      </c>
      <c r="E176">
        <v>1</v>
      </c>
      <c r="F176">
        <v>29.917200000000001</v>
      </c>
      <c r="G176">
        <v>-96.750600000000006</v>
      </c>
      <c r="H176" t="s">
        <v>441</v>
      </c>
      <c r="I176">
        <v>590</v>
      </c>
      <c r="J176" t="s">
        <v>470</v>
      </c>
      <c r="K176" t="s">
        <v>482</v>
      </c>
      <c r="L176">
        <v>1979</v>
      </c>
      <c r="N176" t="s">
        <v>567</v>
      </c>
      <c r="O176" t="s">
        <v>611</v>
      </c>
      <c r="P176">
        <v>2</v>
      </c>
      <c r="Q176" t="s">
        <v>614</v>
      </c>
      <c r="R176">
        <v>10589</v>
      </c>
      <c r="S176">
        <v>37980264.799999997</v>
      </c>
      <c r="T176" t="s">
        <v>779</v>
      </c>
      <c r="U176">
        <v>5.3499999999999997E-3</v>
      </c>
      <c r="V176">
        <v>5.3024456521739132E-3</v>
      </c>
      <c r="W176">
        <f t="shared" si="5"/>
        <v>0.99111133685493713</v>
      </c>
    </row>
    <row r="177" spans="1:23" x14ac:dyDescent="0.45">
      <c r="A177" s="8" t="str">
        <f t="shared" si="4"/>
        <v>6179</v>
      </c>
      <c r="B177" s="1">
        <v>200</v>
      </c>
      <c r="C177" t="s">
        <v>110</v>
      </c>
      <c r="D177" t="s">
        <v>346</v>
      </c>
      <c r="E177">
        <v>1</v>
      </c>
      <c r="F177">
        <v>29.917200000000001</v>
      </c>
      <c r="G177">
        <v>-96.750600000000006</v>
      </c>
      <c r="H177" t="s">
        <v>441</v>
      </c>
      <c r="I177">
        <v>590</v>
      </c>
      <c r="J177" t="s">
        <v>470</v>
      </c>
      <c r="K177" t="s">
        <v>482</v>
      </c>
      <c r="L177">
        <v>1980</v>
      </c>
      <c r="N177" t="s">
        <v>567</v>
      </c>
      <c r="O177" t="s">
        <v>611</v>
      </c>
      <c r="P177">
        <v>2</v>
      </c>
      <c r="Q177" t="s">
        <v>614</v>
      </c>
      <c r="R177">
        <v>10606</v>
      </c>
      <c r="S177">
        <v>41180832.200000003</v>
      </c>
      <c r="T177" t="s">
        <v>780</v>
      </c>
      <c r="U177">
        <v>6.13E-3</v>
      </c>
      <c r="V177">
        <v>4.2929347826086957E-3</v>
      </c>
      <c r="W177">
        <f t="shared" si="5"/>
        <v>0.70031562522164692</v>
      </c>
    </row>
    <row r="178" spans="1:23" x14ac:dyDescent="0.45">
      <c r="A178" s="8" t="str">
        <f t="shared" si="4"/>
        <v>6179</v>
      </c>
      <c r="B178" s="1">
        <v>201</v>
      </c>
      <c r="C178" t="s">
        <v>110</v>
      </c>
      <c r="D178" t="s">
        <v>347</v>
      </c>
      <c r="E178">
        <v>1</v>
      </c>
      <c r="F178">
        <v>29.917200000000001</v>
      </c>
      <c r="G178">
        <v>-96.750600000000006</v>
      </c>
      <c r="H178" t="s">
        <v>441</v>
      </c>
      <c r="I178">
        <v>435</v>
      </c>
      <c r="J178" t="s">
        <v>470</v>
      </c>
      <c r="K178" t="s">
        <v>482</v>
      </c>
      <c r="L178">
        <v>1988</v>
      </c>
      <c r="N178" t="s">
        <v>568</v>
      </c>
      <c r="O178" t="s">
        <v>611</v>
      </c>
      <c r="P178">
        <v>2</v>
      </c>
      <c r="Q178" t="s">
        <v>614</v>
      </c>
      <c r="R178">
        <v>10608</v>
      </c>
      <c r="S178">
        <v>32408716.600000001</v>
      </c>
      <c r="T178" t="s">
        <v>781</v>
      </c>
      <c r="U178">
        <v>3.7799999999999999E-3</v>
      </c>
      <c r="V178">
        <v>3.4811413043478261E-3</v>
      </c>
      <c r="W178">
        <f t="shared" si="5"/>
        <v>0.9209368530020704</v>
      </c>
    </row>
    <row r="179" spans="1:23" x14ac:dyDescent="0.45">
      <c r="A179" s="8" t="str">
        <f t="shared" si="4"/>
        <v>6180</v>
      </c>
      <c r="B179" s="1">
        <v>202</v>
      </c>
      <c r="C179" t="s">
        <v>111</v>
      </c>
      <c r="D179" t="s">
        <v>348</v>
      </c>
      <c r="E179">
        <v>1</v>
      </c>
      <c r="F179">
        <v>31.180299999999999</v>
      </c>
      <c r="G179">
        <v>-96.486599999999996</v>
      </c>
      <c r="H179" t="s">
        <v>441</v>
      </c>
      <c r="I179">
        <v>855</v>
      </c>
      <c r="J179" t="s">
        <v>478</v>
      </c>
      <c r="K179" t="s">
        <v>483</v>
      </c>
      <c r="L179">
        <v>2010</v>
      </c>
      <c r="N179" t="s">
        <v>569</v>
      </c>
      <c r="O179" t="s">
        <v>612</v>
      </c>
      <c r="P179">
        <v>31</v>
      </c>
      <c r="Q179" t="s">
        <v>614</v>
      </c>
      <c r="R179">
        <v>10406</v>
      </c>
      <c r="S179">
        <v>67044884</v>
      </c>
      <c r="T179" t="s">
        <v>782</v>
      </c>
      <c r="U179">
        <v>2E-3</v>
      </c>
      <c r="V179">
        <v>5.1802816901408456E-3</v>
      </c>
      <c r="W179">
        <f t="shared" si="5"/>
        <v>2.5901408450704229</v>
      </c>
    </row>
    <row r="180" spans="1:23" x14ac:dyDescent="0.45">
      <c r="A180" s="8" t="str">
        <f t="shared" si="4"/>
        <v>6180</v>
      </c>
      <c r="B180" s="1">
        <v>203</v>
      </c>
      <c r="C180" t="s">
        <v>111</v>
      </c>
      <c r="D180" t="s">
        <v>349</v>
      </c>
      <c r="E180">
        <v>1</v>
      </c>
      <c r="F180">
        <v>31.180299999999999</v>
      </c>
      <c r="G180">
        <v>-96.486599999999996</v>
      </c>
      <c r="H180" t="s">
        <v>441</v>
      </c>
      <c r="I180">
        <v>855</v>
      </c>
      <c r="J180" t="s">
        <v>478</v>
      </c>
      <c r="K180" t="s">
        <v>483</v>
      </c>
      <c r="L180">
        <v>2011</v>
      </c>
      <c r="N180" t="s">
        <v>569</v>
      </c>
      <c r="O180" t="s">
        <v>612</v>
      </c>
      <c r="P180">
        <v>31</v>
      </c>
      <c r="Q180" t="s">
        <v>614</v>
      </c>
      <c r="R180">
        <v>10472</v>
      </c>
      <c r="S180">
        <v>60741949.399999999</v>
      </c>
      <c r="T180" t="s">
        <v>783</v>
      </c>
      <c r="U180">
        <v>1E-3</v>
      </c>
      <c r="V180">
        <v>4.0361403508771933E-3</v>
      </c>
      <c r="W180">
        <f t="shared" si="5"/>
        <v>4.0361403508771936</v>
      </c>
    </row>
    <row r="181" spans="1:23" x14ac:dyDescent="0.45">
      <c r="A181" s="8" t="str">
        <f t="shared" si="4"/>
        <v>6183</v>
      </c>
      <c r="B181" s="1">
        <v>204</v>
      </c>
      <c r="C181" t="s">
        <v>112</v>
      </c>
      <c r="D181" t="s">
        <v>350</v>
      </c>
      <c r="E181">
        <v>1</v>
      </c>
      <c r="F181">
        <v>28.7044</v>
      </c>
      <c r="G181">
        <v>-98.477500000000006</v>
      </c>
      <c r="H181" t="s">
        <v>441</v>
      </c>
      <c r="I181">
        <v>391</v>
      </c>
      <c r="J181" t="s">
        <v>478</v>
      </c>
      <c r="K181" t="s">
        <v>482</v>
      </c>
      <c r="L181">
        <v>1982</v>
      </c>
      <c r="N181" t="s">
        <v>570</v>
      </c>
      <c r="O181" t="s">
        <v>612</v>
      </c>
      <c r="P181">
        <v>7</v>
      </c>
      <c r="Q181" t="s">
        <v>613</v>
      </c>
      <c r="R181">
        <v>12358</v>
      </c>
      <c r="S181">
        <v>30376084.199999999</v>
      </c>
      <c r="T181" t="s">
        <v>784</v>
      </c>
      <c r="U181">
        <v>8.1606000000000005E-3</v>
      </c>
      <c r="V181">
        <v>1.3565238095238101E-2</v>
      </c>
      <c r="W181">
        <f t="shared" si="5"/>
        <v>1.6622844025240913</v>
      </c>
    </row>
    <row r="182" spans="1:23" x14ac:dyDescent="0.45">
      <c r="A182" s="8" t="str">
        <f t="shared" si="4"/>
        <v>6190</v>
      </c>
      <c r="B182" s="1">
        <v>205</v>
      </c>
      <c r="C182" t="s">
        <v>113</v>
      </c>
      <c r="D182" t="s">
        <v>351</v>
      </c>
      <c r="E182">
        <v>1</v>
      </c>
      <c r="F182">
        <v>31.395</v>
      </c>
      <c r="G182">
        <v>-92.716667000000001</v>
      </c>
      <c r="H182" t="s">
        <v>448</v>
      </c>
      <c r="I182">
        <v>313</v>
      </c>
      <c r="J182" t="s">
        <v>474</v>
      </c>
      <c r="K182" t="s">
        <v>487</v>
      </c>
      <c r="L182">
        <v>2010</v>
      </c>
      <c r="N182" t="s">
        <v>571</v>
      </c>
      <c r="O182" t="s">
        <v>611</v>
      </c>
      <c r="P182">
        <v>2</v>
      </c>
      <c r="Q182" t="s">
        <v>613</v>
      </c>
      <c r="R182">
        <v>10177</v>
      </c>
      <c r="S182">
        <v>18266422.600000001</v>
      </c>
      <c r="T182" t="s">
        <v>785</v>
      </c>
      <c r="U182">
        <v>2.892E-3</v>
      </c>
      <c r="V182">
        <v>3.4833333333333331E-3</v>
      </c>
      <c r="W182">
        <f t="shared" si="5"/>
        <v>1.2044721069617335</v>
      </c>
    </row>
    <row r="183" spans="1:23" x14ac:dyDescent="0.45">
      <c r="A183" s="8" t="str">
        <f t="shared" si="4"/>
        <v>6190</v>
      </c>
      <c r="B183" s="1">
        <v>206</v>
      </c>
      <c r="C183" t="s">
        <v>113</v>
      </c>
      <c r="D183" t="s">
        <v>352</v>
      </c>
      <c r="E183">
        <v>1</v>
      </c>
      <c r="F183">
        <v>31.395</v>
      </c>
      <c r="G183">
        <v>-92.716667000000001</v>
      </c>
      <c r="H183" t="s">
        <v>448</v>
      </c>
      <c r="I183">
        <v>313</v>
      </c>
      <c r="J183" t="s">
        <v>474</v>
      </c>
      <c r="K183" t="s">
        <v>487</v>
      </c>
      <c r="L183">
        <v>2010</v>
      </c>
      <c r="N183" t="s">
        <v>571</v>
      </c>
      <c r="O183" t="s">
        <v>611</v>
      </c>
      <c r="P183">
        <v>2</v>
      </c>
      <c r="Q183" t="s">
        <v>613</v>
      </c>
      <c r="R183">
        <v>10177</v>
      </c>
      <c r="S183">
        <v>18433753.199999999</v>
      </c>
      <c r="T183" t="s">
        <v>786</v>
      </c>
      <c r="U183">
        <v>1.2911999999999999E-3</v>
      </c>
      <c r="V183">
        <v>2.8300000000000001E-3</v>
      </c>
      <c r="W183">
        <f t="shared" si="5"/>
        <v>2.1917596034696407</v>
      </c>
    </row>
    <row r="184" spans="1:23" x14ac:dyDescent="0.45">
      <c r="A184" s="8" t="str">
        <f t="shared" si="4"/>
        <v>6194</v>
      </c>
      <c r="B184" s="1">
        <v>207</v>
      </c>
      <c r="C184" t="s">
        <v>114</v>
      </c>
      <c r="D184" t="s">
        <v>353</v>
      </c>
      <c r="E184">
        <v>1</v>
      </c>
      <c r="F184">
        <v>34.186494000000003</v>
      </c>
      <c r="G184">
        <v>-102.56999</v>
      </c>
      <c r="H184" t="s">
        <v>441</v>
      </c>
      <c r="I184">
        <v>532</v>
      </c>
      <c r="J184" t="s">
        <v>470</v>
      </c>
      <c r="K184" t="s">
        <v>483</v>
      </c>
      <c r="L184">
        <v>1982</v>
      </c>
      <c r="M184">
        <v>2029</v>
      </c>
      <c r="N184" t="s">
        <v>572</v>
      </c>
      <c r="O184" t="s">
        <v>611</v>
      </c>
      <c r="P184">
        <v>2</v>
      </c>
      <c r="Q184" t="s">
        <v>613</v>
      </c>
      <c r="R184">
        <v>10342</v>
      </c>
      <c r="S184">
        <v>16065970</v>
      </c>
      <c r="T184" t="s">
        <v>787</v>
      </c>
      <c r="U184">
        <v>6.96E-4</v>
      </c>
      <c r="V184">
        <v>6.1666666666666673E-4</v>
      </c>
      <c r="W184">
        <f t="shared" si="5"/>
        <v>0.88601532567049812</v>
      </c>
    </row>
    <row r="185" spans="1:23" x14ac:dyDescent="0.45">
      <c r="A185" s="8" t="str">
        <f t="shared" si="4"/>
        <v>6194</v>
      </c>
      <c r="B185" s="1">
        <v>208</v>
      </c>
      <c r="C185" t="s">
        <v>114</v>
      </c>
      <c r="D185" t="s">
        <v>354</v>
      </c>
      <c r="E185">
        <v>1</v>
      </c>
      <c r="F185">
        <v>34.186494000000003</v>
      </c>
      <c r="G185">
        <v>-102.56999</v>
      </c>
      <c r="H185" t="s">
        <v>441</v>
      </c>
      <c r="I185">
        <v>535</v>
      </c>
      <c r="J185" t="s">
        <v>470</v>
      </c>
      <c r="K185" t="s">
        <v>483</v>
      </c>
      <c r="L185">
        <v>1985</v>
      </c>
      <c r="M185">
        <v>2029</v>
      </c>
      <c r="N185" t="s">
        <v>572</v>
      </c>
      <c r="O185" t="s">
        <v>611</v>
      </c>
      <c r="P185">
        <v>2</v>
      </c>
      <c r="Q185" t="s">
        <v>613</v>
      </c>
      <c r="R185">
        <v>10255</v>
      </c>
      <c r="S185">
        <v>17847878.800000001</v>
      </c>
      <c r="T185" t="s">
        <v>788</v>
      </c>
      <c r="U185">
        <v>5.7760000000000005E-4</v>
      </c>
      <c r="V185">
        <v>5.2499999999999997E-4</v>
      </c>
      <c r="W185">
        <f t="shared" si="5"/>
        <v>0.90893351800554001</v>
      </c>
    </row>
    <row r="186" spans="1:23" x14ac:dyDescent="0.45">
      <c r="A186" s="8" t="str">
        <f t="shared" si="4"/>
        <v>6195</v>
      </c>
      <c r="B186" s="1">
        <v>209</v>
      </c>
      <c r="C186" t="s">
        <v>115</v>
      </c>
      <c r="D186" t="s">
        <v>355</v>
      </c>
      <c r="E186">
        <v>1</v>
      </c>
      <c r="F186">
        <v>37.151705999999997</v>
      </c>
      <c r="G186">
        <v>-93.388040000000004</v>
      </c>
      <c r="H186" t="s">
        <v>451</v>
      </c>
      <c r="I186">
        <v>184</v>
      </c>
      <c r="J186" t="s">
        <v>470</v>
      </c>
      <c r="K186" t="s">
        <v>483</v>
      </c>
      <c r="L186">
        <v>1976</v>
      </c>
      <c r="N186" t="s">
        <v>573</v>
      </c>
      <c r="O186" t="s">
        <v>612</v>
      </c>
      <c r="P186">
        <v>12</v>
      </c>
      <c r="Q186" t="s">
        <v>613</v>
      </c>
      <c r="R186">
        <v>10328</v>
      </c>
      <c r="S186">
        <v>7587867</v>
      </c>
      <c r="T186" t="s">
        <v>789</v>
      </c>
      <c r="U186">
        <v>9.0244000000000001E-4</v>
      </c>
      <c r="V186">
        <v>2.2777777777777779E-3</v>
      </c>
      <c r="W186">
        <f t="shared" si="5"/>
        <v>2.5240212953523535</v>
      </c>
    </row>
    <row r="187" spans="1:23" x14ac:dyDescent="0.45">
      <c r="A187" s="8" t="str">
        <f t="shared" si="4"/>
        <v>6195</v>
      </c>
      <c r="B187" s="1">
        <v>210</v>
      </c>
      <c r="C187" t="s">
        <v>115</v>
      </c>
      <c r="D187" t="s">
        <v>356</v>
      </c>
      <c r="E187">
        <v>1</v>
      </c>
      <c r="F187">
        <v>37.151705999999997</v>
      </c>
      <c r="G187">
        <v>-93.388040000000004</v>
      </c>
      <c r="H187" t="s">
        <v>451</v>
      </c>
      <c r="I187">
        <v>275</v>
      </c>
      <c r="J187" t="s">
        <v>470</v>
      </c>
      <c r="K187" t="s">
        <v>483</v>
      </c>
      <c r="L187">
        <v>1976</v>
      </c>
      <c r="N187" t="s">
        <v>573</v>
      </c>
      <c r="O187" t="s">
        <v>612</v>
      </c>
      <c r="P187">
        <v>11</v>
      </c>
      <c r="Q187" t="s">
        <v>613</v>
      </c>
      <c r="R187">
        <v>10188</v>
      </c>
      <c r="S187">
        <v>14165827.6</v>
      </c>
      <c r="T187" t="s">
        <v>790</v>
      </c>
      <c r="U187">
        <v>4.5071999999999999E-4</v>
      </c>
      <c r="V187">
        <v>1.5777666666666669E-3</v>
      </c>
      <c r="W187">
        <f t="shared" si="5"/>
        <v>3.5005472725121294</v>
      </c>
    </row>
    <row r="188" spans="1:23" x14ac:dyDescent="0.45">
      <c r="A188" s="8" t="str">
        <f t="shared" si="4"/>
        <v>6204</v>
      </c>
      <c r="B188" s="1">
        <v>211</v>
      </c>
      <c r="C188" t="s">
        <v>116</v>
      </c>
      <c r="D188" t="s">
        <v>357</v>
      </c>
      <c r="E188">
        <v>1</v>
      </c>
      <c r="F188">
        <v>42.108888999999998</v>
      </c>
      <c r="G188">
        <v>-104.88249999999999</v>
      </c>
      <c r="H188" t="s">
        <v>461</v>
      </c>
      <c r="I188">
        <v>570</v>
      </c>
      <c r="J188" t="s">
        <v>470</v>
      </c>
      <c r="K188" t="s">
        <v>484</v>
      </c>
      <c r="L188">
        <v>1980</v>
      </c>
      <c r="N188" t="s">
        <v>574</v>
      </c>
      <c r="O188" t="s">
        <v>611</v>
      </c>
      <c r="P188">
        <v>4</v>
      </c>
      <c r="Q188" t="s">
        <v>613</v>
      </c>
      <c r="R188">
        <v>10218</v>
      </c>
      <c r="S188">
        <v>26906357.600000001</v>
      </c>
      <c r="T188" t="s">
        <v>791</v>
      </c>
      <c r="U188">
        <v>1.7960000000000001E-3</v>
      </c>
      <c r="V188">
        <v>7.9866666666666662E-3</v>
      </c>
      <c r="W188">
        <f t="shared" si="5"/>
        <v>4.4469190794357827</v>
      </c>
    </row>
    <row r="189" spans="1:23" x14ac:dyDescent="0.45">
      <c r="A189" s="8" t="str">
        <f t="shared" si="4"/>
        <v>6204</v>
      </c>
      <c r="B189" s="1">
        <v>212</v>
      </c>
      <c r="C189" t="s">
        <v>116</v>
      </c>
      <c r="D189" t="s">
        <v>358</v>
      </c>
      <c r="E189">
        <v>1</v>
      </c>
      <c r="F189">
        <v>42.108888999999998</v>
      </c>
      <c r="G189">
        <v>-104.88249999999999</v>
      </c>
      <c r="H189" t="s">
        <v>461</v>
      </c>
      <c r="I189">
        <v>570</v>
      </c>
      <c r="J189" t="s">
        <v>470</v>
      </c>
      <c r="K189" t="s">
        <v>484</v>
      </c>
      <c r="L189">
        <v>1981</v>
      </c>
      <c r="N189" t="s">
        <v>535</v>
      </c>
      <c r="O189" t="s">
        <v>611</v>
      </c>
      <c r="P189">
        <v>2</v>
      </c>
      <c r="Q189" t="s">
        <v>613</v>
      </c>
      <c r="R189">
        <v>10164</v>
      </c>
      <c r="S189">
        <v>39919358</v>
      </c>
      <c r="T189" t="s">
        <v>792</v>
      </c>
      <c r="U189">
        <v>8.0000000000000002E-3</v>
      </c>
      <c r="V189">
        <v>7.0000000000000001E-3</v>
      </c>
      <c r="W189">
        <f t="shared" si="5"/>
        <v>0.875</v>
      </c>
    </row>
    <row r="190" spans="1:23" x14ac:dyDescent="0.45">
      <c r="A190" s="8" t="str">
        <f t="shared" si="4"/>
        <v>6204</v>
      </c>
      <c r="B190" s="1">
        <v>213</v>
      </c>
      <c r="C190" t="s">
        <v>116</v>
      </c>
      <c r="D190" t="s">
        <v>359</v>
      </c>
      <c r="E190">
        <v>1</v>
      </c>
      <c r="F190">
        <v>42.108888999999998</v>
      </c>
      <c r="G190">
        <v>-104.88249999999999</v>
      </c>
      <c r="H190" t="s">
        <v>461</v>
      </c>
      <c r="I190">
        <v>570</v>
      </c>
      <c r="J190" t="s">
        <v>470</v>
      </c>
      <c r="K190" t="s">
        <v>484</v>
      </c>
      <c r="L190">
        <v>1982</v>
      </c>
      <c r="N190" t="s">
        <v>535</v>
      </c>
      <c r="O190" t="s">
        <v>611</v>
      </c>
      <c r="P190">
        <v>4</v>
      </c>
      <c r="Q190" t="s">
        <v>613</v>
      </c>
      <c r="R190">
        <v>10137</v>
      </c>
      <c r="S190">
        <v>43706051.200000003</v>
      </c>
      <c r="T190" t="s">
        <v>793</v>
      </c>
      <c r="U190">
        <v>5.9800000000000001E-3</v>
      </c>
      <c r="V190">
        <v>1.475833333333333E-2</v>
      </c>
      <c r="W190">
        <f t="shared" si="5"/>
        <v>2.4679487179487172</v>
      </c>
    </row>
    <row r="191" spans="1:23" x14ac:dyDescent="0.45">
      <c r="A191" s="8" t="str">
        <f t="shared" si="4"/>
        <v>6213</v>
      </c>
      <c r="B191" s="1">
        <v>215</v>
      </c>
      <c r="C191" t="s">
        <v>117</v>
      </c>
      <c r="D191" t="s">
        <v>361</v>
      </c>
      <c r="E191">
        <v>1</v>
      </c>
      <c r="F191">
        <v>39.069400000000002</v>
      </c>
      <c r="G191">
        <v>-87.510800000000003</v>
      </c>
      <c r="H191" t="s">
        <v>445</v>
      </c>
      <c r="I191">
        <v>496</v>
      </c>
      <c r="J191" t="s">
        <v>469</v>
      </c>
      <c r="K191" t="s">
        <v>482</v>
      </c>
      <c r="L191">
        <v>1983</v>
      </c>
      <c r="N191" t="s">
        <v>575</v>
      </c>
      <c r="O191" t="s">
        <v>611</v>
      </c>
      <c r="P191">
        <v>2</v>
      </c>
      <c r="Q191" t="s">
        <v>613</v>
      </c>
      <c r="R191">
        <v>10352</v>
      </c>
      <c r="S191">
        <v>25605605.399999999</v>
      </c>
      <c r="T191" t="s">
        <v>795</v>
      </c>
      <c r="U191">
        <v>3.98E-3</v>
      </c>
      <c r="V191">
        <v>3.8333333333333331E-3</v>
      </c>
      <c r="W191">
        <f t="shared" si="5"/>
        <v>0.96314907872696809</v>
      </c>
    </row>
    <row r="192" spans="1:23" x14ac:dyDescent="0.45">
      <c r="A192" s="8" t="str">
        <f t="shared" si="4"/>
        <v>6213</v>
      </c>
      <c r="B192" s="1">
        <v>214</v>
      </c>
      <c r="C192" t="s">
        <v>117</v>
      </c>
      <c r="D192" t="s">
        <v>360</v>
      </c>
      <c r="E192">
        <v>1</v>
      </c>
      <c r="F192">
        <v>39.069400000000002</v>
      </c>
      <c r="G192">
        <v>-87.510800000000003</v>
      </c>
      <c r="H192" t="s">
        <v>445</v>
      </c>
      <c r="I192">
        <v>492</v>
      </c>
      <c r="J192" t="s">
        <v>469</v>
      </c>
      <c r="K192" t="s">
        <v>482</v>
      </c>
      <c r="L192">
        <v>1982</v>
      </c>
      <c r="N192" t="s">
        <v>575</v>
      </c>
      <c r="O192" t="s">
        <v>611</v>
      </c>
      <c r="P192">
        <v>2</v>
      </c>
      <c r="Q192" t="s">
        <v>613</v>
      </c>
      <c r="R192">
        <v>10408</v>
      </c>
      <c r="S192">
        <v>24249177.800000001</v>
      </c>
      <c r="T192" t="s">
        <v>794</v>
      </c>
      <c r="U192">
        <v>4.96E-3</v>
      </c>
      <c r="V192">
        <v>3.8333333333333331E-3</v>
      </c>
      <c r="W192">
        <f t="shared" si="5"/>
        <v>0.77284946236559138</v>
      </c>
    </row>
    <row r="193" spans="1:23" x14ac:dyDescent="0.45">
      <c r="A193" s="8" t="str">
        <f t="shared" si="4"/>
        <v>6249</v>
      </c>
      <c r="B193" s="1">
        <v>216</v>
      </c>
      <c r="C193" t="s">
        <v>118</v>
      </c>
      <c r="D193" t="s">
        <v>362</v>
      </c>
      <c r="E193">
        <v>1</v>
      </c>
      <c r="F193">
        <v>33.33184</v>
      </c>
      <c r="G193">
        <v>-79.357236</v>
      </c>
      <c r="H193" t="s">
        <v>437</v>
      </c>
      <c r="I193">
        <v>275</v>
      </c>
      <c r="J193" t="s">
        <v>469</v>
      </c>
      <c r="K193" t="s">
        <v>480</v>
      </c>
      <c r="L193">
        <v>1975</v>
      </c>
      <c r="M193">
        <v>2031</v>
      </c>
      <c r="N193" t="s">
        <v>499</v>
      </c>
      <c r="O193" t="s">
        <v>611</v>
      </c>
      <c r="P193">
        <v>1</v>
      </c>
      <c r="Q193" t="s">
        <v>615</v>
      </c>
      <c r="R193">
        <v>10751</v>
      </c>
      <c r="S193">
        <v>7699848.7999999998</v>
      </c>
      <c r="T193" t="s">
        <v>796</v>
      </c>
      <c r="U193">
        <v>3.0680000000000008E-3</v>
      </c>
      <c r="V193">
        <v>3.033044444444443E-3</v>
      </c>
      <c r="W193">
        <f t="shared" si="5"/>
        <v>0.98860640301318192</v>
      </c>
    </row>
    <row r="194" spans="1:23" x14ac:dyDescent="0.45">
      <c r="A194" s="8" t="str">
        <f t="shared" ref="A194:A257" si="6">LEFT(D194,(FIND("_",D194))-1)</f>
        <v>6249</v>
      </c>
      <c r="B194" s="1">
        <v>217</v>
      </c>
      <c r="C194" t="s">
        <v>118</v>
      </c>
      <c r="D194" t="s">
        <v>363</v>
      </c>
      <c r="E194">
        <v>1</v>
      </c>
      <c r="F194">
        <v>33.33184</v>
      </c>
      <c r="G194">
        <v>-79.357236</v>
      </c>
      <c r="H194" t="s">
        <v>437</v>
      </c>
      <c r="I194">
        <v>285</v>
      </c>
      <c r="J194" t="s">
        <v>469</v>
      </c>
      <c r="K194" t="s">
        <v>480</v>
      </c>
      <c r="L194">
        <v>1977</v>
      </c>
      <c r="M194">
        <v>2031</v>
      </c>
      <c r="N194" t="s">
        <v>499</v>
      </c>
      <c r="O194" t="s">
        <v>611</v>
      </c>
      <c r="P194">
        <v>3</v>
      </c>
      <c r="Q194" t="s">
        <v>615</v>
      </c>
      <c r="R194">
        <v>10687</v>
      </c>
      <c r="S194">
        <v>6061530</v>
      </c>
      <c r="T194" t="s">
        <v>797</v>
      </c>
      <c r="U194">
        <v>9.1381117245251386E-3</v>
      </c>
      <c r="V194">
        <v>7.4614017030036088E-3</v>
      </c>
      <c r="W194">
        <f t="shared" ref="W194:W257" si="7">V194/U194</f>
        <v>0.81651460694866262</v>
      </c>
    </row>
    <row r="195" spans="1:23" x14ac:dyDescent="0.45">
      <c r="A195" s="8" t="str">
        <f t="shared" si="6"/>
        <v>6249</v>
      </c>
      <c r="B195" s="1">
        <v>218</v>
      </c>
      <c r="C195" t="s">
        <v>118</v>
      </c>
      <c r="D195" t="s">
        <v>364</v>
      </c>
      <c r="E195">
        <v>1</v>
      </c>
      <c r="F195">
        <v>33.33184</v>
      </c>
      <c r="G195">
        <v>-79.357236</v>
      </c>
      <c r="H195" t="s">
        <v>437</v>
      </c>
      <c r="I195">
        <v>285</v>
      </c>
      <c r="J195" t="s">
        <v>469</v>
      </c>
      <c r="K195" t="s">
        <v>480</v>
      </c>
      <c r="L195">
        <v>1980</v>
      </c>
      <c r="M195">
        <v>2031</v>
      </c>
      <c r="N195" t="s">
        <v>499</v>
      </c>
      <c r="O195" t="s">
        <v>611</v>
      </c>
      <c r="P195">
        <v>3</v>
      </c>
      <c r="Q195" t="s">
        <v>615</v>
      </c>
      <c r="R195">
        <v>10784</v>
      </c>
      <c r="S195">
        <v>4608332.5999999996</v>
      </c>
      <c r="T195" t="s">
        <v>798</v>
      </c>
      <c r="U195">
        <v>6.8163946587537104E-3</v>
      </c>
      <c r="V195">
        <v>7.1325544691454058E-3</v>
      </c>
      <c r="W195">
        <f t="shared" si="7"/>
        <v>1.046382263090603</v>
      </c>
    </row>
    <row r="196" spans="1:23" x14ac:dyDescent="0.45">
      <c r="A196" s="8" t="str">
        <f t="shared" si="6"/>
        <v>6249</v>
      </c>
      <c r="B196" s="1">
        <v>219</v>
      </c>
      <c r="C196" t="s">
        <v>118</v>
      </c>
      <c r="D196" t="s">
        <v>365</v>
      </c>
      <c r="E196">
        <v>1</v>
      </c>
      <c r="F196">
        <v>33.33184</v>
      </c>
      <c r="G196">
        <v>-79.357236</v>
      </c>
      <c r="H196" t="s">
        <v>437</v>
      </c>
      <c r="I196">
        <v>285</v>
      </c>
      <c r="J196" t="s">
        <v>469</v>
      </c>
      <c r="K196" t="s">
        <v>480</v>
      </c>
      <c r="L196">
        <v>1981</v>
      </c>
      <c r="M196">
        <v>2031</v>
      </c>
      <c r="N196" t="s">
        <v>499</v>
      </c>
      <c r="O196" t="s">
        <v>611</v>
      </c>
      <c r="P196">
        <v>1</v>
      </c>
      <c r="Q196" t="s">
        <v>615</v>
      </c>
      <c r="R196">
        <v>10803</v>
      </c>
      <c r="S196">
        <v>2481275.7999999998</v>
      </c>
      <c r="T196" t="s">
        <v>799</v>
      </c>
      <c r="U196">
        <v>5.0690699999999906E-3</v>
      </c>
      <c r="V196">
        <v>6.1413501086956509E-3</v>
      </c>
      <c r="W196">
        <f t="shared" si="7"/>
        <v>1.2115338925474815</v>
      </c>
    </row>
    <row r="197" spans="1:23" x14ac:dyDescent="0.45">
      <c r="A197" s="8" t="str">
        <f t="shared" si="6"/>
        <v>6250</v>
      </c>
      <c r="B197" s="1">
        <v>220</v>
      </c>
      <c r="C197" t="s">
        <v>119</v>
      </c>
      <c r="D197" t="s">
        <v>366</v>
      </c>
      <c r="E197">
        <v>2</v>
      </c>
      <c r="F197">
        <v>36.527799999999999</v>
      </c>
      <c r="G197">
        <v>-78.8917</v>
      </c>
      <c r="H197" t="s">
        <v>454</v>
      </c>
      <c r="I197">
        <v>728</v>
      </c>
      <c r="J197" t="s">
        <v>469</v>
      </c>
      <c r="K197" t="s">
        <v>484</v>
      </c>
      <c r="L197">
        <v>1983</v>
      </c>
      <c r="M197">
        <v>2031</v>
      </c>
      <c r="N197" t="s">
        <v>533</v>
      </c>
      <c r="O197" t="s">
        <v>611</v>
      </c>
      <c r="P197">
        <v>4</v>
      </c>
      <c r="Q197" t="s">
        <v>614</v>
      </c>
      <c r="R197">
        <v>11143</v>
      </c>
      <c r="S197">
        <v>15856958.199999999</v>
      </c>
      <c r="T197" t="s">
        <v>800</v>
      </c>
      <c r="U197">
        <v>1.4992699999999999E-2</v>
      </c>
      <c r="V197">
        <v>1.4449207650273219E-2</v>
      </c>
      <c r="W197">
        <f t="shared" si="7"/>
        <v>0.96374953479181336</v>
      </c>
    </row>
    <row r="198" spans="1:23" x14ac:dyDescent="0.45">
      <c r="A198" s="8" t="str">
        <f t="shared" si="6"/>
        <v>6254</v>
      </c>
      <c r="B198" s="1">
        <v>222</v>
      </c>
      <c r="C198" t="s">
        <v>120</v>
      </c>
      <c r="D198" t="s">
        <v>367</v>
      </c>
      <c r="E198">
        <v>1</v>
      </c>
      <c r="F198">
        <v>41.0961</v>
      </c>
      <c r="G198">
        <v>-92.555833000000007</v>
      </c>
      <c r="H198" t="s">
        <v>446</v>
      </c>
      <c r="I198">
        <v>725</v>
      </c>
      <c r="J198" t="s">
        <v>470</v>
      </c>
      <c r="K198" t="s">
        <v>481</v>
      </c>
      <c r="L198">
        <v>1981</v>
      </c>
      <c r="N198" t="s">
        <v>514</v>
      </c>
      <c r="O198" t="s">
        <v>611</v>
      </c>
      <c r="P198">
        <v>1</v>
      </c>
      <c r="Q198" t="s">
        <v>614</v>
      </c>
      <c r="R198">
        <v>10369</v>
      </c>
      <c r="S198">
        <v>41314094.200000003</v>
      </c>
      <c r="T198" t="s">
        <v>662</v>
      </c>
      <c r="U198">
        <v>5.0000000000000001E-3</v>
      </c>
      <c r="V198">
        <v>4.9999999999999992E-3</v>
      </c>
      <c r="W198">
        <f t="shared" si="7"/>
        <v>0.99999999999999978</v>
      </c>
    </row>
    <row r="199" spans="1:23" x14ac:dyDescent="0.45">
      <c r="A199" s="8" t="str">
        <f t="shared" si="6"/>
        <v>6257</v>
      </c>
      <c r="B199" s="1">
        <v>223</v>
      </c>
      <c r="C199" t="s">
        <v>121</v>
      </c>
      <c r="D199" t="s">
        <v>368</v>
      </c>
      <c r="E199">
        <v>1</v>
      </c>
      <c r="F199">
        <v>33.060600000000001</v>
      </c>
      <c r="G199">
        <v>-83.807500000000005</v>
      </c>
      <c r="H199" t="s">
        <v>443</v>
      </c>
      <c r="I199">
        <v>860</v>
      </c>
      <c r="J199" t="s">
        <v>470</v>
      </c>
      <c r="K199" t="s">
        <v>492</v>
      </c>
      <c r="L199">
        <v>1982</v>
      </c>
      <c r="N199" t="s">
        <v>576</v>
      </c>
      <c r="O199" t="s">
        <v>611</v>
      </c>
      <c r="P199">
        <v>2</v>
      </c>
      <c r="Q199" t="s">
        <v>613</v>
      </c>
      <c r="R199">
        <v>10832</v>
      </c>
      <c r="S199">
        <v>29439250.399999999</v>
      </c>
      <c r="T199" t="s">
        <v>801</v>
      </c>
      <c r="U199">
        <v>1E-3</v>
      </c>
      <c r="V199">
        <v>1.3333333333333331E-3</v>
      </c>
      <c r="W199">
        <f t="shared" si="7"/>
        <v>1.333333333333333</v>
      </c>
    </row>
    <row r="200" spans="1:23" x14ac:dyDescent="0.45">
      <c r="A200" s="8" t="str">
        <f t="shared" si="6"/>
        <v>6257</v>
      </c>
      <c r="B200" s="1">
        <v>224</v>
      </c>
      <c r="C200" t="s">
        <v>121</v>
      </c>
      <c r="D200" t="s">
        <v>369</v>
      </c>
      <c r="E200">
        <v>1</v>
      </c>
      <c r="F200">
        <v>33.060600000000001</v>
      </c>
      <c r="G200">
        <v>-83.807500000000005</v>
      </c>
      <c r="H200" t="s">
        <v>443</v>
      </c>
      <c r="I200">
        <v>860</v>
      </c>
      <c r="J200" t="s">
        <v>470</v>
      </c>
      <c r="K200" t="s">
        <v>492</v>
      </c>
      <c r="L200">
        <v>1984</v>
      </c>
      <c r="N200" t="s">
        <v>576</v>
      </c>
      <c r="O200" t="s">
        <v>611</v>
      </c>
      <c r="P200">
        <v>2</v>
      </c>
      <c r="Q200" t="s">
        <v>613</v>
      </c>
      <c r="R200">
        <v>10756</v>
      </c>
      <c r="S200">
        <v>27880798.800000001</v>
      </c>
      <c r="T200" t="s">
        <v>635</v>
      </c>
      <c r="U200">
        <v>2E-3</v>
      </c>
      <c r="V200">
        <v>1.666666666666667E-3</v>
      </c>
      <c r="W200">
        <f t="shared" si="7"/>
        <v>0.83333333333333348</v>
      </c>
    </row>
    <row r="201" spans="1:23" x14ac:dyDescent="0.45">
      <c r="A201" s="8" t="str">
        <f t="shared" si="6"/>
        <v>6257</v>
      </c>
      <c r="B201" s="1">
        <v>225</v>
      </c>
      <c r="C201" t="s">
        <v>121</v>
      </c>
      <c r="D201" t="s">
        <v>370</v>
      </c>
      <c r="E201">
        <v>1</v>
      </c>
      <c r="F201">
        <v>33.060600000000001</v>
      </c>
      <c r="G201">
        <v>-83.807500000000005</v>
      </c>
      <c r="H201" t="s">
        <v>443</v>
      </c>
      <c r="I201">
        <v>860</v>
      </c>
      <c r="J201" t="s">
        <v>470</v>
      </c>
      <c r="K201" t="s">
        <v>485</v>
      </c>
      <c r="L201">
        <v>1987</v>
      </c>
      <c r="M201">
        <v>2029</v>
      </c>
      <c r="N201" t="s">
        <v>508</v>
      </c>
      <c r="O201" t="s">
        <v>611</v>
      </c>
      <c r="P201">
        <v>2</v>
      </c>
      <c r="Q201" t="s">
        <v>613</v>
      </c>
      <c r="R201">
        <v>10740</v>
      </c>
      <c r="S201">
        <v>29782977</v>
      </c>
      <c r="T201" t="s">
        <v>802</v>
      </c>
      <c r="U201">
        <v>2E-3</v>
      </c>
      <c r="V201">
        <v>2.3666666666666671E-3</v>
      </c>
      <c r="W201">
        <f t="shared" si="7"/>
        <v>1.1833333333333336</v>
      </c>
    </row>
    <row r="202" spans="1:23" x14ac:dyDescent="0.45">
      <c r="A202" s="8" t="str">
        <f t="shared" si="6"/>
        <v>6264</v>
      </c>
      <c r="B202" s="1">
        <v>226</v>
      </c>
      <c r="C202" t="s">
        <v>122</v>
      </c>
      <c r="D202" t="s">
        <v>371</v>
      </c>
      <c r="E202">
        <v>1</v>
      </c>
      <c r="F202">
        <v>38.979399999999998</v>
      </c>
      <c r="G202">
        <v>-81.934399999999997</v>
      </c>
      <c r="H202" t="s">
        <v>459</v>
      </c>
      <c r="I202">
        <v>1299</v>
      </c>
      <c r="J202" t="s">
        <v>469</v>
      </c>
      <c r="K202" t="s">
        <v>482</v>
      </c>
      <c r="L202">
        <v>1980</v>
      </c>
      <c r="M202">
        <v>2040</v>
      </c>
      <c r="N202" t="s">
        <v>546</v>
      </c>
      <c r="O202" t="s">
        <v>611</v>
      </c>
      <c r="P202">
        <v>2</v>
      </c>
      <c r="Q202" t="s">
        <v>613</v>
      </c>
      <c r="R202">
        <v>9925</v>
      </c>
      <c r="S202">
        <v>67551774</v>
      </c>
      <c r="T202" t="s">
        <v>803</v>
      </c>
      <c r="U202">
        <v>3.9899999999999996E-3</v>
      </c>
      <c r="V202">
        <v>5.266666666666666E-3</v>
      </c>
      <c r="W202">
        <f t="shared" si="7"/>
        <v>1.3199665831244778</v>
      </c>
    </row>
    <row r="203" spans="1:23" x14ac:dyDescent="0.45">
      <c r="A203" s="8" t="str">
        <f t="shared" si="6"/>
        <v>6469</v>
      </c>
      <c r="B203" s="1">
        <v>227</v>
      </c>
      <c r="C203" t="s">
        <v>123</v>
      </c>
      <c r="D203" t="s">
        <v>372</v>
      </c>
      <c r="E203">
        <v>1</v>
      </c>
      <c r="F203">
        <v>47.370542</v>
      </c>
      <c r="G203">
        <v>-101.83566</v>
      </c>
      <c r="H203" t="s">
        <v>455</v>
      </c>
      <c r="I203">
        <v>450</v>
      </c>
      <c r="J203" t="s">
        <v>478</v>
      </c>
      <c r="K203" t="s">
        <v>483</v>
      </c>
      <c r="L203">
        <v>1984</v>
      </c>
      <c r="N203" t="s">
        <v>535</v>
      </c>
      <c r="O203" t="s">
        <v>611</v>
      </c>
      <c r="P203">
        <v>1</v>
      </c>
      <c r="Q203" t="s">
        <v>613</v>
      </c>
      <c r="R203">
        <v>11322</v>
      </c>
      <c r="S203">
        <v>30686480.399999999</v>
      </c>
      <c r="T203" t="s">
        <v>804</v>
      </c>
      <c r="U203">
        <v>6.966E-3</v>
      </c>
      <c r="V203">
        <v>5.3666666666666663E-3</v>
      </c>
      <c r="W203">
        <f t="shared" si="7"/>
        <v>0.77040865154560245</v>
      </c>
    </row>
    <row r="204" spans="1:23" x14ac:dyDescent="0.45">
      <c r="A204" s="8" t="str">
        <f t="shared" si="6"/>
        <v>6469</v>
      </c>
      <c r="B204" s="1">
        <v>228</v>
      </c>
      <c r="C204" t="s">
        <v>123</v>
      </c>
      <c r="D204" t="s">
        <v>373</v>
      </c>
      <c r="E204">
        <v>1</v>
      </c>
      <c r="F204">
        <v>47.370542</v>
      </c>
      <c r="G204">
        <v>-101.83566</v>
      </c>
      <c r="H204" t="s">
        <v>455</v>
      </c>
      <c r="I204">
        <v>450</v>
      </c>
      <c r="J204" t="s">
        <v>478</v>
      </c>
      <c r="K204" t="s">
        <v>483</v>
      </c>
      <c r="L204">
        <v>1986</v>
      </c>
      <c r="N204" t="s">
        <v>535</v>
      </c>
      <c r="O204" t="s">
        <v>611</v>
      </c>
      <c r="P204">
        <v>1</v>
      </c>
      <c r="Q204" t="s">
        <v>613</v>
      </c>
      <c r="R204">
        <v>11263</v>
      </c>
      <c r="S204">
        <v>34877580.200000003</v>
      </c>
      <c r="T204" t="s">
        <v>805</v>
      </c>
      <c r="U204">
        <v>3.3999999999999998E-3</v>
      </c>
      <c r="V204">
        <v>3.266666666666666E-3</v>
      </c>
      <c r="W204">
        <f t="shared" si="7"/>
        <v>0.96078431372549</v>
      </c>
    </row>
    <row r="205" spans="1:23" x14ac:dyDescent="0.45">
      <c r="A205" s="8" t="str">
        <f t="shared" si="6"/>
        <v>6641</v>
      </c>
      <c r="B205" s="1">
        <v>229</v>
      </c>
      <c r="C205" t="s">
        <v>124</v>
      </c>
      <c r="D205" t="s">
        <v>374</v>
      </c>
      <c r="E205">
        <v>1</v>
      </c>
      <c r="F205">
        <v>35.678441999999997</v>
      </c>
      <c r="G205">
        <v>-91.408760999999998</v>
      </c>
      <c r="H205" t="s">
        <v>464</v>
      </c>
      <c r="I205">
        <v>809</v>
      </c>
      <c r="J205" t="s">
        <v>470</v>
      </c>
      <c r="K205" t="s">
        <v>482</v>
      </c>
      <c r="L205">
        <v>1983</v>
      </c>
      <c r="M205">
        <v>2031</v>
      </c>
      <c r="N205" t="s">
        <v>564</v>
      </c>
      <c r="O205" t="s">
        <v>611</v>
      </c>
      <c r="P205">
        <v>3</v>
      </c>
      <c r="Q205" t="s">
        <v>614</v>
      </c>
      <c r="R205">
        <v>10428</v>
      </c>
      <c r="S205">
        <v>31915341.199999999</v>
      </c>
      <c r="T205" t="s">
        <v>806</v>
      </c>
      <c r="U205">
        <v>5.3646680499999993E-3</v>
      </c>
      <c r="V205">
        <v>6.4267848163393733E-3</v>
      </c>
      <c r="W205">
        <f t="shared" si="7"/>
        <v>1.1979836881686228</v>
      </c>
    </row>
    <row r="206" spans="1:23" x14ac:dyDescent="0.45">
      <c r="A206" s="8" t="str">
        <f t="shared" si="6"/>
        <v>6641</v>
      </c>
      <c r="B206" s="1">
        <v>230</v>
      </c>
      <c r="C206" t="s">
        <v>124</v>
      </c>
      <c r="D206" t="s">
        <v>375</v>
      </c>
      <c r="E206">
        <v>1</v>
      </c>
      <c r="F206">
        <v>35.678441999999997</v>
      </c>
      <c r="G206">
        <v>-91.408760999999998</v>
      </c>
      <c r="H206" t="s">
        <v>464</v>
      </c>
      <c r="I206">
        <v>842</v>
      </c>
      <c r="J206" t="s">
        <v>470</v>
      </c>
      <c r="K206" t="s">
        <v>482</v>
      </c>
      <c r="L206">
        <v>1985</v>
      </c>
      <c r="M206">
        <v>2031</v>
      </c>
      <c r="N206" t="s">
        <v>564</v>
      </c>
      <c r="O206" t="s">
        <v>611</v>
      </c>
      <c r="P206">
        <v>1</v>
      </c>
      <c r="Q206" t="s">
        <v>614</v>
      </c>
      <c r="R206">
        <v>10427</v>
      </c>
      <c r="S206">
        <v>33107258.199999999</v>
      </c>
      <c r="T206" t="s">
        <v>807</v>
      </c>
      <c r="U206">
        <v>4.1208334999999997E-3</v>
      </c>
      <c r="V206">
        <v>3.1909288351648349E-3</v>
      </c>
      <c r="W206">
        <f t="shared" si="7"/>
        <v>0.77434063646707274</v>
      </c>
    </row>
    <row r="207" spans="1:23" x14ac:dyDescent="0.45">
      <c r="A207" s="8" t="str">
        <f t="shared" si="6"/>
        <v>6664</v>
      </c>
      <c r="B207" s="1">
        <v>231</v>
      </c>
      <c r="C207" t="s">
        <v>125</v>
      </c>
      <c r="D207" t="s">
        <v>376</v>
      </c>
      <c r="E207">
        <v>1</v>
      </c>
      <c r="F207">
        <v>41.318100000000001</v>
      </c>
      <c r="G207">
        <v>-91.093100000000007</v>
      </c>
      <c r="H207" t="s">
        <v>446</v>
      </c>
      <c r="I207">
        <v>746</v>
      </c>
      <c r="J207" t="s">
        <v>470</v>
      </c>
      <c r="K207" t="s">
        <v>481</v>
      </c>
      <c r="L207">
        <v>1983</v>
      </c>
      <c r="N207" t="s">
        <v>514</v>
      </c>
      <c r="O207" t="s">
        <v>612</v>
      </c>
      <c r="P207">
        <v>11</v>
      </c>
      <c r="Q207" t="s">
        <v>613</v>
      </c>
      <c r="R207">
        <v>10591</v>
      </c>
      <c r="S207">
        <v>37064628.200000003</v>
      </c>
      <c r="T207" t="s">
        <v>808</v>
      </c>
      <c r="U207">
        <v>3.3700000000000002E-3</v>
      </c>
      <c r="V207">
        <v>5.73030303030303E-3</v>
      </c>
      <c r="W207">
        <f t="shared" si="7"/>
        <v>1.7003866558762699</v>
      </c>
    </row>
    <row r="208" spans="1:23" x14ac:dyDescent="0.45">
      <c r="A208" s="8" t="str">
        <f t="shared" si="6"/>
        <v>6705</v>
      </c>
      <c r="B208" s="1">
        <v>232</v>
      </c>
      <c r="C208" t="s">
        <v>126</v>
      </c>
      <c r="D208" t="s">
        <v>377</v>
      </c>
      <c r="E208">
        <v>1</v>
      </c>
      <c r="F208">
        <v>37.914999999999999</v>
      </c>
      <c r="G208">
        <v>-87.332800000000006</v>
      </c>
      <c r="H208" t="s">
        <v>445</v>
      </c>
      <c r="I208">
        <v>295</v>
      </c>
      <c r="J208" t="s">
        <v>469</v>
      </c>
      <c r="K208" t="s">
        <v>482</v>
      </c>
      <c r="L208">
        <v>1970</v>
      </c>
      <c r="N208" t="s">
        <v>577</v>
      </c>
      <c r="O208" t="s">
        <v>611</v>
      </c>
      <c r="P208">
        <v>3</v>
      </c>
      <c r="Q208" t="s">
        <v>614</v>
      </c>
      <c r="R208">
        <v>11131</v>
      </c>
      <c r="S208">
        <v>20079372.199999999</v>
      </c>
      <c r="T208" t="s">
        <v>809</v>
      </c>
      <c r="U208">
        <v>7.0000000000000001E-3</v>
      </c>
      <c r="V208">
        <v>6.8337500000000004E-3</v>
      </c>
      <c r="W208">
        <f t="shared" si="7"/>
        <v>0.97625000000000006</v>
      </c>
    </row>
    <row r="209" spans="1:23" x14ac:dyDescent="0.45">
      <c r="A209" s="8" t="str">
        <f t="shared" si="6"/>
        <v>6761</v>
      </c>
      <c r="B209" s="1">
        <v>233</v>
      </c>
      <c r="C209" t="s">
        <v>127</v>
      </c>
      <c r="D209" t="s">
        <v>378</v>
      </c>
      <c r="E209">
        <v>1</v>
      </c>
      <c r="F209">
        <v>40.860905000000002</v>
      </c>
      <c r="G209">
        <v>-105.021207</v>
      </c>
      <c r="H209" t="s">
        <v>442</v>
      </c>
      <c r="I209">
        <v>280</v>
      </c>
      <c r="J209" t="s">
        <v>470</v>
      </c>
      <c r="K209" t="s">
        <v>483</v>
      </c>
      <c r="L209">
        <v>1984</v>
      </c>
      <c r="M209">
        <v>2030</v>
      </c>
      <c r="N209" t="s">
        <v>578</v>
      </c>
      <c r="O209" t="s">
        <v>611</v>
      </c>
      <c r="P209">
        <v>2</v>
      </c>
      <c r="Q209" t="s">
        <v>613</v>
      </c>
      <c r="R209">
        <v>10091</v>
      </c>
      <c r="S209">
        <v>18894611</v>
      </c>
      <c r="T209" t="s">
        <v>810</v>
      </c>
      <c r="U209">
        <v>4.888E-3</v>
      </c>
      <c r="V209">
        <v>4.6833333333333336E-3</v>
      </c>
      <c r="W209">
        <f t="shared" si="7"/>
        <v>0.95812875068194225</v>
      </c>
    </row>
    <row r="210" spans="1:23" x14ac:dyDescent="0.45">
      <c r="A210" s="8" t="str">
        <f t="shared" si="6"/>
        <v>6768</v>
      </c>
      <c r="B210" s="1">
        <v>234</v>
      </c>
      <c r="C210" t="s">
        <v>128</v>
      </c>
      <c r="D210" t="s">
        <v>379</v>
      </c>
      <c r="E210">
        <v>1</v>
      </c>
      <c r="F210">
        <v>36.879100000000001</v>
      </c>
      <c r="G210">
        <v>-89.620900000000006</v>
      </c>
      <c r="H210" t="s">
        <v>451</v>
      </c>
      <c r="I210">
        <v>240</v>
      </c>
      <c r="J210" t="s">
        <v>470</v>
      </c>
      <c r="K210" t="s">
        <v>482</v>
      </c>
      <c r="L210">
        <v>1981</v>
      </c>
      <c r="N210" t="s">
        <v>579</v>
      </c>
      <c r="O210" t="s">
        <v>611</v>
      </c>
      <c r="P210">
        <v>1</v>
      </c>
      <c r="Q210" t="s">
        <v>614</v>
      </c>
      <c r="R210">
        <v>10648</v>
      </c>
      <c r="S210">
        <v>17579677</v>
      </c>
      <c r="T210" t="s">
        <v>811</v>
      </c>
      <c r="U210">
        <v>2.8999999999999998E-3</v>
      </c>
      <c r="V210">
        <v>2.040217391304347E-3</v>
      </c>
      <c r="W210">
        <f t="shared" si="7"/>
        <v>0.70352323838080932</v>
      </c>
    </row>
    <row r="211" spans="1:23" x14ac:dyDescent="0.45">
      <c r="A211" s="8" t="str">
        <f t="shared" si="6"/>
        <v>6772</v>
      </c>
      <c r="B211" s="1">
        <v>235</v>
      </c>
      <c r="C211" t="s">
        <v>129</v>
      </c>
      <c r="D211" t="s">
        <v>380</v>
      </c>
      <c r="E211">
        <v>1</v>
      </c>
      <c r="F211">
        <v>34.015799999999999</v>
      </c>
      <c r="G211">
        <v>-95.320599999999999</v>
      </c>
      <c r="H211" t="s">
        <v>440</v>
      </c>
      <c r="I211">
        <v>440</v>
      </c>
      <c r="J211" t="s">
        <v>470</v>
      </c>
      <c r="K211" t="s">
        <v>482</v>
      </c>
      <c r="L211">
        <v>1982</v>
      </c>
      <c r="N211" t="s">
        <v>580</v>
      </c>
      <c r="O211" t="s">
        <v>611</v>
      </c>
      <c r="P211">
        <v>2</v>
      </c>
      <c r="Q211" t="s">
        <v>613</v>
      </c>
      <c r="R211">
        <v>11061</v>
      </c>
      <c r="S211">
        <v>14323477.800000001</v>
      </c>
      <c r="T211" t="s">
        <v>812</v>
      </c>
      <c r="U211">
        <v>2.8800000000000002E-3</v>
      </c>
      <c r="V211">
        <v>3.3833333333333341E-3</v>
      </c>
      <c r="W211">
        <f t="shared" si="7"/>
        <v>1.1747685185185188</v>
      </c>
    </row>
    <row r="212" spans="1:23" x14ac:dyDescent="0.45">
      <c r="A212" s="8" t="str">
        <f t="shared" si="6"/>
        <v>6823</v>
      </c>
      <c r="B212" s="1">
        <v>236</v>
      </c>
      <c r="C212" t="s">
        <v>130</v>
      </c>
      <c r="D212" t="s">
        <v>381</v>
      </c>
      <c r="E212">
        <v>1</v>
      </c>
      <c r="F212">
        <v>37.4497</v>
      </c>
      <c r="G212">
        <v>-87.080600000000004</v>
      </c>
      <c r="H212" t="s">
        <v>447</v>
      </c>
      <c r="I212">
        <v>417</v>
      </c>
      <c r="J212" t="s">
        <v>469</v>
      </c>
      <c r="K212" t="s">
        <v>482</v>
      </c>
      <c r="L212">
        <v>1984</v>
      </c>
      <c r="N212" t="s">
        <v>581</v>
      </c>
      <c r="O212" t="s">
        <v>612</v>
      </c>
      <c r="P212">
        <v>27</v>
      </c>
      <c r="Q212" t="s">
        <v>614</v>
      </c>
      <c r="R212">
        <v>10643</v>
      </c>
      <c r="S212">
        <v>30012538.800000001</v>
      </c>
      <c r="T212" t="s">
        <v>813</v>
      </c>
      <c r="U212">
        <v>0.01</v>
      </c>
      <c r="V212">
        <v>1.481679389312977E-2</v>
      </c>
      <c r="W212">
        <f t="shared" si="7"/>
        <v>1.4816793893129769</v>
      </c>
    </row>
    <row r="213" spans="1:23" x14ac:dyDescent="0.45">
      <c r="A213" s="8" t="str">
        <f t="shared" si="6"/>
        <v>7030</v>
      </c>
      <c r="B213" s="1">
        <v>237</v>
      </c>
      <c r="C213" t="s">
        <v>131</v>
      </c>
      <c r="D213" t="s">
        <v>382</v>
      </c>
      <c r="E213">
        <v>1</v>
      </c>
      <c r="F213">
        <v>31.091925</v>
      </c>
      <c r="G213">
        <v>-96.695030000000003</v>
      </c>
      <c r="H213" t="s">
        <v>441</v>
      </c>
      <c r="I213">
        <v>152</v>
      </c>
      <c r="J213" t="s">
        <v>472</v>
      </c>
      <c r="K213" t="s">
        <v>483</v>
      </c>
      <c r="L213">
        <v>1990</v>
      </c>
      <c r="N213" t="s">
        <v>582</v>
      </c>
      <c r="O213" t="s">
        <v>611</v>
      </c>
      <c r="P213">
        <v>2</v>
      </c>
      <c r="Q213" t="s">
        <v>613</v>
      </c>
      <c r="R213">
        <v>11608</v>
      </c>
      <c r="S213">
        <v>14555770.6</v>
      </c>
      <c r="T213" t="s">
        <v>814</v>
      </c>
      <c r="U213">
        <v>6.9800000000000001E-3</v>
      </c>
      <c r="V213">
        <v>6.1666666666666667E-3</v>
      </c>
      <c r="W213">
        <f t="shared" si="7"/>
        <v>0.88347659980897797</v>
      </c>
    </row>
    <row r="214" spans="1:23" x14ac:dyDescent="0.45">
      <c r="A214" s="8" t="str">
        <f t="shared" si="6"/>
        <v>7030</v>
      </c>
      <c r="B214" s="1">
        <v>238</v>
      </c>
      <c r="C214" t="s">
        <v>131</v>
      </c>
      <c r="D214" t="s">
        <v>383</v>
      </c>
      <c r="E214">
        <v>1</v>
      </c>
      <c r="F214">
        <v>31.091925</v>
      </c>
      <c r="G214">
        <v>-96.695030000000003</v>
      </c>
      <c r="H214" t="s">
        <v>441</v>
      </c>
      <c r="I214">
        <v>153</v>
      </c>
      <c r="J214" t="s">
        <v>472</v>
      </c>
      <c r="K214" t="s">
        <v>483</v>
      </c>
      <c r="L214">
        <v>1991</v>
      </c>
      <c r="N214" t="s">
        <v>582</v>
      </c>
      <c r="O214" t="s">
        <v>611</v>
      </c>
      <c r="P214">
        <v>2</v>
      </c>
      <c r="Q214" t="s">
        <v>613</v>
      </c>
      <c r="R214">
        <v>11407</v>
      </c>
      <c r="S214">
        <v>13564089</v>
      </c>
      <c r="T214" t="s">
        <v>815</v>
      </c>
      <c r="U214">
        <v>7.0000000000000001E-3</v>
      </c>
      <c r="V214">
        <v>8.3333333333333332E-3</v>
      </c>
      <c r="W214">
        <f t="shared" si="7"/>
        <v>1.1904761904761905</v>
      </c>
    </row>
    <row r="215" spans="1:23" x14ac:dyDescent="0.45">
      <c r="A215" s="8" t="str">
        <f t="shared" si="6"/>
        <v>7097</v>
      </c>
      <c r="B215" s="1">
        <v>239</v>
      </c>
      <c r="C215" t="s">
        <v>132</v>
      </c>
      <c r="D215" t="s">
        <v>384</v>
      </c>
      <c r="E215">
        <v>1</v>
      </c>
      <c r="F215">
        <v>29.309722000000001</v>
      </c>
      <c r="G215">
        <v>-98.320300000000003</v>
      </c>
      <c r="H215" t="s">
        <v>441</v>
      </c>
      <c r="I215">
        <v>560</v>
      </c>
      <c r="J215" t="s">
        <v>470</v>
      </c>
      <c r="K215" t="s">
        <v>483</v>
      </c>
      <c r="L215">
        <v>1992</v>
      </c>
      <c r="M215">
        <v>2029</v>
      </c>
      <c r="N215" t="s">
        <v>583</v>
      </c>
      <c r="O215" t="s">
        <v>611</v>
      </c>
      <c r="P215">
        <v>1</v>
      </c>
      <c r="Q215" t="s">
        <v>613</v>
      </c>
      <c r="R215">
        <v>9995</v>
      </c>
      <c r="S215">
        <v>27931492.199999999</v>
      </c>
      <c r="T215" t="s">
        <v>816</v>
      </c>
      <c r="U215">
        <v>2.0999999999999999E-3</v>
      </c>
      <c r="V215">
        <v>2.0999999999999999E-3</v>
      </c>
      <c r="W215">
        <f t="shared" si="7"/>
        <v>1</v>
      </c>
    </row>
    <row r="216" spans="1:23" x14ac:dyDescent="0.45">
      <c r="A216" s="8" t="str">
        <f t="shared" si="6"/>
        <v>7213</v>
      </c>
      <c r="B216" s="1">
        <v>240</v>
      </c>
      <c r="C216" t="s">
        <v>133</v>
      </c>
      <c r="D216" t="s">
        <v>385</v>
      </c>
      <c r="E216">
        <v>1</v>
      </c>
      <c r="F216">
        <v>36.869</v>
      </c>
      <c r="G216">
        <v>-78.703999999999994</v>
      </c>
      <c r="H216" t="s">
        <v>466</v>
      </c>
      <c r="I216">
        <v>440</v>
      </c>
      <c r="J216" t="s">
        <v>469</v>
      </c>
      <c r="K216" t="s">
        <v>491</v>
      </c>
      <c r="L216">
        <v>1995</v>
      </c>
      <c r="M216">
        <v>2045</v>
      </c>
      <c r="N216" t="s">
        <v>584</v>
      </c>
      <c r="O216" t="s">
        <v>611</v>
      </c>
      <c r="P216">
        <v>3</v>
      </c>
      <c r="Q216" t="s">
        <v>614</v>
      </c>
      <c r="R216">
        <v>10106</v>
      </c>
      <c r="S216">
        <v>11557127.800000001</v>
      </c>
      <c r="T216" t="s">
        <v>817</v>
      </c>
      <c r="U216">
        <v>0</v>
      </c>
      <c r="V216">
        <v>5.8196721311475411E-4</v>
      </c>
      <c r="W216" t="e">
        <f t="shared" si="7"/>
        <v>#DIV/0!</v>
      </c>
    </row>
    <row r="217" spans="1:23" x14ac:dyDescent="0.45">
      <c r="A217" s="8" t="str">
        <f t="shared" si="6"/>
        <v>7213</v>
      </c>
      <c r="B217" s="1">
        <v>241</v>
      </c>
      <c r="C217" t="s">
        <v>133</v>
      </c>
      <c r="D217" t="s">
        <v>386</v>
      </c>
      <c r="E217">
        <v>1</v>
      </c>
      <c r="F217">
        <v>36.869</v>
      </c>
      <c r="G217">
        <v>-78.703999999999994</v>
      </c>
      <c r="H217" t="s">
        <v>466</v>
      </c>
      <c r="I217">
        <v>437</v>
      </c>
      <c r="J217" t="s">
        <v>469</v>
      </c>
      <c r="K217" t="s">
        <v>491</v>
      </c>
      <c r="L217">
        <v>1996</v>
      </c>
      <c r="N217" t="s">
        <v>584</v>
      </c>
      <c r="O217" t="s">
        <v>611</v>
      </c>
      <c r="P217">
        <v>1</v>
      </c>
      <c r="Q217" t="s">
        <v>614</v>
      </c>
      <c r="R217">
        <v>10086</v>
      </c>
      <c r="S217">
        <v>9870145.8000000007</v>
      </c>
      <c r="T217" t="s">
        <v>818</v>
      </c>
      <c r="U217">
        <v>6.0000000000000001E-3</v>
      </c>
      <c r="V217">
        <v>5.0178571428571433E-3</v>
      </c>
      <c r="W217">
        <f t="shared" si="7"/>
        <v>0.83630952380952384</v>
      </c>
    </row>
    <row r="218" spans="1:23" x14ac:dyDescent="0.45">
      <c r="A218" s="8" t="str">
        <f t="shared" si="6"/>
        <v>7343</v>
      </c>
      <c r="B218" s="1">
        <v>242</v>
      </c>
      <c r="C218" t="s">
        <v>134</v>
      </c>
      <c r="D218" t="s">
        <v>387</v>
      </c>
      <c r="E218">
        <v>1</v>
      </c>
      <c r="F218">
        <v>42.300600000000003</v>
      </c>
      <c r="G218">
        <v>-96.361699999999999</v>
      </c>
      <c r="H218" t="s">
        <v>446</v>
      </c>
      <c r="I218">
        <v>645</v>
      </c>
      <c r="J218" t="s">
        <v>470</v>
      </c>
      <c r="K218" t="s">
        <v>486</v>
      </c>
      <c r="L218">
        <v>1979</v>
      </c>
      <c r="N218" t="s">
        <v>514</v>
      </c>
      <c r="O218" t="s">
        <v>612</v>
      </c>
      <c r="P218">
        <v>10</v>
      </c>
      <c r="Q218" t="s">
        <v>613</v>
      </c>
      <c r="R218">
        <v>10033</v>
      </c>
      <c r="S218">
        <v>18630892.199999999</v>
      </c>
      <c r="T218" t="s">
        <v>819</v>
      </c>
      <c r="U218">
        <v>9.9599999999999992E-4</v>
      </c>
      <c r="V218">
        <v>2.473333333333333E-3</v>
      </c>
      <c r="W218">
        <f t="shared" si="7"/>
        <v>2.4832663989290493</v>
      </c>
    </row>
    <row r="219" spans="1:23" x14ac:dyDescent="0.45">
      <c r="A219" s="8" t="str">
        <f t="shared" si="6"/>
        <v>7790</v>
      </c>
      <c r="B219" s="1">
        <v>243</v>
      </c>
      <c r="C219" t="s">
        <v>135</v>
      </c>
      <c r="D219" t="s">
        <v>388</v>
      </c>
      <c r="E219">
        <v>1</v>
      </c>
      <c r="F219">
        <v>40.086399999999998</v>
      </c>
      <c r="G219">
        <v>-109.28440000000001</v>
      </c>
      <c r="H219" t="s">
        <v>465</v>
      </c>
      <c r="I219">
        <v>458</v>
      </c>
      <c r="J219" t="s">
        <v>469</v>
      </c>
      <c r="K219" t="s">
        <v>483</v>
      </c>
      <c r="L219">
        <v>1986</v>
      </c>
      <c r="M219">
        <v>2030</v>
      </c>
      <c r="N219" t="s">
        <v>585</v>
      </c>
      <c r="O219" t="s">
        <v>611</v>
      </c>
      <c r="P219">
        <v>2</v>
      </c>
      <c r="Q219" t="s">
        <v>613</v>
      </c>
      <c r="R219">
        <v>9983</v>
      </c>
      <c r="S219">
        <v>37311654.799999997</v>
      </c>
      <c r="T219" t="s">
        <v>820</v>
      </c>
      <c r="U219">
        <v>6.96E-3</v>
      </c>
      <c r="V219">
        <v>6.6666666666666671E-3</v>
      </c>
      <c r="W219">
        <f t="shared" si="7"/>
        <v>0.95785440613026829</v>
      </c>
    </row>
    <row r="220" spans="1:23" x14ac:dyDescent="0.45">
      <c r="A220" s="8" t="str">
        <f t="shared" si="6"/>
        <v>8042</v>
      </c>
      <c r="B220" s="1">
        <v>244</v>
      </c>
      <c r="C220" t="s">
        <v>136</v>
      </c>
      <c r="D220" t="s">
        <v>389</v>
      </c>
      <c r="E220">
        <v>1</v>
      </c>
      <c r="F220">
        <v>36.281100000000002</v>
      </c>
      <c r="G220">
        <v>-80.060299999999998</v>
      </c>
      <c r="H220" t="s">
        <v>454</v>
      </c>
      <c r="I220">
        <v>1110</v>
      </c>
      <c r="J220" t="s">
        <v>469</v>
      </c>
      <c r="K220" t="s">
        <v>482</v>
      </c>
      <c r="L220">
        <v>1974</v>
      </c>
      <c r="M220">
        <v>2036</v>
      </c>
      <c r="N220" t="s">
        <v>534</v>
      </c>
      <c r="O220" t="s">
        <v>611</v>
      </c>
      <c r="P220">
        <v>3</v>
      </c>
      <c r="Q220" t="s">
        <v>614</v>
      </c>
      <c r="R220">
        <v>9185</v>
      </c>
      <c r="S220">
        <v>35983128</v>
      </c>
      <c r="T220" t="s">
        <v>821</v>
      </c>
      <c r="U220">
        <v>2.3316999999999969E-3</v>
      </c>
      <c r="V220">
        <v>2.683351648351648E-3</v>
      </c>
      <c r="W220">
        <f t="shared" si="7"/>
        <v>1.1508134186866457</v>
      </c>
    </row>
    <row r="221" spans="1:23" x14ac:dyDescent="0.45">
      <c r="A221" s="8" t="str">
        <f t="shared" si="6"/>
        <v>8042</v>
      </c>
      <c r="B221" s="1">
        <v>245</v>
      </c>
      <c r="C221" t="s">
        <v>136</v>
      </c>
      <c r="D221" t="s">
        <v>390</v>
      </c>
      <c r="E221">
        <v>1</v>
      </c>
      <c r="F221">
        <v>36.281100000000002</v>
      </c>
      <c r="G221">
        <v>-80.060299999999998</v>
      </c>
      <c r="H221" t="s">
        <v>454</v>
      </c>
      <c r="I221">
        <v>1110</v>
      </c>
      <c r="J221" t="s">
        <v>469</v>
      </c>
      <c r="K221" t="s">
        <v>482</v>
      </c>
      <c r="L221">
        <v>1975</v>
      </c>
      <c r="M221">
        <v>2036</v>
      </c>
      <c r="N221" t="s">
        <v>534</v>
      </c>
      <c r="O221" t="s">
        <v>611</v>
      </c>
      <c r="P221">
        <v>1</v>
      </c>
      <c r="Q221" t="s">
        <v>614</v>
      </c>
      <c r="R221">
        <v>9203</v>
      </c>
      <c r="S221">
        <v>38254080.600000001</v>
      </c>
      <c r="T221" t="s">
        <v>822</v>
      </c>
      <c r="U221">
        <v>6.9394000000001024E-3</v>
      </c>
      <c r="V221">
        <v>4.1964130434782596E-3</v>
      </c>
      <c r="W221">
        <f t="shared" si="7"/>
        <v>0.60472274886563648</v>
      </c>
    </row>
    <row r="222" spans="1:23" x14ac:dyDescent="0.45">
      <c r="A222" s="8" t="str">
        <f t="shared" si="6"/>
        <v>8066</v>
      </c>
      <c r="B222" s="1">
        <v>246</v>
      </c>
      <c r="C222" t="s">
        <v>137</v>
      </c>
      <c r="D222" t="s">
        <v>391</v>
      </c>
      <c r="E222">
        <v>1</v>
      </c>
      <c r="F222">
        <v>41.7378</v>
      </c>
      <c r="G222">
        <v>-108.78749999999999</v>
      </c>
      <c r="H222" t="s">
        <v>461</v>
      </c>
      <c r="I222">
        <v>523</v>
      </c>
      <c r="J222" t="s">
        <v>470</v>
      </c>
      <c r="K222" t="s">
        <v>482</v>
      </c>
      <c r="L222">
        <v>1976</v>
      </c>
      <c r="M222">
        <v>2037</v>
      </c>
      <c r="N222" t="s">
        <v>551</v>
      </c>
      <c r="O222" t="s">
        <v>611</v>
      </c>
      <c r="P222">
        <v>4</v>
      </c>
      <c r="Q222" t="s">
        <v>613</v>
      </c>
      <c r="R222">
        <v>10441</v>
      </c>
      <c r="S222">
        <v>30060505</v>
      </c>
      <c r="T222" t="s">
        <v>823</v>
      </c>
      <c r="U222">
        <v>7.79E-3</v>
      </c>
      <c r="V222">
        <v>1.0233333333333341E-2</v>
      </c>
      <c r="W222">
        <f t="shared" si="7"/>
        <v>1.3136499786050502</v>
      </c>
    </row>
    <row r="223" spans="1:23" x14ac:dyDescent="0.45">
      <c r="A223" s="8" t="str">
        <f t="shared" si="6"/>
        <v>8066</v>
      </c>
      <c r="B223" s="1">
        <v>247</v>
      </c>
      <c r="C223" t="s">
        <v>137</v>
      </c>
      <c r="D223" t="s">
        <v>392</v>
      </c>
      <c r="E223">
        <v>1</v>
      </c>
      <c r="F223">
        <v>41.7378</v>
      </c>
      <c r="G223">
        <v>-108.78749999999999</v>
      </c>
      <c r="H223" t="s">
        <v>461</v>
      </c>
      <c r="I223">
        <v>530</v>
      </c>
      <c r="J223" t="s">
        <v>470</v>
      </c>
      <c r="K223" t="s">
        <v>482</v>
      </c>
      <c r="L223">
        <v>1979</v>
      </c>
      <c r="M223">
        <v>2037</v>
      </c>
      <c r="N223" t="s">
        <v>551</v>
      </c>
      <c r="O223" t="s">
        <v>611</v>
      </c>
      <c r="P223">
        <v>2</v>
      </c>
      <c r="Q223" t="s">
        <v>613</v>
      </c>
      <c r="R223">
        <v>10465</v>
      </c>
      <c r="S223">
        <v>29973979.399999999</v>
      </c>
      <c r="T223" t="s">
        <v>824</v>
      </c>
      <c r="U223">
        <v>7.7879999999999998E-3</v>
      </c>
      <c r="V223">
        <v>8.1833333333333324E-3</v>
      </c>
      <c r="W223">
        <f t="shared" si="7"/>
        <v>1.0507618558466014</v>
      </c>
    </row>
    <row r="224" spans="1:23" x14ac:dyDescent="0.45">
      <c r="A224" s="8" t="str">
        <f t="shared" si="6"/>
        <v>8069</v>
      </c>
      <c r="B224" s="1">
        <v>248</v>
      </c>
      <c r="C224" t="s">
        <v>138</v>
      </c>
      <c r="D224" t="s">
        <v>393</v>
      </c>
      <c r="E224">
        <v>1</v>
      </c>
      <c r="F224">
        <v>39.379199999999997</v>
      </c>
      <c r="G224">
        <v>-111.07810000000001</v>
      </c>
      <c r="H224" t="s">
        <v>465</v>
      </c>
      <c r="I224">
        <v>459</v>
      </c>
      <c r="J224" t="s">
        <v>469</v>
      </c>
      <c r="K224" t="s">
        <v>486</v>
      </c>
      <c r="L224">
        <v>1977</v>
      </c>
      <c r="M224">
        <v>2032</v>
      </c>
      <c r="N224" t="s">
        <v>551</v>
      </c>
      <c r="O224" t="s">
        <v>611</v>
      </c>
      <c r="P224">
        <v>2</v>
      </c>
      <c r="Q224" t="s">
        <v>613</v>
      </c>
      <c r="R224">
        <v>10283</v>
      </c>
      <c r="S224">
        <v>28245732.800000001</v>
      </c>
      <c r="T224" t="s">
        <v>825</v>
      </c>
      <c r="U224">
        <v>4.0000000000000001E-3</v>
      </c>
      <c r="V224">
        <v>3.8333333333333331E-3</v>
      </c>
      <c r="W224">
        <f t="shared" si="7"/>
        <v>0.95833333333333326</v>
      </c>
    </row>
    <row r="225" spans="1:23" x14ac:dyDescent="0.45">
      <c r="A225" s="8" t="str">
        <f t="shared" si="6"/>
        <v>8069</v>
      </c>
      <c r="B225" s="1">
        <v>249</v>
      </c>
      <c r="C225" t="s">
        <v>138</v>
      </c>
      <c r="D225" t="s">
        <v>394</v>
      </c>
      <c r="E225">
        <v>1</v>
      </c>
      <c r="F225">
        <v>39.379199999999997</v>
      </c>
      <c r="G225">
        <v>-111.07810000000001</v>
      </c>
      <c r="H225" t="s">
        <v>465</v>
      </c>
      <c r="I225">
        <v>450</v>
      </c>
      <c r="J225" t="s">
        <v>469</v>
      </c>
      <c r="K225" t="s">
        <v>483</v>
      </c>
      <c r="L225">
        <v>1977</v>
      </c>
      <c r="M225">
        <v>2032</v>
      </c>
      <c r="N225" t="s">
        <v>551</v>
      </c>
      <c r="O225" t="s">
        <v>611</v>
      </c>
      <c r="P225">
        <v>2</v>
      </c>
      <c r="Q225" t="s">
        <v>613</v>
      </c>
      <c r="R225">
        <v>10325</v>
      </c>
      <c r="S225">
        <v>26772915</v>
      </c>
      <c r="T225" t="s">
        <v>826</v>
      </c>
      <c r="U225">
        <v>6.94E-3</v>
      </c>
      <c r="V225">
        <v>6.333333333333334E-3</v>
      </c>
      <c r="W225">
        <f t="shared" si="7"/>
        <v>0.91258405379442853</v>
      </c>
    </row>
    <row r="226" spans="1:23" x14ac:dyDescent="0.45">
      <c r="A226" s="8" t="str">
        <f t="shared" si="6"/>
        <v>8102</v>
      </c>
      <c r="B226" s="1">
        <v>250</v>
      </c>
      <c r="C226" t="s">
        <v>139</v>
      </c>
      <c r="D226" t="s">
        <v>395</v>
      </c>
      <c r="E226">
        <v>1</v>
      </c>
      <c r="F226">
        <v>38.934699999999999</v>
      </c>
      <c r="G226">
        <v>-82.115799999999993</v>
      </c>
      <c r="H226" t="s">
        <v>456</v>
      </c>
      <c r="I226">
        <v>1348</v>
      </c>
      <c r="J226" t="s">
        <v>471</v>
      </c>
      <c r="K226" t="s">
        <v>482</v>
      </c>
      <c r="L226">
        <v>1974</v>
      </c>
      <c r="N226" t="s">
        <v>586</v>
      </c>
      <c r="O226" t="s">
        <v>611</v>
      </c>
      <c r="P226">
        <v>2</v>
      </c>
      <c r="Q226" t="s">
        <v>613</v>
      </c>
      <c r="R226">
        <v>9926</v>
      </c>
      <c r="S226">
        <v>75719207.400000006</v>
      </c>
      <c r="T226" t="s">
        <v>827</v>
      </c>
      <c r="U226">
        <v>1.0383999999999999E-2</v>
      </c>
      <c r="V226">
        <v>9.3166666666666658E-3</v>
      </c>
      <c r="W226">
        <f t="shared" si="7"/>
        <v>0.89721366204417052</v>
      </c>
    </row>
    <row r="227" spans="1:23" x14ac:dyDescent="0.45">
      <c r="A227" s="8" t="str">
        <f t="shared" si="6"/>
        <v>8102</v>
      </c>
      <c r="B227" s="1">
        <v>251</v>
      </c>
      <c r="C227" t="s">
        <v>139</v>
      </c>
      <c r="D227" t="s">
        <v>396</v>
      </c>
      <c r="E227">
        <v>1</v>
      </c>
      <c r="F227">
        <v>38.934699999999999</v>
      </c>
      <c r="G227">
        <v>-82.115799999999993</v>
      </c>
      <c r="H227" t="s">
        <v>456</v>
      </c>
      <c r="I227">
        <v>1361</v>
      </c>
      <c r="J227" t="s">
        <v>471</v>
      </c>
      <c r="K227" t="s">
        <v>482</v>
      </c>
      <c r="L227">
        <v>1975</v>
      </c>
      <c r="N227" t="s">
        <v>586</v>
      </c>
      <c r="O227" t="s">
        <v>611</v>
      </c>
      <c r="P227">
        <v>4</v>
      </c>
      <c r="Q227" t="s">
        <v>613</v>
      </c>
      <c r="R227">
        <v>9861</v>
      </c>
      <c r="S227">
        <v>71126464</v>
      </c>
      <c r="T227" t="s">
        <v>828</v>
      </c>
      <c r="U227">
        <v>3.888E-3</v>
      </c>
      <c r="V227">
        <v>6.6555555555555561E-3</v>
      </c>
      <c r="W227">
        <f t="shared" si="7"/>
        <v>1.7118198445358941</v>
      </c>
    </row>
    <row r="228" spans="1:23" x14ac:dyDescent="0.45">
      <c r="A228" s="8" t="str">
        <f t="shared" si="6"/>
        <v>8219</v>
      </c>
      <c r="B228" s="1">
        <v>252</v>
      </c>
      <c r="C228" t="s">
        <v>140</v>
      </c>
      <c r="D228" t="s">
        <v>397</v>
      </c>
      <c r="E228">
        <v>1</v>
      </c>
      <c r="F228">
        <v>38.633451000000001</v>
      </c>
      <c r="G228">
        <v>-104.70577</v>
      </c>
      <c r="H228" t="s">
        <v>442</v>
      </c>
      <c r="I228">
        <v>208</v>
      </c>
      <c r="J228" t="s">
        <v>471</v>
      </c>
      <c r="K228" t="s">
        <v>483</v>
      </c>
      <c r="L228">
        <v>1980</v>
      </c>
      <c r="M228">
        <v>2029</v>
      </c>
      <c r="N228" t="s">
        <v>587</v>
      </c>
      <c r="O228" t="s">
        <v>611</v>
      </c>
      <c r="P228">
        <v>4</v>
      </c>
      <c r="Q228" t="s">
        <v>613</v>
      </c>
      <c r="R228">
        <v>10457</v>
      </c>
      <c r="S228">
        <v>12222350.4</v>
      </c>
      <c r="T228" t="s">
        <v>829</v>
      </c>
      <c r="U228">
        <v>2E-3</v>
      </c>
      <c r="V228">
        <v>4.9777777777777771E-3</v>
      </c>
      <c r="W228">
        <f t="shared" si="7"/>
        <v>2.4888888888888885</v>
      </c>
    </row>
    <row r="229" spans="1:23" x14ac:dyDescent="0.45">
      <c r="A229" s="8" t="str">
        <f t="shared" si="6"/>
        <v>8222</v>
      </c>
      <c r="B229" s="1">
        <v>253</v>
      </c>
      <c r="C229" t="s">
        <v>141</v>
      </c>
      <c r="D229" t="s">
        <v>398</v>
      </c>
      <c r="E229">
        <v>1</v>
      </c>
      <c r="F229">
        <v>47.221446999999998</v>
      </c>
      <c r="G229">
        <v>-101.81572199999999</v>
      </c>
      <c r="H229" t="s">
        <v>455</v>
      </c>
      <c r="I229">
        <v>429</v>
      </c>
      <c r="J229" t="s">
        <v>478</v>
      </c>
      <c r="K229" t="s">
        <v>483</v>
      </c>
      <c r="L229">
        <v>1981</v>
      </c>
      <c r="N229" t="s">
        <v>563</v>
      </c>
      <c r="O229" t="s">
        <v>612</v>
      </c>
      <c r="P229">
        <v>13</v>
      </c>
      <c r="Q229" t="s">
        <v>613</v>
      </c>
      <c r="R229">
        <v>11481</v>
      </c>
      <c r="S229">
        <v>28492422.399999999</v>
      </c>
      <c r="T229" t="s">
        <v>830</v>
      </c>
      <c r="U229">
        <v>7.2876000000000006E-4</v>
      </c>
      <c r="V229">
        <v>2.9320000000000001E-3</v>
      </c>
      <c r="W229">
        <f t="shared" si="7"/>
        <v>4.0232724079257913</v>
      </c>
    </row>
    <row r="230" spans="1:23" x14ac:dyDescent="0.45">
      <c r="A230" s="8" t="str">
        <f t="shared" si="6"/>
        <v>8223</v>
      </c>
      <c r="B230" s="1">
        <v>254</v>
      </c>
      <c r="C230" t="s">
        <v>142</v>
      </c>
      <c r="D230" t="s">
        <v>399</v>
      </c>
      <c r="E230">
        <v>1</v>
      </c>
      <c r="F230">
        <v>34.318600000000004</v>
      </c>
      <c r="G230">
        <v>-109.1639</v>
      </c>
      <c r="H230" t="s">
        <v>439</v>
      </c>
      <c r="I230">
        <v>406</v>
      </c>
      <c r="J230" t="s">
        <v>470</v>
      </c>
      <c r="K230" t="s">
        <v>483</v>
      </c>
      <c r="L230">
        <v>1990</v>
      </c>
      <c r="M230">
        <v>2032</v>
      </c>
      <c r="N230" t="s">
        <v>588</v>
      </c>
      <c r="O230" t="s">
        <v>611</v>
      </c>
      <c r="P230">
        <v>2</v>
      </c>
      <c r="Q230" t="s">
        <v>613</v>
      </c>
      <c r="R230">
        <v>10293</v>
      </c>
      <c r="S230">
        <v>24055807</v>
      </c>
      <c r="T230" t="s">
        <v>831</v>
      </c>
      <c r="U230">
        <v>4.2940000000000001E-3</v>
      </c>
      <c r="V230">
        <v>5.6416666666666672E-3</v>
      </c>
      <c r="W230">
        <f t="shared" si="7"/>
        <v>1.3138487812451485</v>
      </c>
    </row>
    <row r="231" spans="1:23" x14ac:dyDescent="0.45">
      <c r="A231" s="8" t="str">
        <f t="shared" si="6"/>
        <v>8223</v>
      </c>
      <c r="B231" s="1">
        <v>255</v>
      </c>
      <c r="C231" t="s">
        <v>142</v>
      </c>
      <c r="D231" t="s">
        <v>400</v>
      </c>
      <c r="E231">
        <v>1</v>
      </c>
      <c r="F231">
        <v>34.318600000000004</v>
      </c>
      <c r="G231">
        <v>-109.1639</v>
      </c>
      <c r="H231" t="s">
        <v>439</v>
      </c>
      <c r="I231">
        <v>417</v>
      </c>
      <c r="J231" t="s">
        <v>470</v>
      </c>
      <c r="K231" t="s">
        <v>483</v>
      </c>
      <c r="L231">
        <v>2006</v>
      </c>
      <c r="N231" t="s">
        <v>555</v>
      </c>
      <c r="O231" t="s">
        <v>611</v>
      </c>
      <c r="P231">
        <v>2</v>
      </c>
      <c r="Q231" t="s">
        <v>613</v>
      </c>
      <c r="R231">
        <v>10191</v>
      </c>
      <c r="S231">
        <v>25149246.199999999</v>
      </c>
      <c r="T231" t="s">
        <v>832</v>
      </c>
      <c r="U231">
        <v>2.66E-3</v>
      </c>
      <c r="V231">
        <v>1.746666666666667E-3</v>
      </c>
      <c r="W231">
        <f t="shared" si="7"/>
        <v>0.65664160401002514</v>
      </c>
    </row>
    <row r="232" spans="1:23" x14ac:dyDescent="0.45">
      <c r="A232" s="8" t="str">
        <f t="shared" si="6"/>
        <v>8223</v>
      </c>
      <c r="B232" s="1">
        <v>256</v>
      </c>
      <c r="C232" t="s">
        <v>142</v>
      </c>
      <c r="D232" t="s">
        <v>401</v>
      </c>
      <c r="E232">
        <v>1</v>
      </c>
      <c r="F232">
        <v>34.318600000000004</v>
      </c>
      <c r="G232">
        <v>-109.1639</v>
      </c>
      <c r="H232" t="s">
        <v>439</v>
      </c>
      <c r="I232">
        <v>415</v>
      </c>
      <c r="J232" t="s">
        <v>470</v>
      </c>
      <c r="K232" t="s">
        <v>483</v>
      </c>
      <c r="L232">
        <v>2009</v>
      </c>
      <c r="N232" t="s">
        <v>554</v>
      </c>
      <c r="O232" t="s">
        <v>611</v>
      </c>
      <c r="P232">
        <v>2</v>
      </c>
      <c r="Q232" t="s">
        <v>613</v>
      </c>
      <c r="R232">
        <v>10260</v>
      </c>
      <c r="S232">
        <v>19773533.399999999</v>
      </c>
      <c r="T232" t="s">
        <v>833</v>
      </c>
      <c r="U232">
        <v>1.18526E-3</v>
      </c>
      <c r="V232">
        <v>1.1933333333333329E-3</v>
      </c>
      <c r="W232">
        <f t="shared" si="7"/>
        <v>1.0068114450275323</v>
      </c>
    </row>
    <row r="233" spans="1:23" x14ac:dyDescent="0.45">
      <c r="A233" s="8" t="str">
        <f t="shared" si="6"/>
        <v>10113</v>
      </c>
      <c r="B233" s="1">
        <v>257</v>
      </c>
      <c r="C233" t="s">
        <v>143</v>
      </c>
      <c r="D233" t="s">
        <v>402</v>
      </c>
      <c r="E233">
        <v>2</v>
      </c>
      <c r="F233">
        <v>40.790300000000002</v>
      </c>
      <c r="G233">
        <v>-76.198300000000003</v>
      </c>
      <c r="H233" t="s">
        <v>457</v>
      </c>
      <c r="I233">
        <v>80</v>
      </c>
      <c r="J233" t="s">
        <v>479</v>
      </c>
      <c r="K233" t="s">
        <v>483</v>
      </c>
      <c r="L233">
        <v>1988</v>
      </c>
      <c r="N233" t="s">
        <v>589</v>
      </c>
      <c r="O233" t="s">
        <v>612</v>
      </c>
      <c r="P233">
        <v>25</v>
      </c>
      <c r="Q233" t="s">
        <v>614</v>
      </c>
      <c r="R233">
        <v>13587</v>
      </c>
      <c r="S233">
        <v>8000969.5999999996</v>
      </c>
      <c r="T233" t="s">
        <v>834</v>
      </c>
      <c r="U233">
        <v>1.4E-2</v>
      </c>
      <c r="V233">
        <v>1.931394858828487E-2</v>
      </c>
      <c r="W233">
        <f t="shared" si="7"/>
        <v>1.379567756306062</v>
      </c>
    </row>
    <row r="234" spans="1:23" x14ac:dyDescent="0.45">
      <c r="A234" s="8" t="str">
        <f t="shared" si="6"/>
        <v>10143</v>
      </c>
      <c r="B234" s="1">
        <v>259</v>
      </c>
      <c r="C234" t="s">
        <v>144</v>
      </c>
      <c r="D234" t="s">
        <v>403</v>
      </c>
      <c r="E234">
        <v>1</v>
      </c>
      <c r="F234">
        <v>40.549999999999997</v>
      </c>
      <c r="G234">
        <v>-78.8</v>
      </c>
      <c r="H234" t="s">
        <v>457</v>
      </c>
      <c r="I234">
        <v>110</v>
      </c>
      <c r="J234" t="s">
        <v>479</v>
      </c>
      <c r="K234" t="s">
        <v>483</v>
      </c>
      <c r="L234">
        <v>1995</v>
      </c>
      <c r="N234" t="s">
        <v>590</v>
      </c>
      <c r="O234" t="s">
        <v>612</v>
      </c>
      <c r="P234">
        <v>9</v>
      </c>
      <c r="Q234" t="s">
        <v>613</v>
      </c>
      <c r="R234">
        <v>11032</v>
      </c>
      <c r="S234">
        <v>9074811.4000000004</v>
      </c>
      <c r="T234" t="s">
        <v>835</v>
      </c>
      <c r="U234">
        <v>7.6483999999999996E-3</v>
      </c>
      <c r="V234">
        <v>1.027777777777778E-2</v>
      </c>
      <c r="W234">
        <f t="shared" si="7"/>
        <v>1.343781415430388</v>
      </c>
    </row>
    <row r="235" spans="1:23" x14ac:dyDescent="0.45">
      <c r="A235" s="8" t="str">
        <f t="shared" si="6"/>
        <v>10151</v>
      </c>
      <c r="B235" s="1">
        <v>260</v>
      </c>
      <c r="C235" t="s">
        <v>145</v>
      </c>
      <c r="D235" t="s">
        <v>404</v>
      </c>
      <c r="E235">
        <v>2</v>
      </c>
      <c r="F235">
        <v>39.561830999999998</v>
      </c>
      <c r="G235">
        <v>-80.163138000000004</v>
      </c>
      <c r="H235" t="s">
        <v>459</v>
      </c>
      <c r="I235">
        <v>80</v>
      </c>
      <c r="J235" t="s">
        <v>479</v>
      </c>
      <c r="K235" t="s">
        <v>483</v>
      </c>
      <c r="L235">
        <v>1993</v>
      </c>
      <c r="N235" t="s">
        <v>591</v>
      </c>
      <c r="O235" t="s">
        <v>611</v>
      </c>
      <c r="P235">
        <v>4</v>
      </c>
      <c r="Q235" t="s">
        <v>613</v>
      </c>
      <c r="R235">
        <v>13650</v>
      </c>
      <c r="S235">
        <v>8778034.3999999985</v>
      </c>
      <c r="T235" t="s">
        <v>836</v>
      </c>
      <c r="U235">
        <v>4.4879999999999998E-3</v>
      </c>
      <c r="V235">
        <v>8.8666666666666651E-3</v>
      </c>
      <c r="W235">
        <f t="shared" si="7"/>
        <v>1.9756387403446225</v>
      </c>
    </row>
    <row r="236" spans="1:23" x14ac:dyDescent="0.45">
      <c r="A236" s="8" t="str">
        <f t="shared" si="6"/>
        <v>10343</v>
      </c>
      <c r="B236" s="1">
        <v>262</v>
      </c>
      <c r="C236" t="s">
        <v>146</v>
      </c>
      <c r="D236" t="s">
        <v>405</v>
      </c>
      <c r="E236">
        <v>1</v>
      </c>
      <c r="F236">
        <v>40.811188999999999</v>
      </c>
      <c r="G236">
        <v>-76.452950999999999</v>
      </c>
      <c r="H236" t="s">
        <v>457</v>
      </c>
      <c r="I236">
        <v>43</v>
      </c>
      <c r="J236" t="s">
        <v>479</v>
      </c>
      <c r="K236" t="s">
        <v>483</v>
      </c>
      <c r="L236">
        <v>1990</v>
      </c>
      <c r="N236" t="s">
        <v>592</v>
      </c>
      <c r="O236" t="s">
        <v>612</v>
      </c>
      <c r="P236">
        <v>12</v>
      </c>
      <c r="Q236" t="s">
        <v>613</v>
      </c>
      <c r="R236">
        <v>14500</v>
      </c>
      <c r="S236">
        <v>2892787.75</v>
      </c>
      <c r="T236" t="s">
        <v>837</v>
      </c>
      <c r="U236">
        <v>9.8171999999999999E-3</v>
      </c>
      <c r="V236">
        <v>2.288878787878788E-2</v>
      </c>
      <c r="W236">
        <f t="shared" si="7"/>
        <v>2.3314985819569611</v>
      </c>
    </row>
    <row r="237" spans="1:23" x14ac:dyDescent="0.45">
      <c r="A237" s="8" t="str">
        <f t="shared" si="6"/>
        <v>10603</v>
      </c>
      <c r="B237" s="1">
        <v>263</v>
      </c>
      <c r="C237" t="s">
        <v>147</v>
      </c>
      <c r="D237" t="s">
        <v>406</v>
      </c>
      <c r="E237">
        <v>1</v>
      </c>
      <c r="F237">
        <v>40.454999999999998</v>
      </c>
      <c r="G237">
        <v>-78.747200000000007</v>
      </c>
      <c r="H237" t="s">
        <v>457</v>
      </c>
      <c r="I237">
        <v>50</v>
      </c>
      <c r="J237" t="s">
        <v>479</v>
      </c>
      <c r="K237" t="s">
        <v>483</v>
      </c>
      <c r="L237">
        <v>1991</v>
      </c>
      <c r="N237" t="s">
        <v>593</v>
      </c>
      <c r="O237" t="s">
        <v>611</v>
      </c>
      <c r="P237">
        <v>2</v>
      </c>
      <c r="Q237" t="s">
        <v>613</v>
      </c>
      <c r="R237">
        <v>14500</v>
      </c>
      <c r="S237">
        <v>4403948.4000000004</v>
      </c>
      <c r="T237" t="s">
        <v>838</v>
      </c>
      <c r="U237">
        <v>3.8785999999999998E-3</v>
      </c>
      <c r="V237">
        <v>4.7850000000000002E-3</v>
      </c>
      <c r="W237">
        <f t="shared" si="7"/>
        <v>1.2336925694838345</v>
      </c>
    </row>
    <row r="238" spans="1:23" x14ac:dyDescent="0.45">
      <c r="A238" s="8" t="str">
        <f t="shared" si="6"/>
        <v>10671</v>
      </c>
      <c r="B238" s="1">
        <v>264</v>
      </c>
      <c r="C238" t="s">
        <v>148</v>
      </c>
      <c r="D238" t="s">
        <v>407</v>
      </c>
      <c r="E238">
        <v>4</v>
      </c>
      <c r="F238">
        <v>35.193100000000001</v>
      </c>
      <c r="G238">
        <v>-94.645799999999994</v>
      </c>
      <c r="H238" t="s">
        <v>440</v>
      </c>
      <c r="I238">
        <v>320</v>
      </c>
      <c r="J238" t="s">
        <v>471</v>
      </c>
      <c r="K238" t="s">
        <v>483</v>
      </c>
      <c r="L238">
        <v>1991</v>
      </c>
      <c r="N238" t="s">
        <v>542</v>
      </c>
      <c r="O238" t="s">
        <v>611</v>
      </c>
      <c r="P238">
        <v>4</v>
      </c>
      <c r="Q238" t="s">
        <v>613</v>
      </c>
      <c r="R238">
        <v>11851</v>
      </c>
      <c r="S238">
        <v>15632954.800000001</v>
      </c>
      <c r="T238" t="s">
        <v>839</v>
      </c>
      <c r="U238">
        <v>3.6939999999999998E-3</v>
      </c>
      <c r="V238">
        <v>7.2416666666666662E-3</v>
      </c>
      <c r="W238">
        <f t="shared" si="7"/>
        <v>1.9603862118751127</v>
      </c>
    </row>
    <row r="239" spans="1:23" x14ac:dyDescent="0.45">
      <c r="A239" s="8" t="str">
        <f t="shared" si="6"/>
        <v>10678</v>
      </c>
      <c r="B239" s="1">
        <v>268</v>
      </c>
      <c r="C239" t="s">
        <v>149</v>
      </c>
      <c r="D239" t="s">
        <v>408</v>
      </c>
      <c r="E239">
        <v>1</v>
      </c>
      <c r="F239">
        <v>39.595171000000001</v>
      </c>
      <c r="G239">
        <v>-78.745333000000002</v>
      </c>
      <c r="H239" t="s">
        <v>467</v>
      </c>
      <c r="I239">
        <v>180</v>
      </c>
      <c r="J239" t="s">
        <v>475</v>
      </c>
      <c r="K239" t="s">
        <v>483</v>
      </c>
      <c r="L239">
        <v>2000</v>
      </c>
      <c r="N239" t="s">
        <v>594</v>
      </c>
      <c r="O239" t="s">
        <v>611</v>
      </c>
      <c r="P239">
        <v>2</v>
      </c>
      <c r="Q239" t="s">
        <v>613</v>
      </c>
      <c r="R239">
        <v>8909</v>
      </c>
      <c r="S239">
        <v>13400897.199999999</v>
      </c>
      <c r="T239" t="s">
        <v>840</v>
      </c>
      <c r="U239">
        <v>3.0000000000000001E-3</v>
      </c>
      <c r="V239">
        <v>2.666666666666667E-3</v>
      </c>
      <c r="W239">
        <f t="shared" si="7"/>
        <v>0.88888888888888895</v>
      </c>
    </row>
    <row r="240" spans="1:23" x14ac:dyDescent="0.45">
      <c r="A240" s="8" t="str">
        <f t="shared" si="6"/>
        <v>10784</v>
      </c>
      <c r="B240" s="1">
        <v>269</v>
      </c>
      <c r="C240" t="s">
        <v>150</v>
      </c>
      <c r="D240" t="s">
        <v>409</v>
      </c>
      <c r="E240">
        <v>1</v>
      </c>
      <c r="F240">
        <v>45.975200000000001</v>
      </c>
      <c r="G240">
        <v>-106.65470000000001</v>
      </c>
      <c r="H240" t="s">
        <v>462</v>
      </c>
      <c r="I240">
        <v>38</v>
      </c>
      <c r="J240" t="s">
        <v>479</v>
      </c>
      <c r="K240" t="s">
        <v>483</v>
      </c>
      <c r="L240">
        <v>1990</v>
      </c>
      <c r="N240" t="s">
        <v>150</v>
      </c>
      <c r="O240" t="s">
        <v>611</v>
      </c>
      <c r="P240">
        <v>2</v>
      </c>
      <c r="Q240" t="s">
        <v>613</v>
      </c>
      <c r="R240">
        <v>13936</v>
      </c>
      <c r="S240">
        <v>2319507.84</v>
      </c>
      <c r="T240" t="s">
        <v>841</v>
      </c>
      <c r="U240">
        <v>3.1900000000000001E-3</v>
      </c>
      <c r="V240">
        <v>6.4999999999999997E-3</v>
      </c>
      <c r="W240">
        <f t="shared" si="7"/>
        <v>2.0376175548589339</v>
      </c>
    </row>
    <row r="241" spans="1:23" x14ac:dyDescent="0.45">
      <c r="A241" s="8" t="str">
        <f t="shared" si="6"/>
        <v>50611</v>
      </c>
      <c r="B241" s="1">
        <v>270</v>
      </c>
      <c r="C241" t="s">
        <v>151</v>
      </c>
      <c r="D241" t="s">
        <v>410</v>
      </c>
      <c r="E241">
        <v>1</v>
      </c>
      <c r="F241">
        <v>40.619100000000003</v>
      </c>
      <c r="G241">
        <v>-76.45</v>
      </c>
      <c r="H241" t="s">
        <v>457</v>
      </c>
      <c r="I241">
        <v>30</v>
      </c>
      <c r="J241" t="s">
        <v>479</v>
      </c>
      <c r="K241" t="s">
        <v>483</v>
      </c>
      <c r="L241">
        <v>1987</v>
      </c>
      <c r="N241" t="s">
        <v>595</v>
      </c>
      <c r="O241" t="s">
        <v>612</v>
      </c>
      <c r="P241">
        <v>12</v>
      </c>
      <c r="Q241" t="s">
        <v>613</v>
      </c>
      <c r="R241">
        <v>14500</v>
      </c>
      <c r="S241">
        <v>2640627</v>
      </c>
      <c r="T241" t="s">
        <v>842</v>
      </c>
      <c r="U241">
        <v>1.0786E-2</v>
      </c>
      <c r="V241">
        <v>2.415833333333333E-2</v>
      </c>
      <c r="W241">
        <f t="shared" si="7"/>
        <v>2.2397861425304404</v>
      </c>
    </row>
    <row r="242" spans="1:23" x14ac:dyDescent="0.45">
      <c r="A242" s="8" t="str">
        <f t="shared" si="6"/>
        <v>50776</v>
      </c>
      <c r="B242" s="1">
        <v>271</v>
      </c>
      <c r="C242" t="s">
        <v>152</v>
      </c>
      <c r="D242" t="s">
        <v>411</v>
      </c>
      <c r="E242">
        <v>2</v>
      </c>
      <c r="F242">
        <v>40.855600000000003</v>
      </c>
      <c r="G242">
        <v>-75.878100000000003</v>
      </c>
      <c r="H242" t="s">
        <v>457</v>
      </c>
      <c r="I242">
        <v>84</v>
      </c>
      <c r="J242" t="s">
        <v>479</v>
      </c>
      <c r="K242" t="s">
        <v>483</v>
      </c>
      <c r="L242">
        <v>1992</v>
      </c>
      <c r="N242" t="s">
        <v>596</v>
      </c>
      <c r="O242" t="s">
        <v>611</v>
      </c>
      <c r="P242">
        <v>2</v>
      </c>
      <c r="Q242" t="s">
        <v>613</v>
      </c>
      <c r="R242">
        <v>14141</v>
      </c>
      <c r="S242">
        <v>1310194</v>
      </c>
      <c r="T242" t="s">
        <v>843</v>
      </c>
      <c r="U242">
        <v>2.8495999999999999E-3</v>
      </c>
      <c r="V242">
        <v>3.0999999999999999E-3</v>
      </c>
      <c r="W242">
        <f t="shared" si="7"/>
        <v>1.087871982032566</v>
      </c>
    </row>
    <row r="243" spans="1:23" x14ac:dyDescent="0.45">
      <c r="A243" s="8" t="str">
        <f t="shared" si="6"/>
        <v>50888</v>
      </c>
      <c r="B243" s="1">
        <v>273</v>
      </c>
      <c r="C243" t="s">
        <v>153</v>
      </c>
      <c r="D243" t="s">
        <v>412</v>
      </c>
      <c r="E243">
        <v>1</v>
      </c>
      <c r="F243">
        <v>40.691699999999997</v>
      </c>
      <c r="G243">
        <v>-75.479200000000006</v>
      </c>
      <c r="H243" t="s">
        <v>457</v>
      </c>
      <c r="I243">
        <v>112</v>
      </c>
      <c r="J243" t="s">
        <v>479</v>
      </c>
      <c r="K243" t="s">
        <v>483</v>
      </c>
      <c r="L243">
        <v>1995</v>
      </c>
      <c r="N243" t="s">
        <v>597</v>
      </c>
      <c r="O243" t="s">
        <v>611</v>
      </c>
      <c r="P243">
        <v>2</v>
      </c>
      <c r="Q243" t="s">
        <v>613</v>
      </c>
      <c r="R243">
        <v>10316</v>
      </c>
      <c r="S243">
        <v>1663689.2</v>
      </c>
      <c r="T243" t="s">
        <v>844</v>
      </c>
      <c r="U243">
        <v>3.5980000000000001E-3</v>
      </c>
      <c r="V243">
        <v>3.7499999999999999E-3</v>
      </c>
      <c r="W243">
        <f t="shared" si="7"/>
        <v>1.0422456920511394</v>
      </c>
    </row>
    <row r="244" spans="1:23" x14ac:dyDescent="0.45">
      <c r="A244" s="8" t="str">
        <f t="shared" si="6"/>
        <v>50951</v>
      </c>
      <c r="B244" s="1">
        <v>274</v>
      </c>
      <c r="C244" t="s">
        <v>154</v>
      </c>
      <c r="D244" t="s">
        <v>413</v>
      </c>
      <c r="E244">
        <v>1</v>
      </c>
      <c r="F244">
        <v>39.547199999999997</v>
      </c>
      <c r="G244">
        <v>-110.3917</v>
      </c>
      <c r="H244" t="s">
        <v>465</v>
      </c>
      <c r="I244">
        <v>51</v>
      </c>
      <c r="J244" t="s">
        <v>479</v>
      </c>
      <c r="K244" t="s">
        <v>483</v>
      </c>
      <c r="L244">
        <v>1993</v>
      </c>
      <c r="N244" t="s">
        <v>598</v>
      </c>
      <c r="O244" t="s">
        <v>611</v>
      </c>
      <c r="P244">
        <v>2</v>
      </c>
      <c r="Q244" t="s">
        <v>613</v>
      </c>
      <c r="R244">
        <v>12284</v>
      </c>
      <c r="S244">
        <v>2743999.92</v>
      </c>
      <c r="T244" t="s">
        <v>845</v>
      </c>
      <c r="U244">
        <v>5.9800000000000001E-3</v>
      </c>
      <c r="V244">
        <v>6.1966666666666663E-3</v>
      </c>
      <c r="W244">
        <f t="shared" si="7"/>
        <v>1.036231884057971</v>
      </c>
    </row>
    <row r="245" spans="1:23" x14ac:dyDescent="0.45">
      <c r="A245" s="8" t="str">
        <f t="shared" si="6"/>
        <v>50974</v>
      </c>
      <c r="B245" s="1">
        <v>275</v>
      </c>
      <c r="C245" t="s">
        <v>155</v>
      </c>
      <c r="D245" t="s">
        <v>414</v>
      </c>
      <c r="E245">
        <v>1</v>
      </c>
      <c r="F245">
        <v>41.269100000000002</v>
      </c>
      <c r="G245">
        <v>-79.813400000000001</v>
      </c>
      <c r="H245" t="s">
        <v>457</v>
      </c>
      <c r="I245">
        <v>43</v>
      </c>
      <c r="J245" t="s">
        <v>475</v>
      </c>
      <c r="K245" t="s">
        <v>487</v>
      </c>
      <c r="L245">
        <v>1993</v>
      </c>
      <c r="N245" t="s">
        <v>599</v>
      </c>
      <c r="O245" t="s">
        <v>611</v>
      </c>
      <c r="P245">
        <v>2</v>
      </c>
      <c r="Q245" t="s">
        <v>613</v>
      </c>
      <c r="R245">
        <v>13904</v>
      </c>
      <c r="S245">
        <v>2310374.3999999999</v>
      </c>
      <c r="T245" t="s">
        <v>846</v>
      </c>
      <c r="U245">
        <v>6.9800000000000001E-3</v>
      </c>
      <c r="V245">
        <v>8.1666666666666676E-3</v>
      </c>
      <c r="W245">
        <f t="shared" si="7"/>
        <v>1.1700095510983763</v>
      </c>
    </row>
    <row r="246" spans="1:23" x14ac:dyDescent="0.45">
      <c r="A246" s="8" t="str">
        <f t="shared" si="6"/>
        <v>50974</v>
      </c>
      <c r="B246" s="1">
        <v>276</v>
      </c>
      <c r="C246" t="s">
        <v>155</v>
      </c>
      <c r="D246" t="s">
        <v>415</v>
      </c>
      <c r="E246">
        <v>1</v>
      </c>
      <c r="F246">
        <v>41.269100000000002</v>
      </c>
      <c r="G246">
        <v>-79.813400000000001</v>
      </c>
      <c r="H246" t="s">
        <v>457</v>
      </c>
      <c r="I246">
        <v>43</v>
      </c>
      <c r="J246" t="s">
        <v>475</v>
      </c>
      <c r="K246" t="s">
        <v>487</v>
      </c>
      <c r="L246">
        <v>1993</v>
      </c>
      <c r="N246" t="s">
        <v>599</v>
      </c>
      <c r="O246" t="s">
        <v>611</v>
      </c>
      <c r="P246">
        <v>2</v>
      </c>
      <c r="Q246" t="s">
        <v>613</v>
      </c>
      <c r="R246">
        <v>13904</v>
      </c>
      <c r="S246">
        <v>2192802</v>
      </c>
      <c r="T246" t="s">
        <v>846</v>
      </c>
      <c r="U246">
        <v>6.9800000000000001E-3</v>
      </c>
      <c r="V246">
        <v>8.1666666666666676E-3</v>
      </c>
      <c r="W246">
        <f t="shared" si="7"/>
        <v>1.1700095510983763</v>
      </c>
    </row>
    <row r="247" spans="1:23" x14ac:dyDescent="0.45">
      <c r="A247" s="8" t="str">
        <f t="shared" si="6"/>
        <v>54634</v>
      </c>
      <c r="B247" s="1">
        <v>277</v>
      </c>
      <c r="C247" t="s">
        <v>156</v>
      </c>
      <c r="D247" t="s">
        <v>416</v>
      </c>
      <c r="E247">
        <v>1</v>
      </c>
      <c r="F247">
        <v>40.822200000000002</v>
      </c>
      <c r="G247">
        <v>-76.173599999999993</v>
      </c>
      <c r="H247" t="s">
        <v>457</v>
      </c>
      <c r="I247">
        <v>86</v>
      </c>
      <c r="J247" t="s">
        <v>479</v>
      </c>
      <c r="K247" t="s">
        <v>483</v>
      </c>
      <c r="L247">
        <v>1990</v>
      </c>
      <c r="N247" t="s">
        <v>600</v>
      </c>
      <c r="O247" t="s">
        <v>612</v>
      </c>
      <c r="P247">
        <v>19</v>
      </c>
      <c r="Q247" t="s">
        <v>613</v>
      </c>
      <c r="R247">
        <v>14500</v>
      </c>
      <c r="S247">
        <v>10609501.199999999</v>
      </c>
      <c r="T247" t="s">
        <v>847</v>
      </c>
      <c r="U247">
        <v>5.7140000000000003E-3</v>
      </c>
      <c r="V247">
        <v>1.4684210526315789E-2</v>
      </c>
      <c r="W247">
        <f t="shared" si="7"/>
        <v>2.5698653353720315</v>
      </c>
    </row>
    <row r="248" spans="1:23" x14ac:dyDescent="0.45">
      <c r="A248" s="8" t="str">
        <f t="shared" si="6"/>
        <v>55076</v>
      </c>
      <c r="B248" s="1">
        <v>278</v>
      </c>
      <c r="C248" t="s">
        <v>157</v>
      </c>
      <c r="D248" t="s">
        <v>417</v>
      </c>
      <c r="E248">
        <v>2</v>
      </c>
      <c r="F248">
        <v>33.376100000000001</v>
      </c>
      <c r="G248">
        <v>-89.218299999999999</v>
      </c>
      <c r="H248" t="s">
        <v>468</v>
      </c>
      <c r="I248">
        <v>440</v>
      </c>
      <c r="J248" t="s">
        <v>478</v>
      </c>
      <c r="K248" t="s">
        <v>483</v>
      </c>
      <c r="L248">
        <v>2002</v>
      </c>
      <c r="N248" t="s">
        <v>601</v>
      </c>
      <c r="O248" t="s">
        <v>612</v>
      </c>
      <c r="P248">
        <v>28</v>
      </c>
      <c r="Q248" t="s">
        <v>613</v>
      </c>
      <c r="R248">
        <v>11206</v>
      </c>
      <c r="S248">
        <v>30817327.399999999</v>
      </c>
      <c r="T248" t="s">
        <v>848</v>
      </c>
      <c r="U248">
        <v>3.6960000000000001E-3</v>
      </c>
      <c r="V248">
        <v>1.241818181818182E-2</v>
      </c>
      <c r="W248">
        <f t="shared" si="7"/>
        <v>3.3598976780794967</v>
      </c>
    </row>
    <row r="249" spans="1:23" x14ac:dyDescent="0.45">
      <c r="A249" s="8" t="str">
        <f t="shared" si="6"/>
        <v>55479</v>
      </c>
      <c r="B249" s="1">
        <v>280</v>
      </c>
      <c r="C249" t="s">
        <v>158</v>
      </c>
      <c r="D249" t="s">
        <v>418</v>
      </c>
      <c r="E249">
        <v>1</v>
      </c>
      <c r="F249">
        <v>44.285800000000002</v>
      </c>
      <c r="G249">
        <v>-105.38330000000001</v>
      </c>
      <c r="H249" t="s">
        <v>461</v>
      </c>
      <c r="I249">
        <v>85</v>
      </c>
      <c r="J249" t="s">
        <v>470</v>
      </c>
      <c r="K249" t="s">
        <v>483</v>
      </c>
      <c r="L249">
        <v>2003</v>
      </c>
      <c r="N249" t="s">
        <v>602</v>
      </c>
      <c r="O249" t="s">
        <v>611</v>
      </c>
      <c r="P249">
        <v>2</v>
      </c>
      <c r="Q249" t="s">
        <v>613</v>
      </c>
      <c r="R249">
        <v>11824</v>
      </c>
      <c r="S249">
        <v>8220289.4000000004</v>
      </c>
      <c r="T249" t="s">
        <v>849</v>
      </c>
      <c r="U249">
        <v>1.98E-3</v>
      </c>
      <c r="V249">
        <v>2.166666666666667E-3</v>
      </c>
      <c r="W249">
        <f t="shared" si="7"/>
        <v>1.0942760942760945</v>
      </c>
    </row>
    <row r="250" spans="1:23" x14ac:dyDescent="0.45">
      <c r="A250" s="8" t="str">
        <f t="shared" si="6"/>
        <v>55749</v>
      </c>
      <c r="B250" s="1">
        <v>281</v>
      </c>
      <c r="C250" t="s">
        <v>159</v>
      </c>
      <c r="D250" t="s">
        <v>419</v>
      </c>
      <c r="E250">
        <v>1</v>
      </c>
      <c r="F250">
        <v>45.757800000000003</v>
      </c>
      <c r="G250">
        <v>-107.6</v>
      </c>
      <c r="H250" t="s">
        <v>462</v>
      </c>
      <c r="I250">
        <v>107</v>
      </c>
      <c r="J250" t="s">
        <v>470</v>
      </c>
      <c r="K250" t="s">
        <v>483</v>
      </c>
      <c r="L250">
        <v>2006</v>
      </c>
      <c r="N250" t="s">
        <v>603</v>
      </c>
      <c r="O250" t="s">
        <v>611</v>
      </c>
      <c r="P250">
        <v>2</v>
      </c>
      <c r="Q250" t="s">
        <v>613</v>
      </c>
      <c r="R250">
        <v>12466</v>
      </c>
      <c r="S250">
        <v>2801310.4</v>
      </c>
      <c r="T250" t="s">
        <v>850</v>
      </c>
      <c r="U250">
        <v>1.98E-3</v>
      </c>
      <c r="V250">
        <v>2.8999999999999998E-3</v>
      </c>
      <c r="W250">
        <f t="shared" si="7"/>
        <v>1.4646464646464645</v>
      </c>
    </row>
    <row r="251" spans="1:23" x14ac:dyDescent="0.45">
      <c r="A251" s="8" t="str">
        <f t="shared" si="6"/>
        <v>55856</v>
      </c>
      <c r="B251" s="1">
        <v>282</v>
      </c>
      <c r="C251" t="s">
        <v>160</v>
      </c>
      <c r="D251" t="s">
        <v>420</v>
      </c>
      <c r="E251">
        <v>1</v>
      </c>
      <c r="F251">
        <v>38.279167000000001</v>
      </c>
      <c r="G251">
        <v>-89.666944000000001</v>
      </c>
      <c r="H251" t="s">
        <v>444</v>
      </c>
      <c r="I251">
        <v>815</v>
      </c>
      <c r="J251" t="s">
        <v>469</v>
      </c>
      <c r="K251" t="s">
        <v>488</v>
      </c>
      <c r="L251">
        <v>2012</v>
      </c>
      <c r="M251">
        <v>2045</v>
      </c>
      <c r="N251" t="s">
        <v>604</v>
      </c>
      <c r="O251" t="s">
        <v>611</v>
      </c>
      <c r="P251">
        <v>1</v>
      </c>
      <c r="Q251" t="s">
        <v>614</v>
      </c>
      <c r="R251">
        <v>9391</v>
      </c>
      <c r="S251">
        <v>64278788.600000001</v>
      </c>
      <c r="T251" t="s">
        <v>851</v>
      </c>
      <c r="U251">
        <v>7.0000000000000001E-3</v>
      </c>
      <c r="V251">
        <v>4.7119565217391308E-3</v>
      </c>
      <c r="W251">
        <f t="shared" si="7"/>
        <v>0.67313664596273293</v>
      </c>
    </row>
    <row r="252" spans="1:23" x14ac:dyDescent="0.45">
      <c r="A252" s="8" t="str">
        <f t="shared" si="6"/>
        <v>55856</v>
      </c>
      <c r="B252" s="1">
        <v>283</v>
      </c>
      <c r="C252" t="s">
        <v>160</v>
      </c>
      <c r="D252" t="s">
        <v>421</v>
      </c>
      <c r="E252">
        <v>1</v>
      </c>
      <c r="F252">
        <v>38.279167000000001</v>
      </c>
      <c r="G252">
        <v>-89.666944000000001</v>
      </c>
      <c r="H252" t="s">
        <v>444</v>
      </c>
      <c r="I252">
        <v>815</v>
      </c>
      <c r="J252" t="s">
        <v>469</v>
      </c>
      <c r="K252" t="s">
        <v>488</v>
      </c>
      <c r="L252">
        <v>2012</v>
      </c>
      <c r="M252">
        <v>2045</v>
      </c>
      <c r="N252" t="s">
        <v>604</v>
      </c>
      <c r="O252" t="s">
        <v>611</v>
      </c>
      <c r="P252">
        <v>1</v>
      </c>
      <c r="Q252" t="s">
        <v>614</v>
      </c>
      <c r="R252">
        <v>9346</v>
      </c>
      <c r="S252">
        <v>63829896.399999999</v>
      </c>
      <c r="T252" t="s">
        <v>851</v>
      </c>
      <c r="U252">
        <v>7.0000000000000001E-3</v>
      </c>
      <c r="V252">
        <v>4.8152173913043484E-3</v>
      </c>
      <c r="W252">
        <f t="shared" si="7"/>
        <v>0.68788819875776408</v>
      </c>
    </row>
    <row r="253" spans="1:23" x14ac:dyDescent="0.45">
      <c r="A253" s="8" t="str">
        <f t="shared" si="6"/>
        <v>56068</v>
      </c>
      <c r="B253" s="1">
        <v>284</v>
      </c>
      <c r="C253" t="s">
        <v>161</v>
      </c>
      <c r="D253" t="s">
        <v>422</v>
      </c>
      <c r="E253">
        <v>1</v>
      </c>
      <c r="F253">
        <v>42.849200000000003</v>
      </c>
      <c r="G253">
        <v>-87.833600000000004</v>
      </c>
      <c r="H253" t="s">
        <v>460</v>
      </c>
      <c r="I253">
        <v>633</v>
      </c>
      <c r="J253" t="s">
        <v>471</v>
      </c>
      <c r="K253" t="s">
        <v>493</v>
      </c>
      <c r="L253">
        <v>2010</v>
      </c>
      <c r="N253" t="s">
        <v>605</v>
      </c>
      <c r="O253" t="s">
        <v>611</v>
      </c>
      <c r="P253">
        <v>2</v>
      </c>
      <c r="Q253" t="s">
        <v>614</v>
      </c>
      <c r="R253">
        <v>9552</v>
      </c>
      <c r="S253">
        <v>38584139.600000001</v>
      </c>
      <c r="T253" t="s">
        <v>635</v>
      </c>
      <c r="U253">
        <v>2E-3</v>
      </c>
      <c r="V253">
        <v>2E-3</v>
      </c>
      <c r="W253">
        <f t="shared" si="7"/>
        <v>1</v>
      </c>
    </row>
    <row r="254" spans="1:23" x14ac:dyDescent="0.45">
      <c r="A254" s="8" t="str">
        <f t="shared" si="6"/>
        <v>56068</v>
      </c>
      <c r="B254" s="1">
        <v>285</v>
      </c>
      <c r="C254" t="s">
        <v>161</v>
      </c>
      <c r="D254" t="s">
        <v>423</v>
      </c>
      <c r="E254">
        <v>1</v>
      </c>
      <c r="F254">
        <v>42.849200000000003</v>
      </c>
      <c r="G254">
        <v>-87.833600000000004</v>
      </c>
      <c r="H254" t="s">
        <v>460</v>
      </c>
      <c r="I254">
        <v>633</v>
      </c>
      <c r="J254" t="s">
        <v>471</v>
      </c>
      <c r="K254" t="s">
        <v>493</v>
      </c>
      <c r="L254">
        <v>2011</v>
      </c>
      <c r="N254" t="s">
        <v>605</v>
      </c>
      <c r="O254" t="s">
        <v>611</v>
      </c>
      <c r="P254">
        <v>2</v>
      </c>
      <c r="Q254" t="s">
        <v>614</v>
      </c>
      <c r="R254">
        <v>9475</v>
      </c>
      <c r="S254">
        <v>39085684.200000003</v>
      </c>
      <c r="T254" t="s">
        <v>732</v>
      </c>
      <c r="U254">
        <v>1E-3</v>
      </c>
      <c r="V254">
        <v>8.743169398907106E-4</v>
      </c>
      <c r="W254">
        <f t="shared" si="7"/>
        <v>0.87431693989071058</v>
      </c>
    </row>
    <row r="255" spans="1:23" x14ac:dyDescent="0.45">
      <c r="A255" s="8" t="str">
        <f t="shared" si="6"/>
        <v>56319</v>
      </c>
      <c r="B255" s="1">
        <v>286</v>
      </c>
      <c r="C255" t="s">
        <v>162</v>
      </c>
      <c r="D255" t="s">
        <v>424</v>
      </c>
      <c r="E255">
        <v>1</v>
      </c>
      <c r="F255">
        <v>44.291899999999998</v>
      </c>
      <c r="G255">
        <v>-105.3811</v>
      </c>
      <c r="H255" t="s">
        <v>461</v>
      </c>
      <c r="I255">
        <v>90</v>
      </c>
      <c r="J255" t="s">
        <v>470</v>
      </c>
      <c r="K255" t="s">
        <v>483</v>
      </c>
      <c r="L255">
        <v>2008</v>
      </c>
      <c r="M255">
        <v>2048</v>
      </c>
      <c r="N255" t="s">
        <v>606</v>
      </c>
      <c r="O255" t="s">
        <v>611</v>
      </c>
      <c r="P255">
        <v>2</v>
      </c>
      <c r="Q255" t="s">
        <v>613</v>
      </c>
      <c r="R255">
        <v>11967</v>
      </c>
      <c r="S255">
        <v>8866771.4000000004</v>
      </c>
      <c r="T255" t="s">
        <v>852</v>
      </c>
      <c r="U255">
        <v>1E-3</v>
      </c>
      <c r="V255">
        <v>1.8E-3</v>
      </c>
      <c r="W255">
        <f t="shared" si="7"/>
        <v>1.7999999999999998</v>
      </c>
    </row>
    <row r="256" spans="1:23" x14ac:dyDescent="0.45">
      <c r="A256" s="8" t="str">
        <f t="shared" si="6"/>
        <v>56456</v>
      </c>
      <c r="B256" s="1">
        <v>287</v>
      </c>
      <c r="C256" t="s">
        <v>163</v>
      </c>
      <c r="D256" t="s">
        <v>425</v>
      </c>
      <c r="E256">
        <v>1</v>
      </c>
      <c r="F256">
        <v>35.664400000000001</v>
      </c>
      <c r="G256">
        <v>-89.948899999999995</v>
      </c>
      <c r="H256" t="s">
        <v>464</v>
      </c>
      <c r="I256">
        <v>680</v>
      </c>
      <c r="J256" t="s">
        <v>470</v>
      </c>
      <c r="K256" t="s">
        <v>483</v>
      </c>
      <c r="L256">
        <v>2010</v>
      </c>
      <c r="N256" t="s">
        <v>607</v>
      </c>
      <c r="O256" t="s">
        <v>611</v>
      </c>
      <c r="P256">
        <v>2</v>
      </c>
      <c r="Q256" t="s">
        <v>613</v>
      </c>
      <c r="R256">
        <v>9682</v>
      </c>
      <c r="S256">
        <v>43165967.600000001</v>
      </c>
      <c r="T256" t="s">
        <v>853</v>
      </c>
      <c r="U256">
        <v>5.7739999999999996E-3</v>
      </c>
      <c r="V256">
        <v>6.5833333333333334E-3</v>
      </c>
      <c r="W256">
        <f t="shared" si="7"/>
        <v>1.1401685717584575</v>
      </c>
    </row>
    <row r="257" spans="1:23" x14ac:dyDescent="0.45">
      <c r="A257" s="8" t="str">
        <f t="shared" si="6"/>
        <v>56564</v>
      </c>
      <c r="B257" s="1">
        <v>288</v>
      </c>
      <c r="C257" t="s">
        <v>164</v>
      </c>
      <c r="D257" t="s">
        <v>426</v>
      </c>
      <c r="E257">
        <v>1</v>
      </c>
      <c r="F257">
        <v>33.649721999999997</v>
      </c>
      <c r="G257">
        <v>-93.811943999999997</v>
      </c>
      <c r="H257" t="s">
        <v>464</v>
      </c>
      <c r="I257">
        <v>609</v>
      </c>
      <c r="J257" t="s">
        <v>470</v>
      </c>
      <c r="K257" t="s">
        <v>483</v>
      </c>
      <c r="L257">
        <v>2012</v>
      </c>
      <c r="N257" t="s">
        <v>608</v>
      </c>
      <c r="O257" t="s">
        <v>611</v>
      </c>
      <c r="P257">
        <v>2</v>
      </c>
      <c r="Q257" t="s">
        <v>613</v>
      </c>
      <c r="R257">
        <v>9102</v>
      </c>
      <c r="S257">
        <v>36773758</v>
      </c>
      <c r="T257" t="s">
        <v>854</v>
      </c>
      <c r="U257">
        <v>4.0000000000000002E-4</v>
      </c>
      <c r="V257">
        <v>5.8333333333333338E-4</v>
      </c>
      <c r="W257">
        <f t="shared" si="7"/>
        <v>1.4583333333333335</v>
      </c>
    </row>
    <row r="258" spans="1:23" x14ac:dyDescent="0.45">
      <c r="A258" s="8" t="str">
        <f t="shared" ref="A258:A264" si="8">LEFT(D258,(FIND("_",D258))-1)</f>
        <v>56596</v>
      </c>
      <c r="B258" s="1">
        <v>289</v>
      </c>
      <c r="C258" t="s">
        <v>165</v>
      </c>
      <c r="D258" t="s">
        <v>427</v>
      </c>
      <c r="E258">
        <v>1</v>
      </c>
      <c r="F258">
        <v>44.291899999999998</v>
      </c>
      <c r="G258">
        <v>-105.3806</v>
      </c>
      <c r="H258" t="s">
        <v>461</v>
      </c>
      <c r="I258">
        <v>100</v>
      </c>
      <c r="J258" t="s">
        <v>470</v>
      </c>
      <c r="K258" t="s">
        <v>483</v>
      </c>
      <c r="L258">
        <v>2010</v>
      </c>
      <c r="N258" t="s">
        <v>602</v>
      </c>
      <c r="O258" t="s">
        <v>611</v>
      </c>
      <c r="P258">
        <v>2</v>
      </c>
      <c r="Q258" t="s">
        <v>613</v>
      </c>
      <c r="R258">
        <v>11509</v>
      </c>
      <c r="S258">
        <v>9396901.5999999996</v>
      </c>
      <c r="T258" t="s">
        <v>855</v>
      </c>
      <c r="U258">
        <v>1.99E-3</v>
      </c>
      <c r="V258">
        <v>2E-3</v>
      </c>
      <c r="W258">
        <f t="shared" ref="W258:W321" si="9">V258/U258</f>
        <v>1.0050251256281406</v>
      </c>
    </row>
    <row r="259" spans="1:23" x14ac:dyDescent="0.45">
      <c r="A259" s="8" t="str">
        <f t="shared" si="8"/>
        <v>56609</v>
      </c>
      <c r="B259" s="1">
        <v>290</v>
      </c>
      <c r="C259" t="s">
        <v>166</v>
      </c>
      <c r="D259" t="s">
        <v>428</v>
      </c>
      <c r="E259">
        <v>1</v>
      </c>
      <c r="F259">
        <v>44.388888999999999</v>
      </c>
      <c r="G259">
        <v>-105.46083299999999</v>
      </c>
      <c r="H259" t="s">
        <v>461</v>
      </c>
      <c r="I259">
        <v>380</v>
      </c>
      <c r="J259" t="s">
        <v>470</v>
      </c>
      <c r="K259" t="s">
        <v>483</v>
      </c>
      <c r="L259">
        <v>2011</v>
      </c>
      <c r="N259" t="s">
        <v>535</v>
      </c>
      <c r="O259" t="s">
        <v>611</v>
      </c>
      <c r="P259">
        <v>2</v>
      </c>
      <c r="Q259" t="s">
        <v>613</v>
      </c>
      <c r="R259">
        <v>10552</v>
      </c>
      <c r="S259">
        <v>31980755.800000001</v>
      </c>
      <c r="T259" t="s">
        <v>856</v>
      </c>
      <c r="U259">
        <v>0</v>
      </c>
      <c r="V259">
        <v>8.3333333333333317E-4</v>
      </c>
      <c r="W259" t="e">
        <f t="shared" si="9"/>
        <v>#DIV/0!</v>
      </c>
    </row>
    <row r="260" spans="1:23" x14ac:dyDescent="0.45">
      <c r="A260" s="8" t="str">
        <f t="shared" si="8"/>
        <v>56611</v>
      </c>
      <c r="B260" s="1">
        <v>291</v>
      </c>
      <c r="C260" t="s">
        <v>167</v>
      </c>
      <c r="D260" t="s">
        <v>429</v>
      </c>
      <c r="E260">
        <v>1</v>
      </c>
      <c r="F260">
        <v>31.474378000000002</v>
      </c>
      <c r="G260">
        <v>-96.957149000000001</v>
      </c>
      <c r="H260" t="s">
        <v>441</v>
      </c>
      <c r="I260">
        <v>933</v>
      </c>
      <c r="J260" t="s">
        <v>470</v>
      </c>
      <c r="K260" t="s">
        <v>483</v>
      </c>
      <c r="L260">
        <v>2013</v>
      </c>
      <c r="N260" t="s">
        <v>609</v>
      </c>
      <c r="O260" t="s">
        <v>612</v>
      </c>
      <c r="P260">
        <v>14</v>
      </c>
      <c r="Q260" t="s">
        <v>613</v>
      </c>
      <c r="R260">
        <v>9330</v>
      </c>
      <c r="S260">
        <v>56550548.399999999</v>
      </c>
      <c r="T260" t="s">
        <v>857</v>
      </c>
      <c r="U260">
        <v>1.294E-3</v>
      </c>
      <c r="V260">
        <v>7.2309523809523796E-3</v>
      </c>
      <c r="W260">
        <f t="shared" si="9"/>
        <v>5.5880621182012202</v>
      </c>
    </row>
    <row r="261" spans="1:23" x14ac:dyDescent="0.45">
      <c r="A261" s="8" t="str">
        <f t="shared" si="8"/>
        <v>56671</v>
      </c>
      <c r="B261" s="1">
        <v>292</v>
      </c>
      <c r="C261" t="s">
        <v>168</v>
      </c>
      <c r="D261" t="s">
        <v>430</v>
      </c>
      <c r="E261">
        <v>1</v>
      </c>
      <c r="F261">
        <v>39.707892999999999</v>
      </c>
      <c r="G261">
        <v>-79.958973999999998</v>
      </c>
      <c r="H261" t="s">
        <v>459</v>
      </c>
      <c r="I261">
        <v>700</v>
      </c>
      <c r="J261" t="s">
        <v>469</v>
      </c>
      <c r="K261" t="s">
        <v>483</v>
      </c>
      <c r="L261">
        <v>2011</v>
      </c>
      <c r="N261" t="s">
        <v>610</v>
      </c>
      <c r="O261" t="s">
        <v>611</v>
      </c>
      <c r="P261">
        <v>2</v>
      </c>
      <c r="Q261" t="s">
        <v>614</v>
      </c>
      <c r="R261">
        <v>8904</v>
      </c>
      <c r="S261">
        <v>47924315.200000003</v>
      </c>
      <c r="T261" t="s">
        <v>858</v>
      </c>
      <c r="U261">
        <v>5.4999999999999997E-3</v>
      </c>
      <c r="V261">
        <v>3.0004728260869559E-3</v>
      </c>
      <c r="W261">
        <f t="shared" si="9"/>
        <v>0.54554051383399205</v>
      </c>
    </row>
    <row r="262" spans="1:23" x14ac:dyDescent="0.45">
      <c r="A262" s="8" t="str">
        <f t="shared" si="8"/>
        <v>56786</v>
      </c>
      <c r="B262" s="1">
        <v>293</v>
      </c>
      <c r="C262" t="s">
        <v>169</v>
      </c>
      <c r="D262" t="s">
        <v>431</v>
      </c>
      <c r="E262">
        <v>1</v>
      </c>
      <c r="F262">
        <v>46.926423</v>
      </c>
      <c r="G262">
        <v>-98.499713</v>
      </c>
      <c r="H262" t="s">
        <v>455</v>
      </c>
      <c r="I262">
        <v>92</v>
      </c>
      <c r="J262" t="s">
        <v>478</v>
      </c>
      <c r="K262" t="s">
        <v>483</v>
      </c>
      <c r="L262">
        <v>2014</v>
      </c>
      <c r="N262" t="s">
        <v>556</v>
      </c>
      <c r="O262" t="s">
        <v>611</v>
      </c>
      <c r="P262">
        <v>2</v>
      </c>
      <c r="Q262" t="s">
        <v>613</v>
      </c>
      <c r="R262">
        <v>8300</v>
      </c>
      <c r="S262">
        <v>4861964.8</v>
      </c>
      <c r="T262" t="s">
        <v>859</v>
      </c>
      <c r="U262">
        <v>8.9599999999999999E-4</v>
      </c>
      <c r="V262">
        <v>2.7428571428571428E-3</v>
      </c>
      <c r="W262">
        <f t="shared" si="9"/>
        <v>3.0612244897959182</v>
      </c>
    </row>
    <row r="263" spans="1:23" x14ac:dyDescent="0.45">
      <c r="A263" s="8" t="str">
        <f t="shared" si="8"/>
        <v>56808</v>
      </c>
      <c r="B263" s="1">
        <v>294</v>
      </c>
      <c r="C263" t="s">
        <v>170</v>
      </c>
      <c r="D263" t="s">
        <v>432</v>
      </c>
      <c r="E263">
        <v>1</v>
      </c>
      <c r="F263">
        <v>36.916389000000002</v>
      </c>
      <c r="G263">
        <v>-82.338054999999997</v>
      </c>
      <c r="H263" t="s">
        <v>466</v>
      </c>
      <c r="I263">
        <v>305</v>
      </c>
      <c r="J263" t="s">
        <v>475</v>
      </c>
      <c r="K263" t="s">
        <v>481</v>
      </c>
      <c r="L263">
        <v>2012</v>
      </c>
      <c r="N263" t="s">
        <v>548</v>
      </c>
      <c r="O263" t="s">
        <v>611</v>
      </c>
      <c r="P263">
        <v>1</v>
      </c>
      <c r="Q263" t="s">
        <v>614</v>
      </c>
      <c r="R263">
        <v>9943</v>
      </c>
      <c r="S263">
        <v>9394043.1999999993</v>
      </c>
      <c r="T263" t="s">
        <v>627</v>
      </c>
      <c r="U263">
        <v>1E-3</v>
      </c>
      <c r="V263">
        <v>3.8461538461538472E-4</v>
      </c>
      <c r="W263">
        <f t="shared" si="9"/>
        <v>0.38461538461538469</v>
      </c>
    </row>
    <row r="264" spans="1:23" x14ac:dyDescent="0.45">
      <c r="A264" s="8" t="str">
        <f t="shared" si="8"/>
        <v>56808</v>
      </c>
      <c r="B264" s="1">
        <v>295</v>
      </c>
      <c r="C264" t="s">
        <v>170</v>
      </c>
      <c r="D264" t="s">
        <v>433</v>
      </c>
      <c r="E264">
        <v>1</v>
      </c>
      <c r="F264">
        <v>36.916389000000002</v>
      </c>
      <c r="G264">
        <v>-82.338054999999997</v>
      </c>
      <c r="H264" t="s">
        <v>466</v>
      </c>
      <c r="I264">
        <v>305</v>
      </c>
      <c r="J264" t="s">
        <v>475</v>
      </c>
      <c r="K264" t="s">
        <v>481</v>
      </c>
      <c r="L264">
        <v>2012</v>
      </c>
      <c r="N264" t="s">
        <v>548</v>
      </c>
      <c r="O264" t="s">
        <v>611</v>
      </c>
      <c r="P264">
        <v>1</v>
      </c>
      <c r="Q264" t="s">
        <v>614</v>
      </c>
      <c r="R264">
        <v>9943</v>
      </c>
      <c r="S264">
        <v>10513688.6</v>
      </c>
      <c r="T264" t="s">
        <v>627</v>
      </c>
      <c r="U264">
        <v>1E-3</v>
      </c>
      <c r="V264">
        <v>1E-3</v>
      </c>
      <c r="W264">
        <f t="shared" si="9"/>
        <v>1</v>
      </c>
    </row>
  </sheetData>
  <sortState xmlns:xlrd2="http://schemas.microsoft.com/office/spreadsheetml/2017/richdata2" ref="A2:W268">
    <sortCondition ref="A2:A26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16AE-EB80-4AB7-9FCC-E1C31D21F37C}">
  <sheetPr>
    <tabColor rgb="FF00B050"/>
  </sheetPr>
  <dimension ref="A1:AK161"/>
  <sheetViews>
    <sheetView tabSelected="1" zoomScale="90" zoomScaleNormal="90" workbookViewId="0">
      <selection activeCell="A8" sqref="A8"/>
    </sheetView>
  </sheetViews>
  <sheetFormatPr defaultRowHeight="14.25" x14ac:dyDescent="0.45"/>
  <cols>
    <col min="3" max="3" width="9.06640625" style="9"/>
    <col min="22" max="22" width="13.3984375" style="12" bestFit="1" customWidth="1"/>
    <col min="27" max="27" width="23.86328125" customWidth="1"/>
    <col min="28" max="28" width="13.3984375" bestFit="1" customWidth="1"/>
    <col min="30" max="30" width="9.86328125" bestFit="1" customWidth="1"/>
    <col min="34" max="34" width="10.86328125" bestFit="1" customWidth="1"/>
    <col min="35" max="35" width="12.33203125" bestFit="1" customWidth="1"/>
    <col min="36" max="36" width="10.86328125" bestFit="1" customWidth="1"/>
    <col min="37" max="37" width="10.86328125" style="12" bestFit="1" customWidth="1"/>
  </cols>
  <sheetData>
    <row r="1" spans="1:37" ht="142.5" x14ac:dyDescent="0.45">
      <c r="A1" s="3" t="s">
        <v>949</v>
      </c>
      <c r="B1" s="3" t="s">
        <v>950</v>
      </c>
      <c r="C1" s="3" t="s">
        <v>951</v>
      </c>
      <c r="D1" s="3" t="s">
        <v>952</v>
      </c>
      <c r="E1" s="3" t="s">
        <v>1042</v>
      </c>
      <c r="F1" s="3" t="s">
        <v>0</v>
      </c>
      <c r="G1" s="3" t="s">
        <v>1</v>
      </c>
      <c r="H1" s="3" t="s">
        <v>2</v>
      </c>
      <c r="I1" s="3" t="s">
        <v>3</v>
      </c>
      <c r="J1" s="3" t="s">
        <v>4</v>
      </c>
      <c r="K1" s="3" t="s">
        <v>5</v>
      </c>
      <c r="L1" s="3" t="s">
        <v>6</v>
      </c>
      <c r="M1" s="3" t="s">
        <v>7</v>
      </c>
      <c r="N1" s="3" t="s">
        <v>8</v>
      </c>
      <c r="O1" s="3" t="s">
        <v>9</v>
      </c>
      <c r="P1" s="3" t="s">
        <v>10</v>
      </c>
      <c r="Q1" s="3" t="s">
        <v>11</v>
      </c>
      <c r="R1" s="3" t="s">
        <v>12</v>
      </c>
      <c r="S1" s="3" t="s">
        <v>13</v>
      </c>
      <c r="T1" s="3" t="s">
        <v>14</v>
      </c>
      <c r="U1" s="3" t="s">
        <v>15</v>
      </c>
      <c r="V1" s="24" t="s">
        <v>16</v>
      </c>
      <c r="W1" s="3" t="s">
        <v>17</v>
      </c>
      <c r="X1" s="18" t="s">
        <v>18</v>
      </c>
      <c r="Y1" s="18" t="s">
        <v>19</v>
      </c>
      <c r="Z1" s="2" t="s">
        <v>1043</v>
      </c>
      <c r="AA1" s="2" t="s">
        <v>1053</v>
      </c>
      <c r="AB1" s="2" t="s">
        <v>1050</v>
      </c>
      <c r="AC1" s="13" t="s">
        <v>1054</v>
      </c>
      <c r="AD1" s="13" t="s">
        <v>1044</v>
      </c>
      <c r="AE1" s="13" t="s">
        <v>1049</v>
      </c>
      <c r="AF1" s="13" t="s">
        <v>1051</v>
      </c>
      <c r="AG1" s="13" t="s">
        <v>1052</v>
      </c>
      <c r="AH1" s="13" t="s">
        <v>1047</v>
      </c>
      <c r="AI1" s="13" t="s">
        <v>1046</v>
      </c>
      <c r="AJ1" s="20" t="s">
        <v>1045</v>
      </c>
      <c r="AK1" s="22" t="s">
        <v>1048</v>
      </c>
    </row>
    <row r="2" spans="1:37" x14ac:dyDescent="0.45">
      <c r="A2" t="s">
        <v>971</v>
      </c>
      <c r="B2" t="s">
        <v>54</v>
      </c>
      <c r="C2" s="9">
        <v>2103</v>
      </c>
      <c r="D2">
        <v>1</v>
      </c>
      <c r="E2" s="10">
        <v>71</v>
      </c>
      <c r="F2" t="s">
        <v>54</v>
      </c>
      <c r="G2" t="s">
        <v>228</v>
      </c>
      <c r="H2">
        <v>1</v>
      </c>
      <c r="I2">
        <v>38.562244</v>
      </c>
      <c r="J2">
        <v>-90.837686000000005</v>
      </c>
      <c r="K2" t="s">
        <v>451</v>
      </c>
      <c r="L2">
        <v>593</v>
      </c>
      <c r="M2" t="s">
        <v>470</v>
      </c>
      <c r="N2" t="s">
        <v>482</v>
      </c>
      <c r="O2">
        <v>1970</v>
      </c>
      <c r="P2">
        <v>2042</v>
      </c>
      <c r="Q2" t="s">
        <v>526</v>
      </c>
      <c r="R2" t="s">
        <v>612</v>
      </c>
      <c r="S2">
        <v>27</v>
      </c>
      <c r="T2" t="s">
        <v>614</v>
      </c>
      <c r="U2">
        <v>10396</v>
      </c>
      <c r="V2" s="25">
        <v>40426523.399999999</v>
      </c>
      <c r="W2" t="s">
        <v>672</v>
      </c>
      <c r="X2" s="19">
        <v>1.4E-2</v>
      </c>
      <c r="Y2" s="19">
        <v>1.751851851851852E-2</v>
      </c>
      <c r="Z2">
        <f t="shared" ref="Z2:Z33" si="0">Y2/X2</f>
        <v>1.2513227513227514</v>
      </c>
      <c r="AA2" t="str">
        <f>VLOOKUP(G2,'0.010 Limit Assumptions'!D:K,8,0)</f>
        <v>ESP Rebuild ($80/kW, 2019$)</v>
      </c>
      <c r="AB2" s="12">
        <f>VLOOKUP(G2,'0.010 Limit Assumptions'!D:L,9,0)</f>
        <v>5151983.9999999991</v>
      </c>
      <c r="AC2">
        <v>1</v>
      </c>
      <c r="AD2" s="14"/>
      <c r="AH2" s="14">
        <f t="shared" ref="AH2:AH13" si="1">IF(X2&gt;0.01,(X2-0.01)*V2,0)</f>
        <v>161706.09359999999</v>
      </c>
      <c r="AI2" s="14">
        <f t="shared" ref="AI2:AI13" si="2">IF(Y2&gt;0.01,(Y2-0.01)*V2,0)</f>
        <v>303947.56482222228</v>
      </c>
      <c r="AJ2" s="21">
        <f t="shared" ref="AJ2:AJ13" si="3">AI2-AH2</f>
        <v>142241.47122222229</v>
      </c>
      <c r="AK2" s="12">
        <f t="shared" ref="AK2:AK13" si="4">IF(AD2=1,AI2-AH2,0)</f>
        <v>0</v>
      </c>
    </row>
    <row r="3" spans="1:37" x14ac:dyDescent="0.45">
      <c r="A3" t="s">
        <v>971</v>
      </c>
      <c r="B3" t="s">
        <v>54</v>
      </c>
      <c r="C3" s="9">
        <v>2103</v>
      </c>
      <c r="D3">
        <v>2</v>
      </c>
      <c r="E3" s="10">
        <v>72</v>
      </c>
      <c r="F3" t="s">
        <v>54</v>
      </c>
      <c r="G3" t="s">
        <v>229</v>
      </c>
      <c r="H3">
        <v>1</v>
      </c>
      <c r="I3">
        <v>38.562244</v>
      </c>
      <c r="J3">
        <v>-90.837686000000005</v>
      </c>
      <c r="K3" t="s">
        <v>451</v>
      </c>
      <c r="L3">
        <v>593</v>
      </c>
      <c r="M3" t="s">
        <v>470</v>
      </c>
      <c r="N3" t="s">
        <v>482</v>
      </c>
      <c r="O3">
        <v>1971</v>
      </c>
      <c r="P3">
        <v>2042</v>
      </c>
      <c r="Q3" t="s">
        <v>526</v>
      </c>
      <c r="R3" t="s">
        <v>612</v>
      </c>
      <c r="S3">
        <v>27</v>
      </c>
      <c r="T3" t="s">
        <v>614</v>
      </c>
      <c r="U3">
        <v>10397</v>
      </c>
      <c r="V3" s="25">
        <v>40621980.200000003</v>
      </c>
      <c r="W3" t="s">
        <v>672</v>
      </c>
      <c r="X3" s="19">
        <v>1.4E-2</v>
      </c>
      <c r="Y3" s="19">
        <v>1.751851851851852E-2</v>
      </c>
      <c r="Z3">
        <f t="shared" si="0"/>
        <v>1.2513227513227514</v>
      </c>
      <c r="AA3" t="str">
        <f>VLOOKUP(G3,'0.010 Limit Assumptions'!D:K,8,0)</f>
        <v>ESP Rebuild ($80/kW, 2019$)</v>
      </c>
      <c r="AB3" s="12">
        <f>VLOOKUP(G3,'0.010 Limit Assumptions'!D:L,9,0)</f>
        <v>5151983.9999999991</v>
      </c>
      <c r="AC3">
        <v>1</v>
      </c>
      <c r="AH3" s="14">
        <f t="shared" si="1"/>
        <v>162487.92080000002</v>
      </c>
      <c r="AI3" s="14">
        <f t="shared" si="2"/>
        <v>305417.11039259267</v>
      </c>
      <c r="AJ3" s="21">
        <f t="shared" si="3"/>
        <v>142929.18959259265</v>
      </c>
      <c r="AK3" s="12">
        <f t="shared" si="4"/>
        <v>0</v>
      </c>
    </row>
    <row r="4" spans="1:37" x14ac:dyDescent="0.45">
      <c r="A4" t="s">
        <v>971</v>
      </c>
      <c r="B4" t="s">
        <v>54</v>
      </c>
      <c r="C4" s="9">
        <v>2103</v>
      </c>
      <c r="D4">
        <v>3</v>
      </c>
      <c r="E4" s="10">
        <v>73</v>
      </c>
      <c r="F4" t="s">
        <v>54</v>
      </c>
      <c r="G4" t="s">
        <v>230</v>
      </c>
      <c r="H4">
        <v>1</v>
      </c>
      <c r="I4">
        <v>38.562244</v>
      </c>
      <c r="J4">
        <v>-90.837686000000005</v>
      </c>
      <c r="K4" t="s">
        <v>451</v>
      </c>
      <c r="L4">
        <v>593</v>
      </c>
      <c r="M4" t="s">
        <v>470</v>
      </c>
      <c r="N4" t="s">
        <v>482</v>
      </c>
      <c r="O4">
        <v>1972</v>
      </c>
      <c r="P4">
        <v>2036</v>
      </c>
      <c r="Q4" t="s">
        <v>526</v>
      </c>
      <c r="R4" t="s">
        <v>612</v>
      </c>
      <c r="S4">
        <v>27</v>
      </c>
      <c r="T4" t="s">
        <v>614</v>
      </c>
      <c r="U4">
        <v>10427</v>
      </c>
      <c r="V4" s="25">
        <v>36981374.600000001</v>
      </c>
      <c r="W4" t="s">
        <v>672</v>
      </c>
      <c r="X4" s="19">
        <v>1.4E-2</v>
      </c>
      <c r="Y4" s="19">
        <v>1.751851851851852E-2</v>
      </c>
      <c r="Z4">
        <f t="shared" si="0"/>
        <v>1.2513227513227514</v>
      </c>
      <c r="AA4" t="str">
        <f>VLOOKUP(G4,'0.010 Limit Assumptions'!D:K,8,0)</f>
        <v>ESP Rebuild ($80/kW, 2019$)</v>
      </c>
      <c r="AB4" s="12">
        <f>VLOOKUP(G4,'0.010 Limit Assumptions'!D:L,9,0)</f>
        <v>7737464</v>
      </c>
      <c r="AC4">
        <v>1</v>
      </c>
      <c r="AH4" s="14">
        <f t="shared" si="1"/>
        <v>147925.49840000001</v>
      </c>
      <c r="AI4" s="14">
        <f t="shared" si="2"/>
        <v>278045.14977037045</v>
      </c>
      <c r="AJ4" s="21">
        <f t="shared" si="3"/>
        <v>130119.65137037044</v>
      </c>
      <c r="AK4" s="12">
        <f t="shared" si="4"/>
        <v>0</v>
      </c>
    </row>
    <row r="5" spans="1:37" x14ac:dyDescent="0.45">
      <c r="A5" t="s">
        <v>971</v>
      </c>
      <c r="B5" t="s">
        <v>54</v>
      </c>
      <c r="C5" s="9">
        <v>2103</v>
      </c>
      <c r="D5">
        <v>4</v>
      </c>
      <c r="E5" s="10">
        <v>74</v>
      </c>
      <c r="F5" t="s">
        <v>54</v>
      </c>
      <c r="G5" t="s">
        <v>231</v>
      </c>
      <c r="H5">
        <v>1</v>
      </c>
      <c r="I5">
        <v>38.562244</v>
      </c>
      <c r="J5">
        <v>-90.837686000000005</v>
      </c>
      <c r="K5" t="s">
        <v>451</v>
      </c>
      <c r="L5">
        <v>593</v>
      </c>
      <c r="M5" t="s">
        <v>470</v>
      </c>
      <c r="N5" t="s">
        <v>482</v>
      </c>
      <c r="O5">
        <v>1973</v>
      </c>
      <c r="P5">
        <v>2036</v>
      </c>
      <c r="Q5" t="s">
        <v>526</v>
      </c>
      <c r="R5" t="s">
        <v>612</v>
      </c>
      <c r="S5">
        <v>27</v>
      </c>
      <c r="T5" t="s">
        <v>614</v>
      </c>
      <c r="U5">
        <v>10397</v>
      </c>
      <c r="V5" s="25">
        <v>39856724.799999997</v>
      </c>
      <c r="W5" t="s">
        <v>672</v>
      </c>
      <c r="X5" s="19">
        <v>1.4E-2</v>
      </c>
      <c r="Y5" s="19">
        <v>1.751851851851852E-2</v>
      </c>
      <c r="Z5">
        <f t="shared" si="0"/>
        <v>1.2513227513227514</v>
      </c>
      <c r="AA5" t="str">
        <f>VLOOKUP(G5,'0.010 Limit Assumptions'!D:K,8,0)</f>
        <v>ESP Rebuild ($80/kW, 2019$)</v>
      </c>
      <c r="AB5" s="12">
        <f>VLOOKUP(G5,'0.010 Limit Assumptions'!D:L,9,0)</f>
        <v>7737464</v>
      </c>
      <c r="AC5">
        <v>1</v>
      </c>
      <c r="AH5" s="14">
        <f t="shared" si="1"/>
        <v>159426.89919999999</v>
      </c>
      <c r="AI5" s="14">
        <f t="shared" si="2"/>
        <v>299663.52349629631</v>
      </c>
      <c r="AJ5" s="21">
        <f t="shared" si="3"/>
        <v>140236.62429629633</v>
      </c>
      <c r="AK5" s="12">
        <f t="shared" si="4"/>
        <v>0</v>
      </c>
    </row>
    <row r="6" spans="1:37" x14ac:dyDescent="0.45">
      <c r="A6" t="s">
        <v>1002</v>
      </c>
      <c r="B6" t="s">
        <v>1004</v>
      </c>
      <c r="C6" s="9">
        <v>3944</v>
      </c>
      <c r="D6">
        <v>1</v>
      </c>
      <c r="E6" s="10">
        <v>136</v>
      </c>
      <c r="F6" t="s">
        <v>80</v>
      </c>
      <c r="G6" t="s">
        <v>284</v>
      </c>
      <c r="H6">
        <v>1</v>
      </c>
      <c r="I6">
        <v>39.384166999999998</v>
      </c>
      <c r="J6">
        <v>-80.332499999999996</v>
      </c>
      <c r="K6" t="s">
        <v>459</v>
      </c>
      <c r="L6">
        <v>652</v>
      </c>
      <c r="M6" t="s">
        <v>469</v>
      </c>
      <c r="N6" t="s">
        <v>480</v>
      </c>
      <c r="O6">
        <v>1972</v>
      </c>
      <c r="P6">
        <v>2040</v>
      </c>
      <c r="Q6" t="s">
        <v>547</v>
      </c>
      <c r="R6" t="s">
        <v>611</v>
      </c>
      <c r="S6">
        <v>2</v>
      </c>
      <c r="T6" t="s">
        <v>613</v>
      </c>
      <c r="U6">
        <v>10184</v>
      </c>
      <c r="V6" s="25">
        <v>38613533.200000003</v>
      </c>
      <c r="W6" t="s">
        <v>724</v>
      </c>
      <c r="X6" s="19">
        <v>1.461704634721131E-2</v>
      </c>
      <c r="Y6" s="19">
        <v>1.2781487300340399E-2</v>
      </c>
      <c r="Z6">
        <f t="shared" si="0"/>
        <v>0.87442339558421767</v>
      </c>
      <c r="AA6" t="str">
        <f>VLOOKUP(G6,'0.010 Limit Assumptions'!D:K,8,0)</f>
        <v>Typical ESP Upgrade ($40/kW, 2019$)</v>
      </c>
      <c r="AB6" s="12">
        <f>VLOOKUP(G6,'0.010 Limit Assumptions'!D:L,9,0)</f>
        <v>3147856</v>
      </c>
      <c r="AC6">
        <v>1</v>
      </c>
      <c r="AH6" s="14">
        <f t="shared" si="1"/>
        <v>178280.47241398264</v>
      </c>
      <c r="AI6" s="14">
        <f t="shared" si="2"/>
        <v>107403.05221707239</v>
      </c>
      <c r="AJ6" s="21">
        <f t="shared" si="3"/>
        <v>-70877.420196910258</v>
      </c>
      <c r="AK6" s="12">
        <f t="shared" si="4"/>
        <v>0</v>
      </c>
    </row>
    <row r="7" spans="1:37" x14ac:dyDescent="0.45">
      <c r="A7" t="s">
        <v>1002</v>
      </c>
      <c r="B7" t="s">
        <v>1004</v>
      </c>
      <c r="C7" s="9">
        <v>3944</v>
      </c>
      <c r="D7">
        <v>2</v>
      </c>
      <c r="E7" s="10">
        <v>137</v>
      </c>
      <c r="F7" t="s">
        <v>80</v>
      </c>
      <c r="G7" t="s">
        <v>285</v>
      </c>
      <c r="H7">
        <v>1</v>
      </c>
      <c r="I7">
        <v>39.384166999999998</v>
      </c>
      <c r="J7">
        <v>-80.332499999999996</v>
      </c>
      <c r="K7" t="s">
        <v>459</v>
      </c>
      <c r="L7">
        <v>651</v>
      </c>
      <c r="M7" t="s">
        <v>469</v>
      </c>
      <c r="N7" t="s">
        <v>480</v>
      </c>
      <c r="O7">
        <v>1973</v>
      </c>
      <c r="P7">
        <v>2040</v>
      </c>
      <c r="Q7" t="s">
        <v>547</v>
      </c>
      <c r="R7" t="s">
        <v>611</v>
      </c>
      <c r="S7">
        <v>2</v>
      </c>
      <c r="T7" t="s">
        <v>613</v>
      </c>
      <c r="U7">
        <v>10116</v>
      </c>
      <c r="V7" s="25">
        <v>40560442.399999999</v>
      </c>
      <c r="W7" t="s">
        <v>725</v>
      </c>
      <c r="X7" s="19">
        <v>1.4612495057334911E-2</v>
      </c>
      <c r="Y7" s="19">
        <v>1.387241333860551E-2</v>
      </c>
      <c r="Z7">
        <f t="shared" si="0"/>
        <v>0.94935281648852243</v>
      </c>
      <c r="AA7" t="str">
        <f>VLOOKUP(G7,'0.010 Limit Assumptions'!D:K,8,0)</f>
        <v>Typical ESP Upgrade ($40/kW, 2019$)</v>
      </c>
      <c r="AB7" s="12">
        <f>VLOOKUP(G7,'0.010 Limit Assumptions'!D:L,9,0)</f>
        <v>3143028</v>
      </c>
      <c r="AC7">
        <v>1</v>
      </c>
      <c r="AH7" s="14">
        <f t="shared" si="1"/>
        <v>187084.84009331733</v>
      </c>
      <c r="AI7" s="14">
        <f t="shared" si="2"/>
        <v>157066.79816950049</v>
      </c>
      <c r="AJ7" s="21">
        <f t="shared" si="3"/>
        <v>-30018.04192381684</v>
      </c>
      <c r="AK7" s="12">
        <f t="shared" si="4"/>
        <v>0</v>
      </c>
    </row>
    <row r="8" spans="1:37" x14ac:dyDescent="0.45">
      <c r="A8" t="s">
        <v>1002</v>
      </c>
      <c r="B8" t="s">
        <v>1004</v>
      </c>
      <c r="C8" s="9">
        <v>3944</v>
      </c>
      <c r="D8">
        <v>3</v>
      </c>
      <c r="E8" s="10">
        <v>138</v>
      </c>
      <c r="F8" t="s">
        <v>80</v>
      </c>
      <c r="G8" t="s">
        <v>286</v>
      </c>
      <c r="H8">
        <v>1</v>
      </c>
      <c r="I8">
        <v>39.384166999999998</v>
      </c>
      <c r="J8">
        <v>-80.332499999999996</v>
      </c>
      <c r="K8" t="s">
        <v>459</v>
      </c>
      <c r="L8">
        <v>651</v>
      </c>
      <c r="M8" t="s">
        <v>469</v>
      </c>
      <c r="N8" t="s">
        <v>480</v>
      </c>
      <c r="O8">
        <v>1974</v>
      </c>
      <c r="P8">
        <v>2040</v>
      </c>
      <c r="Q8" t="s">
        <v>547</v>
      </c>
      <c r="R8" t="s">
        <v>611</v>
      </c>
      <c r="S8">
        <v>2</v>
      </c>
      <c r="T8" t="s">
        <v>613</v>
      </c>
      <c r="U8">
        <v>10120</v>
      </c>
      <c r="V8" s="25">
        <v>42550521.399999999</v>
      </c>
      <c r="W8" t="s">
        <v>726</v>
      </c>
      <c r="X8" s="19">
        <v>1.510869565217391E-2</v>
      </c>
      <c r="Y8" s="19">
        <v>1.5447957839262189E-2</v>
      </c>
      <c r="Z8">
        <f t="shared" si="0"/>
        <v>1.0224547634619581</v>
      </c>
      <c r="AA8" t="str">
        <f>VLOOKUP(G8,'0.010 Limit Assumptions'!D:K,8,0)</f>
        <v>Typical ESP Upgrade ($40/kW, 2019$)</v>
      </c>
      <c r="AB8" s="12">
        <f>VLOOKUP(G8,'0.010 Limit Assumptions'!D:L,9,0)</f>
        <v>3143028</v>
      </c>
      <c r="AC8">
        <v>1</v>
      </c>
      <c r="AH8" s="14">
        <f t="shared" si="1"/>
        <v>217377.66367391293</v>
      </c>
      <c r="AI8" s="14">
        <f t="shared" si="2"/>
        <v>231813.44662582353</v>
      </c>
      <c r="AJ8" s="21">
        <f t="shared" si="3"/>
        <v>14435.782951910602</v>
      </c>
      <c r="AK8" s="12">
        <f t="shared" si="4"/>
        <v>0</v>
      </c>
    </row>
    <row r="9" spans="1:37" x14ac:dyDescent="0.45">
      <c r="A9" t="s">
        <v>1011</v>
      </c>
      <c r="B9" t="s">
        <v>97</v>
      </c>
      <c r="C9" s="9">
        <v>6076</v>
      </c>
      <c r="D9">
        <v>3</v>
      </c>
      <c r="E9" s="10">
        <v>173</v>
      </c>
      <c r="F9" t="s">
        <v>97</v>
      </c>
      <c r="G9" t="s">
        <v>320</v>
      </c>
      <c r="H9">
        <v>1</v>
      </c>
      <c r="I9">
        <v>45.883099999999999</v>
      </c>
      <c r="J9">
        <v>-106.614</v>
      </c>
      <c r="K9" t="s">
        <v>462</v>
      </c>
      <c r="L9">
        <v>740</v>
      </c>
      <c r="M9" t="s">
        <v>470</v>
      </c>
      <c r="N9" t="s">
        <v>490</v>
      </c>
      <c r="O9">
        <v>1984</v>
      </c>
      <c r="Q9" t="s">
        <v>560</v>
      </c>
      <c r="R9" t="s">
        <v>612</v>
      </c>
      <c r="S9">
        <v>37</v>
      </c>
      <c r="T9" t="s">
        <v>613</v>
      </c>
      <c r="U9">
        <v>10791</v>
      </c>
      <c r="V9" s="25">
        <v>51323286.600000001</v>
      </c>
      <c r="W9" t="s">
        <v>756</v>
      </c>
      <c r="X9" s="19">
        <v>1.796E-2</v>
      </c>
      <c r="Y9" s="19">
        <v>2.1293577981651369E-2</v>
      </c>
      <c r="Z9">
        <f t="shared" si="0"/>
        <v>1.1856112461943968</v>
      </c>
      <c r="AA9" t="str">
        <f>VLOOKUP(G9,'0.010 Limit Assumptions'!D:K,8,0)</f>
        <v>FF install</v>
      </c>
      <c r="AB9" s="12">
        <f>VLOOKUP(G9,'0.010 Limit Assumptions'!D:L,9,0)</f>
        <v>18409682.800000001</v>
      </c>
      <c r="AC9">
        <v>1</v>
      </c>
      <c r="AH9" s="14">
        <f t="shared" si="1"/>
        <v>408533.36133600003</v>
      </c>
      <c r="AI9" s="14">
        <f t="shared" si="2"/>
        <v>579623.53949174273</v>
      </c>
      <c r="AJ9" s="21">
        <f t="shared" si="3"/>
        <v>171090.1781557427</v>
      </c>
      <c r="AK9" s="12">
        <f t="shared" si="4"/>
        <v>0</v>
      </c>
    </row>
    <row r="10" spans="1:37" x14ac:dyDescent="0.45">
      <c r="A10" t="s">
        <v>1011</v>
      </c>
      <c r="B10" t="s">
        <v>97</v>
      </c>
      <c r="C10" s="9">
        <v>6076</v>
      </c>
      <c r="D10">
        <v>4</v>
      </c>
      <c r="E10" s="10">
        <v>174</v>
      </c>
      <c r="F10" t="s">
        <v>97</v>
      </c>
      <c r="G10" t="s">
        <v>321</v>
      </c>
      <c r="H10">
        <v>1</v>
      </c>
      <c r="I10">
        <v>45.883099999999999</v>
      </c>
      <c r="J10">
        <v>-106.614</v>
      </c>
      <c r="K10" t="s">
        <v>462</v>
      </c>
      <c r="L10">
        <v>740</v>
      </c>
      <c r="M10" t="s">
        <v>470</v>
      </c>
      <c r="N10" t="s">
        <v>490</v>
      </c>
      <c r="O10">
        <v>1986</v>
      </c>
      <c r="Q10" t="s">
        <v>561</v>
      </c>
      <c r="R10" t="s">
        <v>612</v>
      </c>
      <c r="S10">
        <v>37</v>
      </c>
      <c r="T10" t="s">
        <v>613</v>
      </c>
      <c r="U10">
        <v>10803</v>
      </c>
      <c r="V10" s="25">
        <v>49614571.600000001</v>
      </c>
      <c r="W10" t="s">
        <v>757</v>
      </c>
      <c r="X10" s="19">
        <v>1.7000000000000001E-2</v>
      </c>
      <c r="Y10" s="19">
        <v>2.3162162162162159E-2</v>
      </c>
      <c r="Z10">
        <f t="shared" si="0"/>
        <v>1.3624801271860092</v>
      </c>
      <c r="AA10" t="str">
        <f>VLOOKUP(G10,'0.010 Limit Assumptions'!D:K,8,0)</f>
        <v>FF install</v>
      </c>
      <c r="AB10" s="12">
        <f>VLOOKUP(G10,'0.010 Limit Assumptions'!D:L,9,0)</f>
        <v>18473290.079999998</v>
      </c>
      <c r="AC10">
        <v>1</v>
      </c>
      <c r="AH10" s="14">
        <f t="shared" si="1"/>
        <v>347302.00120000006</v>
      </c>
      <c r="AI10" s="14">
        <f t="shared" si="2"/>
        <v>653035.03700540529</v>
      </c>
      <c r="AJ10" s="21">
        <f t="shared" si="3"/>
        <v>305733.03580540523</v>
      </c>
      <c r="AK10" s="12">
        <f t="shared" si="4"/>
        <v>0</v>
      </c>
    </row>
    <row r="11" spans="1:37" x14ac:dyDescent="0.45">
      <c r="A11" t="s">
        <v>985</v>
      </c>
      <c r="B11" t="s">
        <v>1025</v>
      </c>
      <c r="C11" s="9">
        <v>10113</v>
      </c>
      <c r="D11">
        <v>31</v>
      </c>
      <c r="E11" s="10">
        <v>257</v>
      </c>
      <c r="F11" t="s">
        <v>143</v>
      </c>
      <c r="G11" t="s">
        <v>402</v>
      </c>
      <c r="H11">
        <v>2</v>
      </c>
      <c r="I11">
        <v>40.790300000000002</v>
      </c>
      <c r="J11">
        <v>-76.198300000000003</v>
      </c>
      <c r="K11" t="s">
        <v>457</v>
      </c>
      <c r="L11">
        <v>80</v>
      </c>
      <c r="M11" t="s">
        <v>479</v>
      </c>
      <c r="N11" t="s">
        <v>483</v>
      </c>
      <c r="O11">
        <v>1988</v>
      </c>
      <c r="Q11" t="s">
        <v>589</v>
      </c>
      <c r="R11" t="s">
        <v>612</v>
      </c>
      <c r="S11">
        <v>25</v>
      </c>
      <c r="T11" t="s">
        <v>614</v>
      </c>
      <c r="U11">
        <v>13587</v>
      </c>
      <c r="V11" s="25">
        <v>8000969.5999999996</v>
      </c>
      <c r="W11" t="s">
        <v>834</v>
      </c>
      <c r="X11" s="19">
        <v>1.4E-2</v>
      </c>
      <c r="Y11" s="19">
        <v>1.931394858828487E-2</v>
      </c>
      <c r="Z11">
        <f t="shared" si="0"/>
        <v>1.379567756306062</v>
      </c>
      <c r="AA11" t="str">
        <f>VLOOKUP(G11,'0.010 Limit Assumptions'!D:K,8,0)</f>
        <v>Bag Type Upgrade</v>
      </c>
      <c r="AB11" s="12">
        <f>VLOOKUP(G11,'0.010 Limit Assumptions'!D:L,9,0)</f>
        <v>48984.568204701522</v>
      </c>
      <c r="AC11">
        <v>1</v>
      </c>
      <c r="AH11" s="14">
        <f t="shared" si="1"/>
        <v>32003.878399999998</v>
      </c>
      <c r="AI11" s="14">
        <f t="shared" si="2"/>
        <v>74520.619510830147</v>
      </c>
      <c r="AJ11" s="21">
        <f t="shared" si="3"/>
        <v>42516.741110830146</v>
      </c>
      <c r="AK11" s="12">
        <f t="shared" si="4"/>
        <v>0</v>
      </c>
    </row>
    <row r="12" spans="1:37" x14ac:dyDescent="0.45">
      <c r="A12" t="s">
        <v>985</v>
      </c>
      <c r="B12" t="s">
        <v>1025</v>
      </c>
      <c r="C12" s="9">
        <v>10113</v>
      </c>
      <c r="D12">
        <v>32</v>
      </c>
      <c r="E12" s="10">
        <v>257</v>
      </c>
      <c r="F12" t="s">
        <v>143</v>
      </c>
      <c r="G12" t="s">
        <v>402</v>
      </c>
      <c r="H12">
        <v>2</v>
      </c>
      <c r="I12">
        <v>40.790300000000002</v>
      </c>
      <c r="J12">
        <v>-76.198300000000003</v>
      </c>
      <c r="K12" t="s">
        <v>457</v>
      </c>
      <c r="L12">
        <v>80</v>
      </c>
      <c r="M12" t="s">
        <v>479</v>
      </c>
      <c r="N12" t="s">
        <v>483</v>
      </c>
      <c r="O12">
        <v>1988</v>
      </c>
      <c r="Q12" t="s">
        <v>589</v>
      </c>
      <c r="R12" t="s">
        <v>612</v>
      </c>
      <c r="S12">
        <v>25</v>
      </c>
      <c r="T12" t="s">
        <v>614</v>
      </c>
      <c r="U12">
        <v>13587</v>
      </c>
      <c r="V12" s="25">
        <v>8000969.5999999996</v>
      </c>
      <c r="W12" t="s">
        <v>834</v>
      </c>
      <c r="X12" s="19">
        <v>1.4E-2</v>
      </c>
      <c r="Y12" s="19">
        <v>1.931394858828487E-2</v>
      </c>
      <c r="Z12">
        <f t="shared" si="0"/>
        <v>1.379567756306062</v>
      </c>
      <c r="AA12" t="str">
        <f>VLOOKUP(G12,'0.010 Limit Assumptions'!D:K,8,0)</f>
        <v>Bag Type Upgrade</v>
      </c>
      <c r="AB12" s="12">
        <f>VLOOKUP(G12,'0.010 Limit Assumptions'!D:L,9,0)</f>
        <v>48984.568204701522</v>
      </c>
      <c r="AC12">
        <v>1</v>
      </c>
      <c r="AH12" s="14">
        <f t="shared" si="1"/>
        <v>32003.878399999998</v>
      </c>
      <c r="AI12" s="14">
        <f t="shared" si="2"/>
        <v>74520.619510830147</v>
      </c>
      <c r="AJ12" s="21">
        <f t="shared" si="3"/>
        <v>42516.741110830146</v>
      </c>
      <c r="AK12" s="12">
        <f t="shared" si="4"/>
        <v>0</v>
      </c>
    </row>
    <row r="13" spans="1:37" x14ac:dyDescent="0.45">
      <c r="A13" t="s">
        <v>985</v>
      </c>
      <c r="B13" t="s">
        <v>1035</v>
      </c>
      <c r="C13" s="9">
        <v>50611</v>
      </c>
      <c r="D13">
        <v>31</v>
      </c>
      <c r="E13" s="10">
        <v>270</v>
      </c>
      <c r="F13" t="s">
        <v>151</v>
      </c>
      <c r="G13" t="s">
        <v>410</v>
      </c>
      <c r="H13">
        <v>1</v>
      </c>
      <c r="I13">
        <v>40.619100000000003</v>
      </c>
      <c r="J13">
        <v>-76.45</v>
      </c>
      <c r="K13" t="s">
        <v>457</v>
      </c>
      <c r="L13">
        <v>30</v>
      </c>
      <c r="M13" t="s">
        <v>479</v>
      </c>
      <c r="N13" t="s">
        <v>483</v>
      </c>
      <c r="O13">
        <v>1987</v>
      </c>
      <c r="Q13" t="s">
        <v>595</v>
      </c>
      <c r="R13" t="s">
        <v>612</v>
      </c>
      <c r="S13">
        <v>12</v>
      </c>
      <c r="T13" t="s">
        <v>613</v>
      </c>
      <c r="U13">
        <v>14500</v>
      </c>
      <c r="V13" s="25">
        <v>2640627</v>
      </c>
      <c r="W13" t="s">
        <v>842</v>
      </c>
      <c r="X13" s="19">
        <v>1.0786E-2</v>
      </c>
      <c r="Y13" s="19">
        <v>2.415833333333333E-2</v>
      </c>
      <c r="Z13">
        <f t="shared" si="0"/>
        <v>2.2397861425304404</v>
      </c>
      <c r="AA13" t="str">
        <f>VLOOKUP(G13,'0.010 Limit Assumptions'!D:K,8,0)</f>
        <v>Bag Type Upgrade</v>
      </c>
      <c r="AB13" s="12">
        <f>VLOOKUP(G13,'0.010 Limit Assumptions'!D:L,9,0)</f>
        <v>15097.793047149629</v>
      </c>
      <c r="AC13">
        <v>1</v>
      </c>
      <c r="AH13" s="14">
        <f t="shared" si="1"/>
        <v>2075.5328220000006</v>
      </c>
      <c r="AI13" s="14">
        <f t="shared" si="2"/>
        <v>37386.877274999992</v>
      </c>
      <c r="AJ13" s="21">
        <f t="shared" si="3"/>
        <v>35311.344452999991</v>
      </c>
      <c r="AK13" s="12">
        <f t="shared" si="4"/>
        <v>0</v>
      </c>
    </row>
    <row r="14" spans="1:37" x14ac:dyDescent="0.45">
      <c r="A14" t="s">
        <v>984</v>
      </c>
      <c r="B14" t="s">
        <v>100</v>
      </c>
      <c r="C14" s="9">
        <v>6095</v>
      </c>
      <c r="D14">
        <v>1</v>
      </c>
      <c r="E14" s="10">
        <v>178</v>
      </c>
      <c r="F14" t="s">
        <v>100</v>
      </c>
      <c r="G14" t="s">
        <v>325</v>
      </c>
      <c r="H14">
        <v>1</v>
      </c>
      <c r="I14">
        <v>36.453069999999997</v>
      </c>
      <c r="J14">
        <v>-97.052790000000002</v>
      </c>
      <c r="K14" t="s">
        <v>440</v>
      </c>
      <c r="L14">
        <v>520</v>
      </c>
      <c r="M14" t="s">
        <v>470</v>
      </c>
      <c r="N14" t="s">
        <v>482</v>
      </c>
      <c r="O14">
        <v>1979</v>
      </c>
      <c r="P14">
        <v>2044</v>
      </c>
      <c r="Q14" t="s">
        <v>542</v>
      </c>
      <c r="R14" t="s">
        <v>611</v>
      </c>
      <c r="S14">
        <v>1</v>
      </c>
      <c r="T14" t="s">
        <v>615</v>
      </c>
      <c r="U14">
        <v>10621</v>
      </c>
      <c r="V14" s="26">
        <v>18683676</v>
      </c>
      <c r="W14" t="s">
        <v>761</v>
      </c>
      <c r="X14" s="19">
        <v>1.0352E-2</v>
      </c>
      <c r="Y14" s="19">
        <v>8.3333333333333332E-3</v>
      </c>
      <c r="Z14">
        <f t="shared" si="0"/>
        <v>0.80499742400824315</v>
      </c>
      <c r="AB14" s="12"/>
      <c r="AC14">
        <v>0.5</v>
      </c>
      <c r="AJ14" s="15"/>
    </row>
    <row r="15" spans="1:37" x14ac:dyDescent="0.45">
      <c r="A15" t="s">
        <v>978</v>
      </c>
      <c r="B15" t="s">
        <v>67</v>
      </c>
      <c r="C15" s="9">
        <v>2823</v>
      </c>
      <c r="D15" t="s">
        <v>980</v>
      </c>
      <c r="E15" s="10">
        <v>106</v>
      </c>
      <c r="F15" t="s">
        <v>67</v>
      </c>
      <c r="G15" t="s">
        <v>259</v>
      </c>
      <c r="H15">
        <v>1</v>
      </c>
      <c r="I15">
        <v>47.065854000000002</v>
      </c>
      <c r="J15">
        <v>-101.213093</v>
      </c>
      <c r="K15" t="s">
        <v>455</v>
      </c>
      <c r="L15">
        <v>447</v>
      </c>
      <c r="M15" t="s">
        <v>478</v>
      </c>
      <c r="N15" t="s">
        <v>482</v>
      </c>
      <c r="O15">
        <v>1977</v>
      </c>
      <c r="Q15" t="s">
        <v>537</v>
      </c>
      <c r="R15" t="s">
        <v>612</v>
      </c>
      <c r="S15">
        <v>31</v>
      </c>
      <c r="T15" t="s">
        <v>614</v>
      </c>
      <c r="U15">
        <v>11391</v>
      </c>
      <c r="V15" s="25">
        <v>34488733</v>
      </c>
      <c r="W15" t="s">
        <v>699</v>
      </c>
      <c r="X15" s="19">
        <v>0.01</v>
      </c>
      <c r="Y15" s="19">
        <v>1.0838891120932099E-2</v>
      </c>
      <c r="Z15">
        <f t="shared" si="0"/>
        <v>1.0838891120932099</v>
      </c>
      <c r="AA15" t="str">
        <f>VLOOKUP(G15,'0.010 Limit Assumptions'!D:K,8,0)</f>
        <v>O&amp;M</v>
      </c>
      <c r="AB15" s="12">
        <f>VLOOKUP(G15,'0.010 Limit Assumptions'!D:L,9,0)</f>
        <v>88162.545667228944</v>
      </c>
      <c r="AD15">
        <v>1</v>
      </c>
      <c r="AE15" s="14"/>
      <c r="AF15" s="14"/>
      <c r="AG15" s="14"/>
      <c r="AH15" s="14">
        <f t="shared" ref="AH15:AH27" si="5">IF(X15&gt;0.01,(X15-0.01)*V15,0)</f>
        <v>0</v>
      </c>
      <c r="AI15" s="14">
        <f t="shared" ref="AI15:AI27" si="6">IF(Y15&gt;0.01,(Y15-0.01)*V15,0)</f>
        <v>28932.291885897874</v>
      </c>
      <c r="AJ15" s="21">
        <f t="shared" ref="AJ15:AJ27" si="7">AI15-AH15</f>
        <v>28932.291885897874</v>
      </c>
      <c r="AK15" s="23">
        <f t="shared" ref="AK15:AK27" si="8">IF(AD15=1,AI15-AH15,0)</f>
        <v>28932.291885897874</v>
      </c>
    </row>
    <row r="16" spans="1:37" x14ac:dyDescent="0.45">
      <c r="A16" t="s">
        <v>1002</v>
      </c>
      <c r="B16" t="s">
        <v>1005</v>
      </c>
      <c r="C16" s="9">
        <v>3954</v>
      </c>
      <c r="D16">
        <v>1</v>
      </c>
      <c r="E16" s="10">
        <v>141</v>
      </c>
      <c r="F16" t="s">
        <v>82</v>
      </c>
      <c r="G16" t="s">
        <v>289</v>
      </c>
      <c r="H16">
        <v>2</v>
      </c>
      <c r="I16">
        <v>39.200800000000001</v>
      </c>
      <c r="J16">
        <v>-79.263599999999997</v>
      </c>
      <c r="K16" t="s">
        <v>459</v>
      </c>
      <c r="L16">
        <v>1109</v>
      </c>
      <c r="M16" t="s">
        <v>469</v>
      </c>
      <c r="N16" t="s">
        <v>480</v>
      </c>
      <c r="O16">
        <v>1965</v>
      </c>
      <c r="Q16" t="s">
        <v>548</v>
      </c>
      <c r="R16" t="s">
        <v>612</v>
      </c>
      <c r="S16">
        <v>28</v>
      </c>
      <c r="T16" t="s">
        <v>614</v>
      </c>
      <c r="U16">
        <v>10094</v>
      </c>
      <c r="V16" s="25">
        <v>40835468.399999999</v>
      </c>
      <c r="W16" t="s">
        <v>729</v>
      </c>
      <c r="X16" s="19">
        <v>8.0000000000000002E-3</v>
      </c>
      <c r="Y16" s="19">
        <v>1.1694821518350929E-2</v>
      </c>
      <c r="Z16">
        <f t="shared" si="0"/>
        <v>1.4618526897938662</v>
      </c>
      <c r="AA16" t="str">
        <f>VLOOKUP(G16,'0.010 Limit Assumptions'!D:K,8,0)</f>
        <v>O&amp;M</v>
      </c>
      <c r="AB16" s="12">
        <f>VLOOKUP(G16,'0.010 Limit Assumptions'!D:L,9,0)</f>
        <v>88162.545667228944</v>
      </c>
      <c r="AC16" s="14"/>
      <c r="AD16">
        <v>1</v>
      </c>
      <c r="AH16" s="14">
        <f t="shared" si="5"/>
        <v>0</v>
      </c>
      <c r="AI16" s="14">
        <f t="shared" si="6"/>
        <v>69208.830556259374</v>
      </c>
      <c r="AJ16" s="21">
        <f t="shared" si="7"/>
        <v>69208.830556259374</v>
      </c>
      <c r="AK16" s="23">
        <f t="shared" si="8"/>
        <v>69208.830556259374</v>
      </c>
    </row>
    <row r="17" spans="1:37" x14ac:dyDescent="0.45">
      <c r="A17" t="s">
        <v>1002</v>
      </c>
      <c r="B17" t="s">
        <v>1005</v>
      </c>
      <c r="C17" s="9">
        <v>3954</v>
      </c>
      <c r="D17">
        <v>2</v>
      </c>
      <c r="E17" s="10">
        <v>141</v>
      </c>
      <c r="F17" t="s">
        <v>82</v>
      </c>
      <c r="G17" t="s">
        <v>289</v>
      </c>
      <c r="H17">
        <v>2</v>
      </c>
      <c r="I17">
        <v>39.200800000000001</v>
      </c>
      <c r="J17">
        <v>-79.263599999999997</v>
      </c>
      <c r="K17" t="s">
        <v>459</v>
      </c>
      <c r="L17">
        <v>1109</v>
      </c>
      <c r="M17" t="s">
        <v>469</v>
      </c>
      <c r="N17" t="s">
        <v>480</v>
      </c>
      <c r="O17">
        <v>1965</v>
      </c>
      <c r="Q17" t="s">
        <v>548</v>
      </c>
      <c r="R17" t="s">
        <v>612</v>
      </c>
      <c r="S17">
        <v>28</v>
      </c>
      <c r="T17" t="s">
        <v>614</v>
      </c>
      <c r="U17">
        <v>10094</v>
      </c>
      <c r="V17" s="25">
        <v>40835468.399999999</v>
      </c>
      <c r="W17" t="s">
        <v>729</v>
      </c>
      <c r="X17" s="19">
        <v>8.0000000000000002E-3</v>
      </c>
      <c r="Y17" s="19">
        <v>1.1694821518350929E-2</v>
      </c>
      <c r="Z17">
        <f t="shared" si="0"/>
        <v>1.4618526897938662</v>
      </c>
      <c r="AA17" t="str">
        <f>VLOOKUP(G17,'0.010 Limit Assumptions'!D:K,8,0)</f>
        <v>O&amp;M</v>
      </c>
      <c r="AB17" s="12">
        <f>VLOOKUP(G17,'0.010 Limit Assumptions'!D:L,9,0)</f>
        <v>88162.545667228944</v>
      </c>
      <c r="AD17">
        <v>1</v>
      </c>
      <c r="AH17" s="14">
        <f t="shared" si="5"/>
        <v>0</v>
      </c>
      <c r="AI17" s="14">
        <f t="shared" si="6"/>
        <v>69208.830556259374</v>
      </c>
      <c r="AJ17" s="21">
        <f t="shared" si="7"/>
        <v>69208.830556259374</v>
      </c>
      <c r="AK17" s="23">
        <f t="shared" si="8"/>
        <v>69208.830556259374</v>
      </c>
    </row>
    <row r="18" spans="1:37" x14ac:dyDescent="0.45">
      <c r="A18" t="s">
        <v>1002</v>
      </c>
      <c r="B18" t="s">
        <v>1005</v>
      </c>
      <c r="C18" s="9">
        <v>3954</v>
      </c>
      <c r="D18">
        <v>3</v>
      </c>
      <c r="E18" s="10">
        <v>143</v>
      </c>
      <c r="F18" t="s">
        <v>82</v>
      </c>
      <c r="G18" t="s">
        <v>290</v>
      </c>
      <c r="H18">
        <v>1</v>
      </c>
      <c r="I18">
        <v>39.200800000000001</v>
      </c>
      <c r="J18">
        <v>-79.263599999999997</v>
      </c>
      <c r="K18" t="s">
        <v>459</v>
      </c>
      <c r="L18">
        <v>520</v>
      </c>
      <c r="M18" t="s">
        <v>469</v>
      </c>
      <c r="N18" t="s">
        <v>480</v>
      </c>
      <c r="O18">
        <v>1973</v>
      </c>
      <c r="Q18" t="s">
        <v>548</v>
      </c>
      <c r="R18" t="s">
        <v>612</v>
      </c>
      <c r="S18">
        <v>31</v>
      </c>
      <c r="T18" t="s">
        <v>614</v>
      </c>
      <c r="U18">
        <v>10433</v>
      </c>
      <c r="V18" s="25">
        <v>16289259.4</v>
      </c>
      <c r="W18" t="s">
        <v>730</v>
      </c>
      <c r="X18" s="19">
        <v>6.0000000000000001E-3</v>
      </c>
      <c r="Y18" s="19">
        <v>1.0891689373297E-2</v>
      </c>
      <c r="Z18">
        <f t="shared" si="0"/>
        <v>1.8152815622161667</v>
      </c>
      <c r="AA18" t="str">
        <f>VLOOKUP(G18,'0.010 Limit Assumptions'!D:K,8,0)</f>
        <v>O&amp;M</v>
      </c>
      <c r="AB18" s="12">
        <f>VLOOKUP(G18,'0.010 Limit Assumptions'!D:L,9,0)</f>
        <v>88162.545667228944</v>
      </c>
      <c r="AD18">
        <v>1</v>
      </c>
      <c r="AH18" s="14">
        <f t="shared" si="5"/>
        <v>0</v>
      </c>
      <c r="AI18" s="14">
        <f t="shared" si="6"/>
        <v>14524.959505858271</v>
      </c>
      <c r="AJ18" s="21">
        <f t="shared" si="7"/>
        <v>14524.959505858271</v>
      </c>
      <c r="AK18" s="23">
        <f t="shared" si="8"/>
        <v>14524.959505858271</v>
      </c>
    </row>
    <row r="19" spans="1:37" x14ac:dyDescent="0.45">
      <c r="A19" t="s">
        <v>957</v>
      </c>
      <c r="B19" t="s">
        <v>106</v>
      </c>
      <c r="C19" s="9">
        <v>6146</v>
      </c>
      <c r="D19">
        <v>1</v>
      </c>
      <c r="E19" s="10">
        <v>189</v>
      </c>
      <c r="F19" t="s">
        <v>106</v>
      </c>
      <c r="G19" t="s">
        <v>336</v>
      </c>
      <c r="H19">
        <v>1</v>
      </c>
      <c r="I19">
        <v>32.260599999999997</v>
      </c>
      <c r="J19">
        <v>-94.570599999999999</v>
      </c>
      <c r="K19" t="s">
        <v>441</v>
      </c>
      <c r="L19">
        <v>800</v>
      </c>
      <c r="M19" t="s">
        <v>472</v>
      </c>
      <c r="N19" t="s">
        <v>482</v>
      </c>
      <c r="O19">
        <v>1977</v>
      </c>
      <c r="Q19" t="s">
        <v>565</v>
      </c>
      <c r="R19" t="s">
        <v>612</v>
      </c>
      <c r="S19">
        <v>27</v>
      </c>
      <c r="T19" t="s">
        <v>614</v>
      </c>
      <c r="U19">
        <v>11495</v>
      </c>
      <c r="V19" s="25">
        <v>47800279.799999997</v>
      </c>
      <c r="W19" t="s">
        <v>771</v>
      </c>
      <c r="X19" s="19">
        <v>3.0000000000000001E-3</v>
      </c>
      <c r="Y19" s="19">
        <v>1.310433319310055E-2</v>
      </c>
      <c r="Z19">
        <f t="shared" si="0"/>
        <v>4.3681110643668504</v>
      </c>
      <c r="AA19" t="str">
        <f>VLOOKUP(G19,'0.010 Limit Assumptions'!D:K,8,0)</f>
        <v>O&amp;M</v>
      </c>
      <c r="AB19" s="12">
        <f>VLOOKUP(G19,'0.010 Limit Assumptions'!D:L,9,0)</f>
        <v>88162.545667228944</v>
      </c>
      <c r="AD19">
        <v>1</v>
      </c>
      <c r="AH19" s="14">
        <f t="shared" si="5"/>
        <v>0</v>
      </c>
      <c r="AI19" s="14">
        <f t="shared" si="6"/>
        <v>148387.99522263373</v>
      </c>
      <c r="AJ19" s="21">
        <f t="shared" si="7"/>
        <v>148387.99522263373</v>
      </c>
      <c r="AK19" s="23">
        <f t="shared" si="8"/>
        <v>148387.99522263373</v>
      </c>
    </row>
    <row r="20" spans="1:37" x14ac:dyDescent="0.45">
      <c r="A20" t="s">
        <v>957</v>
      </c>
      <c r="B20" t="s">
        <v>112</v>
      </c>
      <c r="C20" s="9">
        <v>6183</v>
      </c>
      <c r="D20" t="s">
        <v>1015</v>
      </c>
      <c r="E20" s="10">
        <v>204</v>
      </c>
      <c r="F20" t="s">
        <v>112</v>
      </c>
      <c r="G20" t="s">
        <v>350</v>
      </c>
      <c r="H20">
        <v>1</v>
      </c>
      <c r="I20">
        <v>28.7044</v>
      </c>
      <c r="J20">
        <v>-98.477500000000006</v>
      </c>
      <c r="K20" t="s">
        <v>441</v>
      </c>
      <c r="L20">
        <v>391</v>
      </c>
      <c r="M20" t="s">
        <v>478</v>
      </c>
      <c r="N20" t="s">
        <v>482</v>
      </c>
      <c r="O20">
        <v>1982</v>
      </c>
      <c r="Q20" t="s">
        <v>570</v>
      </c>
      <c r="R20" t="s">
        <v>612</v>
      </c>
      <c r="S20">
        <v>7</v>
      </c>
      <c r="T20" t="s">
        <v>613</v>
      </c>
      <c r="U20">
        <v>12358</v>
      </c>
      <c r="V20" s="25">
        <v>30376084.199999999</v>
      </c>
      <c r="W20" t="s">
        <v>784</v>
      </c>
      <c r="X20" s="19">
        <v>8.1606000000000005E-3</v>
      </c>
      <c r="Y20" s="19">
        <v>1.3565238095238101E-2</v>
      </c>
      <c r="Z20">
        <f t="shared" si="0"/>
        <v>1.6622844025240913</v>
      </c>
      <c r="AA20" t="str">
        <f>VLOOKUP(G20,'0.010 Limit Assumptions'!D:K,8,0)</f>
        <v>O&amp;M</v>
      </c>
      <c r="AB20" s="12">
        <f>VLOOKUP(G20,'0.010 Limit Assumptions'!D:L,9,0)</f>
        <v>88162.545667228944</v>
      </c>
      <c r="AD20">
        <v>1</v>
      </c>
      <c r="AH20" s="14">
        <f t="shared" si="5"/>
        <v>0</v>
      </c>
      <c r="AI20" s="14">
        <f t="shared" si="6"/>
        <v>108297.97257400016</v>
      </c>
      <c r="AJ20" s="21">
        <f t="shared" si="7"/>
        <v>108297.97257400016</v>
      </c>
      <c r="AK20" s="23">
        <f t="shared" si="8"/>
        <v>108297.97257400016</v>
      </c>
    </row>
    <row r="21" spans="1:37" x14ac:dyDescent="0.45">
      <c r="A21" t="s">
        <v>1017</v>
      </c>
      <c r="B21" t="s">
        <v>1018</v>
      </c>
      <c r="C21" s="9">
        <v>6204</v>
      </c>
      <c r="D21">
        <v>3</v>
      </c>
      <c r="E21" s="10">
        <v>213</v>
      </c>
      <c r="F21" t="s">
        <v>116</v>
      </c>
      <c r="G21" t="s">
        <v>359</v>
      </c>
      <c r="H21">
        <v>1</v>
      </c>
      <c r="I21">
        <v>42.108888999999998</v>
      </c>
      <c r="J21">
        <v>-104.88249999999999</v>
      </c>
      <c r="K21" t="s">
        <v>461</v>
      </c>
      <c r="L21">
        <v>570</v>
      </c>
      <c r="M21" t="s">
        <v>470</v>
      </c>
      <c r="N21" t="s">
        <v>484</v>
      </c>
      <c r="O21">
        <v>1982</v>
      </c>
      <c r="Q21" t="s">
        <v>535</v>
      </c>
      <c r="R21" t="s">
        <v>611</v>
      </c>
      <c r="S21">
        <v>4</v>
      </c>
      <c r="T21" t="s">
        <v>613</v>
      </c>
      <c r="U21">
        <v>10137</v>
      </c>
      <c r="V21" s="25">
        <v>43706051.200000003</v>
      </c>
      <c r="W21" t="s">
        <v>793</v>
      </c>
      <c r="X21" s="19">
        <v>5.9800000000000001E-3</v>
      </c>
      <c r="Y21" s="19">
        <v>1.475833333333333E-2</v>
      </c>
      <c r="Z21">
        <f t="shared" si="0"/>
        <v>2.4679487179487172</v>
      </c>
      <c r="AA21" t="str">
        <f>VLOOKUP(G21,'0.010 Limit Assumptions'!D:K,8,0)</f>
        <v>O&amp;M</v>
      </c>
      <c r="AB21" s="12">
        <f>VLOOKUP(G21,'0.010 Limit Assumptions'!D:L,9,0)</f>
        <v>88162.545667228944</v>
      </c>
      <c r="AD21">
        <v>1</v>
      </c>
      <c r="AH21" s="14">
        <f t="shared" si="5"/>
        <v>0</v>
      </c>
      <c r="AI21" s="14">
        <f t="shared" si="6"/>
        <v>207967.96029333319</v>
      </c>
      <c r="AJ21" s="21">
        <f t="shared" si="7"/>
        <v>207967.96029333319</v>
      </c>
      <c r="AK21" s="23">
        <f t="shared" si="8"/>
        <v>207967.96029333319</v>
      </c>
    </row>
    <row r="22" spans="1:37" x14ac:dyDescent="0.45">
      <c r="A22" t="s">
        <v>969</v>
      </c>
      <c r="B22" t="s">
        <v>130</v>
      </c>
      <c r="C22" s="9">
        <v>6823</v>
      </c>
      <c r="D22" t="s">
        <v>1024</v>
      </c>
      <c r="E22" s="10">
        <v>236</v>
      </c>
      <c r="F22" t="s">
        <v>130</v>
      </c>
      <c r="G22" t="s">
        <v>381</v>
      </c>
      <c r="H22">
        <v>1</v>
      </c>
      <c r="I22">
        <v>37.4497</v>
      </c>
      <c r="J22">
        <v>-87.080600000000004</v>
      </c>
      <c r="K22" t="s">
        <v>447</v>
      </c>
      <c r="L22">
        <v>417</v>
      </c>
      <c r="M22" t="s">
        <v>469</v>
      </c>
      <c r="N22" t="s">
        <v>482</v>
      </c>
      <c r="O22">
        <v>1984</v>
      </c>
      <c r="Q22" t="s">
        <v>581</v>
      </c>
      <c r="R22" t="s">
        <v>612</v>
      </c>
      <c r="S22">
        <v>27</v>
      </c>
      <c r="T22" t="s">
        <v>614</v>
      </c>
      <c r="U22">
        <v>10643</v>
      </c>
      <c r="V22" s="25">
        <v>30012538.800000001</v>
      </c>
      <c r="W22" t="s">
        <v>813</v>
      </c>
      <c r="X22" s="19">
        <v>0.01</v>
      </c>
      <c r="Y22" s="19">
        <v>1.481679389312977E-2</v>
      </c>
      <c r="Z22">
        <f t="shared" si="0"/>
        <v>1.4816793893129769</v>
      </c>
      <c r="AA22" t="str">
        <f>VLOOKUP(G22,'0.010 Limit Assumptions'!D:K,8,0)</f>
        <v>O&amp;M</v>
      </c>
      <c r="AB22" s="12">
        <f>VLOOKUP(G22,'0.010 Limit Assumptions'!D:L,9,0)</f>
        <v>88162.545667228944</v>
      </c>
      <c r="AD22">
        <v>1</v>
      </c>
      <c r="AH22" s="14">
        <f t="shared" si="5"/>
        <v>0</v>
      </c>
      <c r="AI22" s="14">
        <f t="shared" si="6"/>
        <v>144564.21360916027</v>
      </c>
      <c r="AJ22" s="21">
        <f t="shared" si="7"/>
        <v>144564.21360916027</v>
      </c>
      <c r="AK22" s="23">
        <f t="shared" si="8"/>
        <v>144564.21360916027</v>
      </c>
    </row>
    <row r="23" spans="1:37" x14ac:dyDescent="0.45">
      <c r="A23" t="s">
        <v>985</v>
      </c>
      <c r="B23" t="s">
        <v>1026</v>
      </c>
      <c r="C23" s="9">
        <v>10143</v>
      </c>
      <c r="D23" t="s">
        <v>1027</v>
      </c>
      <c r="E23" s="10">
        <v>259</v>
      </c>
      <c r="F23" t="s">
        <v>144</v>
      </c>
      <c r="G23" t="s">
        <v>403</v>
      </c>
      <c r="H23">
        <v>1</v>
      </c>
      <c r="I23">
        <v>40.549999999999997</v>
      </c>
      <c r="J23">
        <v>-78.8</v>
      </c>
      <c r="K23" t="s">
        <v>457</v>
      </c>
      <c r="L23">
        <v>110</v>
      </c>
      <c r="M23" t="s">
        <v>479</v>
      </c>
      <c r="N23" t="s">
        <v>483</v>
      </c>
      <c r="O23">
        <v>1995</v>
      </c>
      <c r="Q23" t="s">
        <v>590</v>
      </c>
      <c r="R23" t="s">
        <v>612</v>
      </c>
      <c r="S23">
        <v>9</v>
      </c>
      <c r="T23" t="s">
        <v>613</v>
      </c>
      <c r="U23">
        <v>11032</v>
      </c>
      <c r="V23" s="25">
        <v>9074811.4000000004</v>
      </c>
      <c r="W23" t="s">
        <v>835</v>
      </c>
      <c r="X23" s="19">
        <v>7.6483999999999996E-3</v>
      </c>
      <c r="Y23" s="19">
        <v>1.027777777777778E-2</v>
      </c>
      <c r="Z23">
        <f t="shared" si="0"/>
        <v>1.343781415430388</v>
      </c>
      <c r="AA23" t="str">
        <f>VLOOKUP(G23,'0.010 Limit Assumptions'!D:K,8,0)</f>
        <v>Increased Std Bag frequency</v>
      </c>
      <c r="AB23" s="12">
        <f>VLOOKUP(G23,'0.010 Limit Assumptions'!D:L,9,0)</f>
        <v>15132.60440172282</v>
      </c>
      <c r="AD23">
        <v>1</v>
      </c>
      <c r="AH23" s="14">
        <f t="shared" si="5"/>
        <v>0</v>
      </c>
      <c r="AI23" s="14">
        <f t="shared" si="6"/>
        <v>2520.7809444444606</v>
      </c>
      <c r="AJ23" s="21">
        <f t="shared" si="7"/>
        <v>2520.7809444444606</v>
      </c>
      <c r="AK23" s="23">
        <f t="shared" si="8"/>
        <v>2520.7809444444606</v>
      </c>
    </row>
    <row r="24" spans="1:37" x14ac:dyDescent="0.45">
      <c r="A24" t="s">
        <v>985</v>
      </c>
      <c r="B24" t="s">
        <v>1030</v>
      </c>
      <c r="C24" s="9">
        <v>10343</v>
      </c>
      <c r="D24" t="s">
        <v>1031</v>
      </c>
      <c r="E24" s="10">
        <v>262</v>
      </c>
      <c r="F24" t="s">
        <v>146</v>
      </c>
      <c r="G24" t="s">
        <v>405</v>
      </c>
      <c r="H24">
        <v>1</v>
      </c>
      <c r="I24">
        <v>40.811188999999999</v>
      </c>
      <c r="J24">
        <v>-76.452950999999999</v>
      </c>
      <c r="K24" t="s">
        <v>457</v>
      </c>
      <c r="L24">
        <v>43</v>
      </c>
      <c r="M24" t="s">
        <v>479</v>
      </c>
      <c r="N24" t="s">
        <v>483</v>
      </c>
      <c r="O24">
        <v>1990</v>
      </c>
      <c r="Q24" t="s">
        <v>592</v>
      </c>
      <c r="R24" t="s">
        <v>612</v>
      </c>
      <c r="S24">
        <v>12</v>
      </c>
      <c r="T24" t="s">
        <v>613</v>
      </c>
      <c r="U24">
        <v>14500</v>
      </c>
      <c r="V24" s="25">
        <v>2892787.75</v>
      </c>
      <c r="W24" t="s">
        <v>837</v>
      </c>
      <c r="X24" s="19">
        <v>9.8171999999999999E-3</v>
      </c>
      <c r="Y24" s="19">
        <v>2.288878787878788E-2</v>
      </c>
      <c r="Z24">
        <f t="shared" si="0"/>
        <v>2.3314985819569611</v>
      </c>
      <c r="AA24" t="str">
        <f>VLOOKUP(G24,'0.010 Limit Assumptions'!D:K,8,0)</f>
        <v>Increased Std Bag frequency</v>
      </c>
      <c r="AB24" s="12">
        <f>VLOOKUP(G24,'0.010 Limit Assumptions'!D:L,9,0)</f>
        <v>9537.0257054842277</v>
      </c>
      <c r="AD24">
        <v>1</v>
      </c>
      <c r="AH24" s="14">
        <f t="shared" si="5"/>
        <v>0</v>
      </c>
      <c r="AI24" s="14">
        <f t="shared" si="6"/>
        <v>37284.527688106064</v>
      </c>
      <c r="AJ24" s="21">
        <f t="shared" si="7"/>
        <v>37284.527688106064</v>
      </c>
      <c r="AK24" s="23">
        <f t="shared" si="8"/>
        <v>37284.527688106064</v>
      </c>
    </row>
    <row r="25" spans="1:37" x14ac:dyDescent="0.45">
      <c r="A25" t="s">
        <v>985</v>
      </c>
      <c r="B25" t="s">
        <v>1038</v>
      </c>
      <c r="C25" s="9">
        <v>54634</v>
      </c>
      <c r="D25">
        <v>1</v>
      </c>
      <c r="E25" s="10">
        <v>277</v>
      </c>
      <c r="F25" t="s">
        <v>156</v>
      </c>
      <c r="G25" t="s">
        <v>416</v>
      </c>
      <c r="H25">
        <v>1</v>
      </c>
      <c r="I25">
        <v>40.822200000000002</v>
      </c>
      <c r="J25">
        <v>-76.173599999999993</v>
      </c>
      <c r="K25" t="s">
        <v>457</v>
      </c>
      <c r="L25">
        <v>86</v>
      </c>
      <c r="M25" t="s">
        <v>479</v>
      </c>
      <c r="N25" t="s">
        <v>483</v>
      </c>
      <c r="O25">
        <v>1990</v>
      </c>
      <c r="Q25" t="s">
        <v>600</v>
      </c>
      <c r="R25" t="s">
        <v>612</v>
      </c>
      <c r="S25">
        <v>19</v>
      </c>
      <c r="T25" t="s">
        <v>613</v>
      </c>
      <c r="U25">
        <v>14500</v>
      </c>
      <c r="V25" s="25">
        <v>10609501.199999999</v>
      </c>
      <c r="W25" t="s">
        <v>847</v>
      </c>
      <c r="X25" s="19">
        <v>5.7140000000000003E-3</v>
      </c>
      <c r="Y25" s="19">
        <v>1.4684210526315789E-2</v>
      </c>
      <c r="Z25">
        <f t="shared" si="0"/>
        <v>2.5698653353720315</v>
      </c>
      <c r="AA25" t="str">
        <f>VLOOKUP(G25,'0.010 Limit Assumptions'!D:K,8,0)</f>
        <v>Increased Std Bag frequency</v>
      </c>
      <c r="AB25" s="12">
        <f>VLOOKUP(G25,'0.010 Limit Assumptions'!D:L,9,0)</f>
        <v>17470.569852561948</v>
      </c>
      <c r="AD25">
        <v>1</v>
      </c>
      <c r="AH25" s="14">
        <f t="shared" si="5"/>
        <v>0</v>
      </c>
      <c r="AI25" s="14">
        <f t="shared" si="6"/>
        <v>49697.13719999999</v>
      </c>
      <c r="AJ25" s="21">
        <f t="shared" si="7"/>
        <v>49697.13719999999</v>
      </c>
      <c r="AK25" s="23">
        <f t="shared" si="8"/>
        <v>49697.13719999999</v>
      </c>
    </row>
    <row r="26" spans="1:37" x14ac:dyDescent="0.45">
      <c r="A26" t="s">
        <v>1009</v>
      </c>
      <c r="B26" t="s">
        <v>1039</v>
      </c>
      <c r="C26" s="9">
        <v>55076</v>
      </c>
      <c r="D26" t="s">
        <v>1040</v>
      </c>
      <c r="E26" s="10">
        <v>278</v>
      </c>
      <c r="F26" t="s">
        <v>157</v>
      </c>
      <c r="G26" t="s">
        <v>417</v>
      </c>
      <c r="H26">
        <v>2</v>
      </c>
      <c r="I26">
        <v>33.376100000000001</v>
      </c>
      <c r="J26">
        <v>-89.218299999999999</v>
      </c>
      <c r="K26" t="s">
        <v>468</v>
      </c>
      <c r="L26">
        <v>440</v>
      </c>
      <c r="M26" t="s">
        <v>478</v>
      </c>
      <c r="N26" t="s">
        <v>483</v>
      </c>
      <c r="O26">
        <v>2002</v>
      </c>
      <c r="Q26" t="s">
        <v>601</v>
      </c>
      <c r="R26" t="s">
        <v>612</v>
      </c>
      <c r="S26">
        <v>28</v>
      </c>
      <c r="T26" t="s">
        <v>613</v>
      </c>
      <c r="U26">
        <v>11206</v>
      </c>
      <c r="V26" s="25">
        <v>30817327.399999999</v>
      </c>
      <c r="W26" t="s">
        <v>848</v>
      </c>
      <c r="X26" s="19">
        <v>3.6960000000000001E-3</v>
      </c>
      <c r="Y26" s="19">
        <v>1.241818181818182E-2</v>
      </c>
      <c r="Z26">
        <f t="shared" si="0"/>
        <v>3.3598976780794967</v>
      </c>
      <c r="AA26" t="str">
        <f>VLOOKUP(G26,'0.010 Limit Assumptions'!D:K,8,0)</f>
        <v>Increased Std Bag frequency</v>
      </c>
      <c r="AB26" s="12">
        <f>VLOOKUP(G26,'0.010 Limit Assumptions'!D:L,9,0)</f>
        <v>64072.203701552637</v>
      </c>
      <c r="AD26">
        <v>1</v>
      </c>
      <c r="AH26" s="14">
        <f t="shared" si="5"/>
        <v>0</v>
      </c>
      <c r="AI26" s="14">
        <f t="shared" si="6"/>
        <v>74521.900803636396</v>
      </c>
      <c r="AJ26" s="21">
        <f t="shared" si="7"/>
        <v>74521.900803636396</v>
      </c>
      <c r="AK26" s="23">
        <f t="shared" si="8"/>
        <v>74521.900803636396</v>
      </c>
    </row>
    <row r="27" spans="1:37" x14ac:dyDescent="0.45">
      <c r="A27" t="s">
        <v>1009</v>
      </c>
      <c r="B27" t="s">
        <v>1039</v>
      </c>
      <c r="C27" s="9">
        <v>55076</v>
      </c>
      <c r="D27" t="s">
        <v>1041</v>
      </c>
      <c r="E27" s="10">
        <v>278</v>
      </c>
      <c r="F27" t="s">
        <v>157</v>
      </c>
      <c r="G27" t="s">
        <v>417</v>
      </c>
      <c r="H27">
        <v>2</v>
      </c>
      <c r="I27">
        <v>33.376100000000001</v>
      </c>
      <c r="J27">
        <v>-89.218299999999999</v>
      </c>
      <c r="K27" t="s">
        <v>468</v>
      </c>
      <c r="L27">
        <v>440</v>
      </c>
      <c r="M27" t="s">
        <v>478</v>
      </c>
      <c r="N27" t="s">
        <v>483</v>
      </c>
      <c r="O27">
        <v>2002</v>
      </c>
      <c r="Q27" t="s">
        <v>601</v>
      </c>
      <c r="R27" t="s">
        <v>612</v>
      </c>
      <c r="S27">
        <v>28</v>
      </c>
      <c r="T27" t="s">
        <v>613</v>
      </c>
      <c r="U27">
        <v>11206</v>
      </c>
      <c r="V27" s="25">
        <v>30817327.399999999</v>
      </c>
      <c r="W27" t="s">
        <v>848</v>
      </c>
      <c r="X27" s="19">
        <v>3.6960000000000001E-3</v>
      </c>
      <c r="Y27" s="19">
        <v>1.241818181818182E-2</v>
      </c>
      <c r="Z27">
        <f t="shared" si="0"/>
        <v>3.3598976780794967</v>
      </c>
      <c r="AA27" t="str">
        <f>VLOOKUP(G27,'0.010 Limit Assumptions'!D:K,8,0)</f>
        <v>Increased Std Bag frequency</v>
      </c>
      <c r="AB27" s="12">
        <f>VLOOKUP(G27,'0.010 Limit Assumptions'!D:L,9,0)</f>
        <v>64072.203701552637</v>
      </c>
      <c r="AD27">
        <v>1</v>
      </c>
      <c r="AH27" s="14">
        <f t="shared" si="5"/>
        <v>0</v>
      </c>
      <c r="AI27" s="14">
        <f t="shared" si="6"/>
        <v>74521.900803636396</v>
      </c>
      <c r="AJ27" s="21">
        <f t="shared" si="7"/>
        <v>74521.900803636396</v>
      </c>
      <c r="AK27" s="23">
        <f t="shared" si="8"/>
        <v>74521.900803636396</v>
      </c>
    </row>
    <row r="28" spans="1:37" x14ac:dyDescent="0.45">
      <c r="A28" t="s">
        <v>953</v>
      </c>
      <c r="B28" t="s">
        <v>20</v>
      </c>
      <c r="C28" s="9">
        <v>3</v>
      </c>
      <c r="D28">
        <v>5</v>
      </c>
      <c r="E28" s="1">
        <v>0</v>
      </c>
      <c r="F28" t="s">
        <v>20</v>
      </c>
      <c r="G28" t="s">
        <v>171</v>
      </c>
      <c r="H28">
        <v>1</v>
      </c>
      <c r="I28">
        <v>31.006900000000002</v>
      </c>
      <c r="J28">
        <v>-88.010300000000001</v>
      </c>
      <c r="K28" t="s">
        <v>434</v>
      </c>
      <c r="L28">
        <v>756</v>
      </c>
      <c r="M28" t="s">
        <v>469</v>
      </c>
      <c r="N28" t="s">
        <v>480</v>
      </c>
      <c r="O28">
        <v>1971</v>
      </c>
      <c r="Q28" t="s">
        <v>494</v>
      </c>
      <c r="R28" t="s">
        <v>611</v>
      </c>
      <c r="S28">
        <v>4</v>
      </c>
      <c r="T28" t="s">
        <v>613</v>
      </c>
      <c r="U28">
        <v>10141</v>
      </c>
      <c r="V28" s="26">
        <v>33220819.399999999</v>
      </c>
      <c r="W28" t="s">
        <v>616</v>
      </c>
      <c r="X28" s="19">
        <v>3.96E-3</v>
      </c>
      <c r="Y28" s="19">
        <v>7.7500000000000008E-3</v>
      </c>
      <c r="Z28">
        <f t="shared" si="0"/>
        <v>1.9570707070707072</v>
      </c>
      <c r="AE28">
        <v>1</v>
      </c>
      <c r="AJ28" s="15"/>
    </row>
    <row r="29" spans="1:37" x14ac:dyDescent="0.45">
      <c r="A29" t="s">
        <v>971</v>
      </c>
      <c r="B29" t="s">
        <v>972</v>
      </c>
      <c r="C29" s="9">
        <v>2167</v>
      </c>
      <c r="D29">
        <v>1</v>
      </c>
      <c r="E29" s="1">
        <v>77</v>
      </c>
      <c r="F29" t="s">
        <v>56</v>
      </c>
      <c r="G29" t="s">
        <v>234</v>
      </c>
      <c r="H29">
        <v>1</v>
      </c>
      <c r="I29">
        <v>36.514699999999998</v>
      </c>
      <c r="J29">
        <v>-89.561700000000002</v>
      </c>
      <c r="K29" t="s">
        <v>451</v>
      </c>
      <c r="L29">
        <v>579</v>
      </c>
      <c r="M29" t="s">
        <v>470</v>
      </c>
      <c r="N29" t="s">
        <v>482</v>
      </c>
      <c r="O29">
        <v>1972</v>
      </c>
      <c r="Q29" t="s">
        <v>527</v>
      </c>
      <c r="R29" t="s">
        <v>611</v>
      </c>
      <c r="S29">
        <v>2</v>
      </c>
      <c r="T29" t="s">
        <v>613</v>
      </c>
      <c r="U29">
        <v>9859</v>
      </c>
      <c r="V29" s="26">
        <v>30288292.399999999</v>
      </c>
      <c r="W29" t="s">
        <v>674</v>
      </c>
      <c r="X29" s="19">
        <v>4.9800000000000001E-3</v>
      </c>
      <c r="Y29" s="19">
        <v>6.1666666666666684E-3</v>
      </c>
      <c r="Z29">
        <f t="shared" si="0"/>
        <v>1.238286479250335</v>
      </c>
      <c r="AB29" s="14"/>
      <c r="AE29">
        <v>1</v>
      </c>
      <c r="AJ29" s="15"/>
    </row>
    <row r="30" spans="1:37" x14ac:dyDescent="0.45">
      <c r="A30" t="s">
        <v>971</v>
      </c>
      <c r="B30" t="s">
        <v>972</v>
      </c>
      <c r="C30" s="9">
        <v>2167</v>
      </c>
      <c r="D30">
        <v>2</v>
      </c>
      <c r="E30" s="10">
        <v>78</v>
      </c>
      <c r="F30" t="s">
        <v>56</v>
      </c>
      <c r="G30" t="s">
        <v>235</v>
      </c>
      <c r="H30">
        <v>1</v>
      </c>
      <c r="I30">
        <v>36.514699999999998</v>
      </c>
      <c r="J30">
        <v>-89.561700000000002</v>
      </c>
      <c r="K30" t="s">
        <v>451</v>
      </c>
      <c r="L30">
        <v>575</v>
      </c>
      <c r="M30" t="s">
        <v>470</v>
      </c>
      <c r="N30" t="s">
        <v>482</v>
      </c>
      <c r="O30">
        <v>1977</v>
      </c>
      <c r="Q30" t="s">
        <v>527</v>
      </c>
      <c r="R30" t="s">
        <v>611</v>
      </c>
      <c r="S30">
        <v>4</v>
      </c>
      <c r="T30" t="s">
        <v>613</v>
      </c>
      <c r="U30">
        <v>9814</v>
      </c>
      <c r="V30" s="26">
        <v>32910568</v>
      </c>
      <c r="W30" t="s">
        <v>675</v>
      </c>
      <c r="X30" s="19">
        <v>4.9800000000000001E-3</v>
      </c>
      <c r="Y30" s="19">
        <v>9.8333333333333328E-3</v>
      </c>
      <c r="Z30">
        <f t="shared" si="0"/>
        <v>1.9745649263721552</v>
      </c>
      <c r="AE30">
        <v>1</v>
      </c>
      <c r="AJ30" s="15"/>
    </row>
    <row r="31" spans="1:37" x14ac:dyDescent="0.45">
      <c r="A31" t="s">
        <v>978</v>
      </c>
      <c r="B31" t="s">
        <v>66</v>
      </c>
      <c r="C31" s="9">
        <v>2817</v>
      </c>
      <c r="D31">
        <v>1</v>
      </c>
      <c r="E31" s="10">
        <v>103</v>
      </c>
      <c r="F31" t="s">
        <v>66</v>
      </c>
      <c r="G31" t="s">
        <v>256</v>
      </c>
      <c r="H31">
        <v>1</v>
      </c>
      <c r="I31">
        <v>47.280768999999999</v>
      </c>
      <c r="J31">
        <v>-101.321213</v>
      </c>
      <c r="K31" t="s">
        <v>455</v>
      </c>
      <c r="L31">
        <v>222</v>
      </c>
      <c r="M31" t="s">
        <v>472</v>
      </c>
      <c r="N31" t="s">
        <v>482</v>
      </c>
      <c r="O31">
        <v>1966</v>
      </c>
      <c r="Q31" t="s">
        <v>535</v>
      </c>
      <c r="R31" t="s">
        <v>611</v>
      </c>
      <c r="S31">
        <v>2</v>
      </c>
      <c r="T31" t="s">
        <v>613</v>
      </c>
      <c r="U31">
        <v>11851</v>
      </c>
      <c r="V31" s="26">
        <v>12425543.199999999</v>
      </c>
      <c r="W31" t="s">
        <v>696</v>
      </c>
      <c r="X31" s="19">
        <v>6.992E-3</v>
      </c>
      <c r="Y31" s="19">
        <v>7.2833333333333326E-3</v>
      </c>
      <c r="Z31">
        <f t="shared" si="0"/>
        <v>1.0416666666666665</v>
      </c>
      <c r="AE31">
        <v>1</v>
      </c>
      <c r="AJ31" s="15"/>
    </row>
    <row r="32" spans="1:37" x14ac:dyDescent="0.45">
      <c r="A32" t="s">
        <v>989</v>
      </c>
      <c r="B32" t="s">
        <v>992</v>
      </c>
      <c r="C32" s="9">
        <v>3403</v>
      </c>
      <c r="D32">
        <v>1</v>
      </c>
      <c r="E32" s="1">
        <v>123</v>
      </c>
      <c r="F32" t="s">
        <v>76</v>
      </c>
      <c r="G32" t="s">
        <v>271</v>
      </c>
      <c r="H32">
        <v>1</v>
      </c>
      <c r="I32">
        <v>36.315600000000003</v>
      </c>
      <c r="J32">
        <v>-86.400599999999997</v>
      </c>
      <c r="K32" t="s">
        <v>458</v>
      </c>
      <c r="L32">
        <v>225</v>
      </c>
      <c r="M32" t="s">
        <v>471</v>
      </c>
      <c r="N32" t="s">
        <v>486</v>
      </c>
      <c r="O32">
        <v>1956</v>
      </c>
      <c r="P32">
        <v>2032</v>
      </c>
      <c r="Q32" t="s">
        <v>519</v>
      </c>
      <c r="R32" t="s">
        <v>612</v>
      </c>
      <c r="S32">
        <v>25</v>
      </c>
      <c r="T32" t="s">
        <v>613</v>
      </c>
      <c r="U32">
        <v>10662</v>
      </c>
      <c r="V32" s="26">
        <v>11718691.800000001</v>
      </c>
      <c r="W32" t="s">
        <v>711</v>
      </c>
      <c r="X32" s="19">
        <v>9.7999999999999997E-4</v>
      </c>
      <c r="Y32" s="19">
        <v>5.1192E-3</v>
      </c>
      <c r="Z32">
        <f t="shared" si="0"/>
        <v>5.2236734693877551</v>
      </c>
      <c r="AE32">
        <v>1</v>
      </c>
      <c r="AJ32" s="15"/>
    </row>
    <row r="33" spans="1:36" x14ac:dyDescent="0.45">
      <c r="A33" t="s">
        <v>989</v>
      </c>
      <c r="B33" t="s">
        <v>992</v>
      </c>
      <c r="C33" s="9">
        <v>3403</v>
      </c>
      <c r="D33">
        <v>2</v>
      </c>
      <c r="E33" s="10">
        <v>124</v>
      </c>
      <c r="F33" t="s">
        <v>76</v>
      </c>
      <c r="G33" t="s">
        <v>272</v>
      </c>
      <c r="H33">
        <v>1</v>
      </c>
      <c r="I33">
        <v>36.315600000000003</v>
      </c>
      <c r="J33">
        <v>-86.400599999999997</v>
      </c>
      <c r="K33" t="s">
        <v>458</v>
      </c>
      <c r="L33">
        <v>225</v>
      </c>
      <c r="M33" t="s">
        <v>471</v>
      </c>
      <c r="N33" t="s">
        <v>486</v>
      </c>
      <c r="O33">
        <v>1957</v>
      </c>
      <c r="P33">
        <v>2032</v>
      </c>
      <c r="Q33" t="s">
        <v>519</v>
      </c>
      <c r="R33" t="s">
        <v>612</v>
      </c>
      <c r="S33">
        <v>23</v>
      </c>
      <c r="T33" t="s">
        <v>613</v>
      </c>
      <c r="U33">
        <v>10633</v>
      </c>
      <c r="V33" s="26">
        <v>10329481</v>
      </c>
      <c r="W33" t="s">
        <v>712</v>
      </c>
      <c r="X33" s="19">
        <v>6.2720000000000007E-4</v>
      </c>
      <c r="Y33" s="19">
        <v>5.2720289855072459E-3</v>
      </c>
      <c r="Z33">
        <f t="shared" si="0"/>
        <v>8.4056584590357861</v>
      </c>
      <c r="AE33">
        <v>1</v>
      </c>
      <c r="AJ33" s="15"/>
    </row>
    <row r="34" spans="1:36" x14ac:dyDescent="0.45">
      <c r="A34" t="s">
        <v>989</v>
      </c>
      <c r="B34" t="s">
        <v>992</v>
      </c>
      <c r="C34" s="9">
        <v>3403</v>
      </c>
      <c r="D34">
        <v>3</v>
      </c>
      <c r="E34" s="1">
        <v>125</v>
      </c>
      <c r="F34" t="s">
        <v>76</v>
      </c>
      <c r="G34" t="s">
        <v>273</v>
      </c>
      <c r="H34">
        <v>1</v>
      </c>
      <c r="I34">
        <v>36.315600000000003</v>
      </c>
      <c r="J34">
        <v>-86.400599999999997</v>
      </c>
      <c r="K34" t="s">
        <v>458</v>
      </c>
      <c r="L34">
        <v>263</v>
      </c>
      <c r="M34" t="s">
        <v>471</v>
      </c>
      <c r="N34" t="s">
        <v>486</v>
      </c>
      <c r="O34">
        <v>1959</v>
      </c>
      <c r="P34">
        <v>2032</v>
      </c>
      <c r="Q34" t="s">
        <v>519</v>
      </c>
      <c r="R34" t="s">
        <v>612</v>
      </c>
      <c r="S34">
        <v>25</v>
      </c>
      <c r="T34" t="s">
        <v>613</v>
      </c>
      <c r="U34">
        <v>10669</v>
      </c>
      <c r="V34" s="26">
        <v>12250168.199999999</v>
      </c>
      <c r="W34" t="s">
        <v>713</v>
      </c>
      <c r="X34" s="19">
        <v>0</v>
      </c>
      <c r="Y34" s="19">
        <v>3.7961333333333329E-3</v>
      </c>
      <c r="AE34">
        <v>1</v>
      </c>
      <c r="AJ34" s="15"/>
    </row>
    <row r="35" spans="1:36" x14ac:dyDescent="0.45">
      <c r="A35" t="s">
        <v>989</v>
      </c>
      <c r="B35" t="s">
        <v>992</v>
      </c>
      <c r="C35" s="9">
        <v>3403</v>
      </c>
      <c r="D35">
        <v>4</v>
      </c>
      <c r="E35" s="1">
        <v>126</v>
      </c>
      <c r="F35" t="s">
        <v>76</v>
      </c>
      <c r="G35" t="s">
        <v>274</v>
      </c>
      <c r="H35">
        <v>1</v>
      </c>
      <c r="I35">
        <v>36.315600000000003</v>
      </c>
      <c r="J35">
        <v>-86.400599999999997</v>
      </c>
      <c r="K35" t="s">
        <v>458</v>
      </c>
      <c r="L35">
        <v>263</v>
      </c>
      <c r="M35" t="s">
        <v>471</v>
      </c>
      <c r="N35" t="s">
        <v>486</v>
      </c>
      <c r="O35">
        <v>1959</v>
      </c>
      <c r="P35">
        <v>2032</v>
      </c>
      <c r="Q35" t="s">
        <v>519</v>
      </c>
      <c r="R35" t="s">
        <v>612</v>
      </c>
      <c r="S35">
        <v>22</v>
      </c>
      <c r="T35" t="s">
        <v>613</v>
      </c>
      <c r="U35">
        <v>10657</v>
      </c>
      <c r="V35" s="26">
        <v>12111533</v>
      </c>
      <c r="W35" t="s">
        <v>714</v>
      </c>
      <c r="X35" s="19">
        <v>1E-3</v>
      </c>
      <c r="Y35" s="19">
        <v>5.4237878787878786E-3</v>
      </c>
      <c r="Z35">
        <f t="shared" ref="Z35:Z66" si="9">Y35/X35</f>
        <v>5.4237878787878788</v>
      </c>
      <c r="AE35">
        <v>1</v>
      </c>
      <c r="AJ35" s="15"/>
    </row>
    <row r="36" spans="1:36" x14ac:dyDescent="0.45">
      <c r="A36" t="s">
        <v>1002</v>
      </c>
      <c r="B36" t="s">
        <v>1003</v>
      </c>
      <c r="C36" s="9">
        <v>3943</v>
      </c>
      <c r="D36">
        <v>1</v>
      </c>
      <c r="E36" s="1">
        <v>134</v>
      </c>
      <c r="F36" t="s">
        <v>79</v>
      </c>
      <c r="G36" t="s">
        <v>282</v>
      </c>
      <c r="H36">
        <v>1</v>
      </c>
      <c r="I36">
        <v>39.710833000000001</v>
      </c>
      <c r="J36">
        <v>-79.927499999999995</v>
      </c>
      <c r="K36" t="s">
        <v>459</v>
      </c>
      <c r="L36">
        <v>552</v>
      </c>
      <c r="M36" t="s">
        <v>471</v>
      </c>
      <c r="N36" t="s">
        <v>480</v>
      </c>
      <c r="O36">
        <v>1967</v>
      </c>
      <c r="P36">
        <v>2036</v>
      </c>
      <c r="Q36" t="s">
        <v>547</v>
      </c>
      <c r="R36" t="s">
        <v>611</v>
      </c>
      <c r="S36">
        <v>2</v>
      </c>
      <c r="T36" t="s">
        <v>613</v>
      </c>
      <c r="U36">
        <v>10223</v>
      </c>
      <c r="V36" s="26">
        <v>27898438</v>
      </c>
      <c r="W36" t="s">
        <v>722</v>
      </c>
      <c r="X36" s="19">
        <v>6.9079526557761896E-3</v>
      </c>
      <c r="Y36" s="19">
        <v>8.9667090547458344E-3</v>
      </c>
      <c r="Z36">
        <f t="shared" si="9"/>
        <v>1.2980269989615787</v>
      </c>
      <c r="AE36">
        <v>1</v>
      </c>
      <c r="AJ36" s="15"/>
    </row>
    <row r="37" spans="1:36" x14ac:dyDescent="0.45">
      <c r="A37" t="s">
        <v>1002</v>
      </c>
      <c r="B37" t="s">
        <v>1003</v>
      </c>
      <c r="C37" s="9">
        <v>3943</v>
      </c>
      <c r="D37">
        <v>2</v>
      </c>
      <c r="E37" s="1">
        <v>135</v>
      </c>
      <c r="F37" t="s">
        <v>79</v>
      </c>
      <c r="G37" t="s">
        <v>283</v>
      </c>
      <c r="H37">
        <v>1</v>
      </c>
      <c r="I37">
        <v>39.710833000000001</v>
      </c>
      <c r="J37">
        <v>-79.927499999999995</v>
      </c>
      <c r="K37" t="s">
        <v>459</v>
      </c>
      <c r="L37">
        <v>546</v>
      </c>
      <c r="M37" t="s">
        <v>471</v>
      </c>
      <c r="N37" t="s">
        <v>480</v>
      </c>
      <c r="O37">
        <v>1968</v>
      </c>
      <c r="P37">
        <v>2036</v>
      </c>
      <c r="Q37" t="s">
        <v>547</v>
      </c>
      <c r="R37" t="s">
        <v>611</v>
      </c>
      <c r="S37">
        <v>2</v>
      </c>
      <c r="T37" t="s">
        <v>613</v>
      </c>
      <c r="U37">
        <v>10240</v>
      </c>
      <c r="V37" s="26">
        <v>29281885.600000001</v>
      </c>
      <c r="W37" t="s">
        <v>723</v>
      </c>
      <c r="X37" s="19">
        <v>5.1679687499999998E-3</v>
      </c>
      <c r="Y37" s="19">
        <v>5.859375E-3</v>
      </c>
      <c r="Z37">
        <f t="shared" si="9"/>
        <v>1.1337868480725624</v>
      </c>
      <c r="AE37">
        <v>1</v>
      </c>
      <c r="AJ37" s="15"/>
    </row>
    <row r="38" spans="1:36" x14ac:dyDescent="0.45">
      <c r="A38" t="s">
        <v>953</v>
      </c>
      <c r="B38" t="s">
        <v>87</v>
      </c>
      <c r="C38" s="9">
        <v>6002</v>
      </c>
      <c r="D38">
        <v>1</v>
      </c>
      <c r="E38" s="1">
        <v>151</v>
      </c>
      <c r="F38" t="s">
        <v>87</v>
      </c>
      <c r="G38" t="s">
        <v>298</v>
      </c>
      <c r="H38">
        <v>1</v>
      </c>
      <c r="I38">
        <v>33.631900000000002</v>
      </c>
      <c r="J38">
        <v>-87.059700000000007</v>
      </c>
      <c r="K38" t="s">
        <v>434</v>
      </c>
      <c r="L38">
        <v>688</v>
      </c>
      <c r="M38" t="s">
        <v>470</v>
      </c>
      <c r="N38" t="s">
        <v>480</v>
      </c>
      <c r="O38">
        <v>1978</v>
      </c>
      <c r="Q38" t="s">
        <v>494</v>
      </c>
      <c r="R38" t="s">
        <v>612</v>
      </c>
      <c r="S38">
        <v>27</v>
      </c>
      <c r="T38" t="s">
        <v>613</v>
      </c>
      <c r="U38">
        <v>10102</v>
      </c>
      <c r="V38" s="26">
        <v>49176179.600000001</v>
      </c>
      <c r="W38" t="s">
        <v>737</v>
      </c>
      <c r="X38" s="19">
        <v>1.98E-3</v>
      </c>
      <c r="Y38" s="19">
        <v>5.2370370370370366E-3</v>
      </c>
      <c r="Z38">
        <f t="shared" si="9"/>
        <v>2.6449682005237558</v>
      </c>
      <c r="AE38">
        <v>1</v>
      </c>
      <c r="AJ38" s="15"/>
    </row>
    <row r="39" spans="1:36" x14ac:dyDescent="0.45">
      <c r="A39" t="s">
        <v>953</v>
      </c>
      <c r="B39" t="s">
        <v>87</v>
      </c>
      <c r="C39" s="9">
        <v>6002</v>
      </c>
      <c r="D39">
        <v>2</v>
      </c>
      <c r="E39" s="1">
        <v>152</v>
      </c>
      <c r="F39" t="s">
        <v>87</v>
      </c>
      <c r="G39" t="s">
        <v>299</v>
      </c>
      <c r="H39">
        <v>1</v>
      </c>
      <c r="I39">
        <v>33.631900000000002</v>
      </c>
      <c r="J39">
        <v>-87.059700000000007</v>
      </c>
      <c r="K39" t="s">
        <v>434</v>
      </c>
      <c r="L39">
        <v>695</v>
      </c>
      <c r="M39" t="s">
        <v>470</v>
      </c>
      <c r="N39" t="s">
        <v>480</v>
      </c>
      <c r="O39">
        <v>1985</v>
      </c>
      <c r="Q39" t="s">
        <v>494</v>
      </c>
      <c r="R39" t="s">
        <v>612</v>
      </c>
      <c r="S39">
        <v>27</v>
      </c>
      <c r="T39" t="s">
        <v>613</v>
      </c>
      <c r="U39">
        <v>10098</v>
      </c>
      <c r="V39" s="26">
        <v>49535181.600000001</v>
      </c>
      <c r="W39" t="s">
        <v>738</v>
      </c>
      <c r="X39" s="19">
        <v>1.98E-3</v>
      </c>
      <c r="Y39" s="19">
        <v>5.8646913580246906E-3</v>
      </c>
      <c r="Z39">
        <f t="shared" si="9"/>
        <v>2.9619653323357023</v>
      </c>
      <c r="AE39">
        <v>1</v>
      </c>
      <c r="AJ39" s="15"/>
    </row>
    <row r="40" spans="1:36" x14ac:dyDescent="0.45">
      <c r="A40" t="s">
        <v>953</v>
      </c>
      <c r="B40" t="s">
        <v>87</v>
      </c>
      <c r="C40" s="9">
        <v>6002</v>
      </c>
      <c r="D40">
        <v>3</v>
      </c>
      <c r="E40" s="10">
        <v>153</v>
      </c>
      <c r="F40" t="s">
        <v>87</v>
      </c>
      <c r="G40" t="s">
        <v>300</v>
      </c>
      <c r="H40">
        <v>1</v>
      </c>
      <c r="I40">
        <v>33.631900000000002</v>
      </c>
      <c r="J40">
        <v>-87.059700000000007</v>
      </c>
      <c r="K40" t="s">
        <v>434</v>
      </c>
      <c r="L40">
        <v>687</v>
      </c>
      <c r="M40" t="s">
        <v>470</v>
      </c>
      <c r="N40" t="s">
        <v>480</v>
      </c>
      <c r="O40">
        <v>1989</v>
      </c>
      <c r="Q40" t="s">
        <v>494</v>
      </c>
      <c r="R40" t="s">
        <v>612</v>
      </c>
      <c r="S40">
        <v>27</v>
      </c>
      <c r="T40" t="s">
        <v>613</v>
      </c>
      <c r="U40">
        <v>10001</v>
      </c>
      <c r="V40" s="26">
        <v>49511769.600000001</v>
      </c>
      <c r="W40" t="s">
        <v>739</v>
      </c>
      <c r="X40" s="19">
        <v>1E-3</v>
      </c>
      <c r="Y40" s="19">
        <v>4.320987654320989E-3</v>
      </c>
      <c r="Z40">
        <f t="shared" si="9"/>
        <v>4.3209876543209891</v>
      </c>
      <c r="AE40">
        <v>1</v>
      </c>
      <c r="AJ40" s="15"/>
    </row>
    <row r="41" spans="1:36" x14ac:dyDescent="0.45">
      <c r="A41" t="s">
        <v>953</v>
      </c>
      <c r="B41" t="s">
        <v>87</v>
      </c>
      <c r="C41" s="9">
        <v>6002</v>
      </c>
      <c r="D41">
        <v>4</v>
      </c>
      <c r="E41" s="10">
        <v>154</v>
      </c>
      <c r="F41" t="s">
        <v>87</v>
      </c>
      <c r="G41" t="s">
        <v>301</v>
      </c>
      <c r="H41">
        <v>1</v>
      </c>
      <c r="I41">
        <v>33.631900000000002</v>
      </c>
      <c r="J41">
        <v>-87.059700000000007</v>
      </c>
      <c r="K41" t="s">
        <v>434</v>
      </c>
      <c r="L41">
        <v>699</v>
      </c>
      <c r="M41" t="s">
        <v>470</v>
      </c>
      <c r="N41" t="s">
        <v>480</v>
      </c>
      <c r="O41">
        <v>1991</v>
      </c>
      <c r="Q41" t="s">
        <v>494</v>
      </c>
      <c r="R41" t="s">
        <v>612</v>
      </c>
      <c r="S41">
        <v>26</v>
      </c>
      <c r="T41" t="s">
        <v>613</v>
      </c>
      <c r="U41">
        <v>10011</v>
      </c>
      <c r="V41" s="26">
        <v>53301349.399999999</v>
      </c>
      <c r="W41" t="s">
        <v>740</v>
      </c>
      <c r="X41" s="19">
        <v>1E-3</v>
      </c>
      <c r="Y41" s="19">
        <v>4.4230769230769254E-3</v>
      </c>
      <c r="Z41">
        <f t="shared" si="9"/>
        <v>4.4230769230769251</v>
      </c>
      <c r="AE41">
        <v>1</v>
      </c>
      <c r="AJ41" s="15"/>
    </row>
    <row r="42" spans="1:36" x14ac:dyDescent="0.45">
      <c r="A42" t="s">
        <v>969</v>
      </c>
      <c r="B42" t="s">
        <v>91</v>
      </c>
      <c r="C42" s="9">
        <v>6041</v>
      </c>
      <c r="D42">
        <v>3</v>
      </c>
      <c r="E42" s="10">
        <v>162</v>
      </c>
      <c r="F42" t="s">
        <v>91</v>
      </c>
      <c r="G42" t="s">
        <v>309</v>
      </c>
      <c r="H42">
        <v>1</v>
      </c>
      <c r="I42">
        <v>38.700000000000003</v>
      </c>
      <c r="J42">
        <v>-83.818100000000001</v>
      </c>
      <c r="K42" t="s">
        <v>447</v>
      </c>
      <c r="L42">
        <v>268</v>
      </c>
      <c r="M42" t="s">
        <v>469</v>
      </c>
      <c r="N42" t="s">
        <v>483</v>
      </c>
      <c r="O42">
        <v>2005</v>
      </c>
      <c r="Q42" t="s">
        <v>520</v>
      </c>
      <c r="R42" t="s">
        <v>612</v>
      </c>
      <c r="S42">
        <v>31</v>
      </c>
      <c r="T42" t="s">
        <v>614</v>
      </c>
      <c r="U42">
        <v>10121</v>
      </c>
      <c r="V42" s="26">
        <v>15860604.199999999</v>
      </c>
      <c r="W42" t="s">
        <v>747</v>
      </c>
      <c r="X42" s="19">
        <v>4.0000000000000001E-3</v>
      </c>
      <c r="Y42" s="19">
        <v>7.3549738219895302E-3</v>
      </c>
      <c r="Z42">
        <f t="shared" si="9"/>
        <v>1.8387434554973825</v>
      </c>
      <c r="AE42">
        <v>1</v>
      </c>
      <c r="AJ42" s="15"/>
    </row>
    <row r="43" spans="1:36" x14ac:dyDescent="0.45">
      <c r="A43" t="s">
        <v>957</v>
      </c>
      <c r="B43" t="s">
        <v>106</v>
      </c>
      <c r="C43" s="9">
        <v>6146</v>
      </c>
      <c r="D43">
        <v>2</v>
      </c>
      <c r="E43" s="10">
        <v>190</v>
      </c>
      <c r="F43" t="s">
        <v>106</v>
      </c>
      <c r="G43" t="s">
        <v>337</v>
      </c>
      <c r="H43">
        <v>1</v>
      </c>
      <c r="I43">
        <v>32.260599999999997</v>
      </c>
      <c r="J43">
        <v>-94.570599999999999</v>
      </c>
      <c r="K43" t="s">
        <v>441</v>
      </c>
      <c r="L43">
        <v>805</v>
      </c>
      <c r="M43" t="s">
        <v>472</v>
      </c>
      <c r="N43" t="s">
        <v>482</v>
      </c>
      <c r="O43">
        <v>1978</v>
      </c>
      <c r="Q43" t="s">
        <v>565</v>
      </c>
      <c r="R43" t="s">
        <v>612</v>
      </c>
      <c r="S43">
        <v>27</v>
      </c>
      <c r="T43" t="s">
        <v>614</v>
      </c>
      <c r="U43">
        <v>11314</v>
      </c>
      <c r="V43" s="26">
        <v>42979261.799999997</v>
      </c>
      <c r="W43" t="s">
        <v>772</v>
      </c>
      <c r="X43" s="19">
        <v>5.0000000000000001E-3</v>
      </c>
      <c r="Y43" s="19">
        <v>6.3129995793016411E-3</v>
      </c>
      <c r="Z43">
        <f t="shared" si="9"/>
        <v>1.2625999158603283</v>
      </c>
      <c r="AE43">
        <v>1</v>
      </c>
      <c r="AJ43" s="15"/>
    </row>
    <row r="44" spans="1:36" x14ac:dyDescent="0.45">
      <c r="A44" t="s">
        <v>957</v>
      </c>
      <c r="B44" t="s">
        <v>106</v>
      </c>
      <c r="C44" s="9">
        <v>6146</v>
      </c>
      <c r="D44">
        <v>3</v>
      </c>
      <c r="E44" s="10">
        <v>191</v>
      </c>
      <c r="F44" t="s">
        <v>106</v>
      </c>
      <c r="G44" t="s">
        <v>338</v>
      </c>
      <c r="H44">
        <v>1</v>
      </c>
      <c r="I44">
        <v>32.260599999999997</v>
      </c>
      <c r="J44">
        <v>-94.570599999999999</v>
      </c>
      <c r="K44" t="s">
        <v>441</v>
      </c>
      <c r="L44">
        <v>805</v>
      </c>
      <c r="M44" t="s">
        <v>472</v>
      </c>
      <c r="N44" t="s">
        <v>482</v>
      </c>
      <c r="O44">
        <v>1979</v>
      </c>
      <c r="Q44" t="s">
        <v>565</v>
      </c>
      <c r="R44" t="s">
        <v>612</v>
      </c>
      <c r="S44">
        <v>26</v>
      </c>
      <c r="T44" t="s">
        <v>614</v>
      </c>
      <c r="U44">
        <v>11423</v>
      </c>
      <c r="V44" s="26">
        <v>47020708</v>
      </c>
      <c r="W44" t="s">
        <v>773</v>
      </c>
      <c r="X44" s="19">
        <v>5.0000000000000001E-3</v>
      </c>
      <c r="Y44" s="19">
        <v>8.1709473684210519E-3</v>
      </c>
      <c r="Z44">
        <f t="shared" si="9"/>
        <v>1.6341894736842104</v>
      </c>
      <c r="AE44">
        <v>1</v>
      </c>
      <c r="AJ44" s="15"/>
    </row>
    <row r="45" spans="1:36" x14ac:dyDescent="0.45">
      <c r="A45" t="s">
        <v>1017</v>
      </c>
      <c r="B45" t="s">
        <v>1018</v>
      </c>
      <c r="C45" s="9">
        <v>6204</v>
      </c>
      <c r="D45">
        <v>1</v>
      </c>
      <c r="E45" s="10">
        <v>211</v>
      </c>
      <c r="F45" t="s">
        <v>116</v>
      </c>
      <c r="G45" t="s">
        <v>357</v>
      </c>
      <c r="H45">
        <v>1</v>
      </c>
      <c r="I45">
        <v>42.108888999999998</v>
      </c>
      <c r="J45">
        <v>-104.88249999999999</v>
      </c>
      <c r="K45" t="s">
        <v>461</v>
      </c>
      <c r="L45">
        <v>570</v>
      </c>
      <c r="M45" t="s">
        <v>470</v>
      </c>
      <c r="N45" t="s">
        <v>484</v>
      </c>
      <c r="O45">
        <v>1980</v>
      </c>
      <c r="Q45" t="s">
        <v>574</v>
      </c>
      <c r="R45" t="s">
        <v>611</v>
      </c>
      <c r="S45">
        <v>4</v>
      </c>
      <c r="T45" t="s">
        <v>613</v>
      </c>
      <c r="U45">
        <v>10218</v>
      </c>
      <c r="V45" s="26">
        <v>26906357.600000001</v>
      </c>
      <c r="W45" t="s">
        <v>791</v>
      </c>
      <c r="X45" s="19">
        <v>1.7960000000000001E-3</v>
      </c>
      <c r="Y45" s="19">
        <v>7.9866666666666662E-3</v>
      </c>
      <c r="Z45">
        <f t="shared" si="9"/>
        <v>4.4469190794357827</v>
      </c>
      <c r="AE45">
        <v>1</v>
      </c>
      <c r="AJ45" s="15"/>
    </row>
    <row r="46" spans="1:36" x14ac:dyDescent="0.45">
      <c r="A46" t="s">
        <v>1002</v>
      </c>
      <c r="B46" t="s">
        <v>145</v>
      </c>
      <c r="C46" s="9">
        <v>10151</v>
      </c>
      <c r="D46" t="s">
        <v>1028</v>
      </c>
      <c r="E46" s="10">
        <v>260</v>
      </c>
      <c r="F46" t="s">
        <v>145</v>
      </c>
      <c r="G46" t="s">
        <v>404</v>
      </c>
      <c r="H46">
        <v>2</v>
      </c>
      <c r="I46">
        <v>39.561830999999998</v>
      </c>
      <c r="J46">
        <v>-80.163138000000004</v>
      </c>
      <c r="K46" t="s">
        <v>459</v>
      </c>
      <c r="L46">
        <v>80</v>
      </c>
      <c r="M46" t="s">
        <v>479</v>
      </c>
      <c r="N46" t="s">
        <v>483</v>
      </c>
      <c r="O46">
        <v>1993</v>
      </c>
      <c r="Q46" t="s">
        <v>591</v>
      </c>
      <c r="R46" t="s">
        <v>611</v>
      </c>
      <c r="S46">
        <v>4</v>
      </c>
      <c r="T46" t="s">
        <v>613</v>
      </c>
      <c r="U46">
        <v>13650</v>
      </c>
      <c r="V46" s="26">
        <v>8778034.3999999985</v>
      </c>
      <c r="W46" t="s">
        <v>836</v>
      </c>
      <c r="X46" s="19">
        <v>4.4879999999999998E-3</v>
      </c>
      <c r="Y46" s="19">
        <v>8.8666666666666651E-3</v>
      </c>
      <c r="Z46">
        <f t="shared" si="9"/>
        <v>1.9756387403446225</v>
      </c>
      <c r="AE46">
        <v>1</v>
      </c>
      <c r="AJ46" s="15"/>
    </row>
    <row r="47" spans="1:36" x14ac:dyDescent="0.45">
      <c r="A47" t="s">
        <v>1002</v>
      </c>
      <c r="B47" t="s">
        <v>145</v>
      </c>
      <c r="C47" s="9">
        <v>10151</v>
      </c>
      <c r="D47" t="s">
        <v>1029</v>
      </c>
      <c r="E47" s="10">
        <v>260</v>
      </c>
      <c r="F47" t="s">
        <v>145</v>
      </c>
      <c r="G47" t="s">
        <v>404</v>
      </c>
      <c r="H47">
        <v>2</v>
      </c>
      <c r="I47">
        <v>39.561830999999998</v>
      </c>
      <c r="J47">
        <v>-80.163138000000004</v>
      </c>
      <c r="K47" t="s">
        <v>459</v>
      </c>
      <c r="L47">
        <v>80</v>
      </c>
      <c r="M47" t="s">
        <v>479</v>
      </c>
      <c r="N47" t="s">
        <v>483</v>
      </c>
      <c r="O47">
        <v>1993</v>
      </c>
      <c r="Q47" t="s">
        <v>591</v>
      </c>
      <c r="R47" t="s">
        <v>611</v>
      </c>
      <c r="S47">
        <v>4</v>
      </c>
      <c r="T47" t="s">
        <v>613</v>
      </c>
      <c r="U47">
        <v>13650</v>
      </c>
      <c r="V47" s="26">
        <v>8778034.3999999985</v>
      </c>
      <c r="W47" t="s">
        <v>836</v>
      </c>
      <c r="X47" s="19">
        <v>4.4879999999999998E-3</v>
      </c>
      <c r="Y47" s="19">
        <v>8.8666666666666651E-3</v>
      </c>
      <c r="Z47">
        <f t="shared" si="9"/>
        <v>1.9756387403446225</v>
      </c>
      <c r="AE47">
        <v>1</v>
      </c>
      <c r="AJ47" s="15"/>
    </row>
    <row r="48" spans="1:36" x14ac:dyDescent="0.45">
      <c r="A48" t="s">
        <v>984</v>
      </c>
      <c r="B48" t="s">
        <v>148</v>
      </c>
      <c r="C48" s="9">
        <v>10671</v>
      </c>
      <c r="D48" t="s">
        <v>1028</v>
      </c>
      <c r="E48" s="1">
        <v>264</v>
      </c>
      <c r="F48" t="s">
        <v>148</v>
      </c>
      <c r="G48" t="s">
        <v>407</v>
      </c>
      <c r="H48">
        <v>4</v>
      </c>
      <c r="I48">
        <v>35.193100000000001</v>
      </c>
      <c r="J48">
        <v>-94.645799999999994</v>
      </c>
      <c r="K48" t="s">
        <v>440</v>
      </c>
      <c r="L48">
        <v>320</v>
      </c>
      <c r="M48" t="s">
        <v>471</v>
      </c>
      <c r="N48" t="s">
        <v>483</v>
      </c>
      <c r="O48">
        <v>1991</v>
      </c>
      <c r="Q48" t="s">
        <v>542</v>
      </c>
      <c r="R48" t="s">
        <v>611</v>
      </c>
      <c r="S48">
        <v>4</v>
      </c>
      <c r="T48" t="s">
        <v>613</v>
      </c>
      <c r="U48">
        <v>11851</v>
      </c>
      <c r="V48" s="26">
        <v>15632954.800000001</v>
      </c>
      <c r="W48" t="s">
        <v>839</v>
      </c>
      <c r="X48" s="19">
        <v>3.6939999999999998E-3</v>
      </c>
      <c r="Y48" s="19">
        <v>7.2416666666666662E-3</v>
      </c>
      <c r="Z48">
        <f t="shared" si="9"/>
        <v>1.9603862118751127</v>
      </c>
      <c r="AE48">
        <v>1</v>
      </c>
      <c r="AJ48" s="15"/>
    </row>
    <row r="49" spans="1:36" x14ac:dyDescent="0.45">
      <c r="A49" t="s">
        <v>984</v>
      </c>
      <c r="B49" t="s">
        <v>148</v>
      </c>
      <c r="C49" s="9">
        <v>10671</v>
      </c>
      <c r="D49" t="s">
        <v>1029</v>
      </c>
      <c r="E49" s="1">
        <v>264</v>
      </c>
      <c r="F49" t="s">
        <v>148</v>
      </c>
      <c r="G49" t="s">
        <v>407</v>
      </c>
      <c r="H49">
        <v>4</v>
      </c>
      <c r="I49">
        <v>35.193100000000001</v>
      </c>
      <c r="J49">
        <v>-94.645799999999994</v>
      </c>
      <c r="K49" t="s">
        <v>440</v>
      </c>
      <c r="L49">
        <v>320</v>
      </c>
      <c r="M49" t="s">
        <v>471</v>
      </c>
      <c r="N49" t="s">
        <v>483</v>
      </c>
      <c r="O49">
        <v>1991</v>
      </c>
      <c r="Q49" t="s">
        <v>542</v>
      </c>
      <c r="R49" t="s">
        <v>611</v>
      </c>
      <c r="S49">
        <v>4</v>
      </c>
      <c r="T49" t="s">
        <v>613</v>
      </c>
      <c r="U49">
        <v>11851</v>
      </c>
      <c r="V49" s="26">
        <v>15632954.800000001</v>
      </c>
      <c r="W49" t="s">
        <v>839</v>
      </c>
      <c r="X49" s="19">
        <v>3.6939999999999998E-3</v>
      </c>
      <c r="Y49" s="19">
        <v>7.2416666666666662E-3</v>
      </c>
      <c r="Z49">
        <f t="shared" si="9"/>
        <v>1.9603862118751127</v>
      </c>
      <c r="AE49">
        <v>1</v>
      </c>
      <c r="AJ49" s="15"/>
    </row>
    <row r="50" spans="1:36" x14ac:dyDescent="0.45">
      <c r="A50" t="s">
        <v>985</v>
      </c>
      <c r="B50" t="s">
        <v>155</v>
      </c>
      <c r="C50" s="9">
        <v>50974</v>
      </c>
      <c r="D50">
        <v>1</v>
      </c>
      <c r="E50" s="1">
        <v>275</v>
      </c>
      <c r="F50" t="s">
        <v>155</v>
      </c>
      <c r="G50" t="s">
        <v>414</v>
      </c>
      <c r="H50">
        <v>1</v>
      </c>
      <c r="I50">
        <v>41.269100000000002</v>
      </c>
      <c r="J50">
        <v>-79.813400000000001</v>
      </c>
      <c r="K50" t="s">
        <v>457</v>
      </c>
      <c r="L50">
        <v>43</v>
      </c>
      <c r="M50" t="s">
        <v>475</v>
      </c>
      <c r="N50" t="s">
        <v>487</v>
      </c>
      <c r="O50">
        <v>1993</v>
      </c>
      <c r="Q50" t="s">
        <v>599</v>
      </c>
      <c r="R50" t="s">
        <v>611</v>
      </c>
      <c r="S50">
        <v>2</v>
      </c>
      <c r="T50" t="s">
        <v>613</v>
      </c>
      <c r="U50">
        <v>13904</v>
      </c>
      <c r="V50" s="26">
        <v>2310374.3999999999</v>
      </c>
      <c r="W50" t="s">
        <v>846</v>
      </c>
      <c r="X50" s="19">
        <v>6.9800000000000001E-3</v>
      </c>
      <c r="Y50" s="19">
        <v>8.1666666666666676E-3</v>
      </c>
      <c r="Z50">
        <f t="shared" si="9"/>
        <v>1.1700095510983763</v>
      </c>
      <c r="AE50">
        <v>1</v>
      </c>
      <c r="AJ50" s="15"/>
    </row>
    <row r="51" spans="1:36" x14ac:dyDescent="0.45">
      <c r="A51" t="s">
        <v>985</v>
      </c>
      <c r="B51" t="s">
        <v>155</v>
      </c>
      <c r="C51" s="9">
        <v>50974</v>
      </c>
      <c r="D51">
        <v>2</v>
      </c>
      <c r="E51" s="1">
        <v>276</v>
      </c>
      <c r="F51" t="s">
        <v>155</v>
      </c>
      <c r="G51" t="s">
        <v>415</v>
      </c>
      <c r="H51">
        <v>1</v>
      </c>
      <c r="I51">
        <v>41.269100000000002</v>
      </c>
      <c r="J51">
        <v>-79.813400000000001</v>
      </c>
      <c r="K51" t="s">
        <v>457</v>
      </c>
      <c r="L51">
        <v>43</v>
      </c>
      <c r="M51" t="s">
        <v>475</v>
      </c>
      <c r="N51" t="s">
        <v>487</v>
      </c>
      <c r="O51">
        <v>1993</v>
      </c>
      <c r="Q51" t="s">
        <v>599</v>
      </c>
      <c r="R51" t="s">
        <v>611</v>
      </c>
      <c r="S51">
        <v>2</v>
      </c>
      <c r="T51" t="s">
        <v>613</v>
      </c>
      <c r="U51">
        <v>13904</v>
      </c>
      <c r="V51" s="26">
        <v>2192802</v>
      </c>
      <c r="W51" t="s">
        <v>846</v>
      </c>
      <c r="X51" s="19">
        <v>6.9800000000000001E-3</v>
      </c>
      <c r="Y51" s="19">
        <v>8.1666666666666676E-3</v>
      </c>
      <c r="Z51">
        <f t="shared" si="9"/>
        <v>1.1700095510983763</v>
      </c>
      <c r="AE51">
        <v>1</v>
      </c>
      <c r="AJ51" s="15"/>
    </row>
    <row r="52" spans="1:36" x14ac:dyDescent="0.45">
      <c r="A52" t="s">
        <v>954</v>
      </c>
      <c r="B52" t="s">
        <v>23</v>
      </c>
      <c r="C52" s="9">
        <v>108</v>
      </c>
      <c r="D52" t="s">
        <v>955</v>
      </c>
      <c r="E52" s="1">
        <v>4</v>
      </c>
      <c r="F52" t="s">
        <v>23</v>
      </c>
      <c r="G52" t="s">
        <v>175</v>
      </c>
      <c r="H52">
        <v>1</v>
      </c>
      <c r="I52">
        <v>37.930799999999998</v>
      </c>
      <c r="J52">
        <v>-100.9725</v>
      </c>
      <c r="K52" t="s">
        <v>436</v>
      </c>
      <c r="L52">
        <v>359</v>
      </c>
      <c r="M52" t="s">
        <v>470</v>
      </c>
      <c r="N52" t="s">
        <v>483</v>
      </c>
      <c r="O52">
        <v>1983</v>
      </c>
      <c r="Q52" t="s">
        <v>498</v>
      </c>
      <c r="R52" t="s">
        <v>611</v>
      </c>
      <c r="S52">
        <v>2</v>
      </c>
      <c r="T52" t="s">
        <v>613</v>
      </c>
      <c r="U52">
        <v>10904</v>
      </c>
      <c r="V52" s="26">
        <v>15493499.6</v>
      </c>
      <c r="W52" t="s">
        <v>620</v>
      </c>
      <c r="X52" s="19">
        <v>1.89E-3</v>
      </c>
      <c r="Y52" s="19">
        <v>3.8500000000000001E-3</v>
      </c>
      <c r="Z52">
        <f t="shared" si="9"/>
        <v>2.0370370370370372</v>
      </c>
      <c r="AF52">
        <v>1</v>
      </c>
      <c r="AJ52" s="15"/>
    </row>
    <row r="53" spans="1:36" x14ac:dyDescent="0.45">
      <c r="A53" t="s">
        <v>956</v>
      </c>
      <c r="B53" t="s">
        <v>26</v>
      </c>
      <c r="C53" s="9">
        <v>160</v>
      </c>
      <c r="D53">
        <v>3</v>
      </c>
      <c r="E53" s="1">
        <v>10</v>
      </c>
      <c r="F53" t="s">
        <v>26</v>
      </c>
      <c r="G53" t="s">
        <v>181</v>
      </c>
      <c r="H53">
        <v>1</v>
      </c>
      <c r="I53">
        <v>32.060299999999998</v>
      </c>
      <c r="J53">
        <v>-109.8931</v>
      </c>
      <c r="K53" t="s">
        <v>439</v>
      </c>
      <c r="L53">
        <v>175</v>
      </c>
      <c r="M53" t="s">
        <v>471</v>
      </c>
      <c r="N53" t="s">
        <v>484</v>
      </c>
      <c r="O53">
        <v>1979</v>
      </c>
      <c r="Q53" t="s">
        <v>501</v>
      </c>
      <c r="R53" t="s">
        <v>611</v>
      </c>
      <c r="S53">
        <v>2</v>
      </c>
      <c r="T53" t="s">
        <v>613</v>
      </c>
      <c r="U53">
        <v>11040</v>
      </c>
      <c r="V53" s="26">
        <v>10556309</v>
      </c>
      <c r="W53" t="s">
        <v>626</v>
      </c>
      <c r="X53" s="19">
        <v>4.182E-3</v>
      </c>
      <c r="Y53" s="19">
        <v>4.1333333333333326E-3</v>
      </c>
      <c r="Z53">
        <f t="shared" si="9"/>
        <v>0.98836282480471849</v>
      </c>
      <c r="AF53">
        <v>1</v>
      </c>
      <c r="AJ53" s="15"/>
    </row>
    <row r="54" spans="1:36" x14ac:dyDescent="0.45">
      <c r="A54" t="s">
        <v>957</v>
      </c>
      <c r="B54" t="s">
        <v>28</v>
      </c>
      <c r="C54" s="9">
        <v>298</v>
      </c>
      <c r="D54" t="s">
        <v>958</v>
      </c>
      <c r="E54" s="1">
        <v>12</v>
      </c>
      <c r="F54" t="s">
        <v>28</v>
      </c>
      <c r="G54" t="s">
        <v>183</v>
      </c>
      <c r="H54">
        <v>1</v>
      </c>
      <c r="I54">
        <v>31.421900000000001</v>
      </c>
      <c r="J54">
        <v>-96.252499999999998</v>
      </c>
      <c r="K54" t="s">
        <v>441</v>
      </c>
      <c r="L54">
        <v>831</v>
      </c>
      <c r="M54" t="s">
        <v>472</v>
      </c>
      <c r="N54" t="s">
        <v>482</v>
      </c>
      <c r="O54">
        <v>1985</v>
      </c>
      <c r="P54">
        <v>2029</v>
      </c>
      <c r="Q54" t="s">
        <v>503</v>
      </c>
      <c r="R54" t="s">
        <v>611</v>
      </c>
      <c r="S54">
        <v>2</v>
      </c>
      <c r="T54" t="s">
        <v>613</v>
      </c>
      <c r="U54">
        <v>10605</v>
      </c>
      <c r="V54" s="26">
        <v>38867552</v>
      </c>
      <c r="W54" t="s">
        <v>628</v>
      </c>
      <c r="X54" s="19">
        <v>2.2964000000000001E-3</v>
      </c>
      <c r="Y54" s="19">
        <v>4.5700000000000003E-3</v>
      </c>
      <c r="Z54">
        <f t="shared" si="9"/>
        <v>1.9900714161295943</v>
      </c>
      <c r="AF54">
        <v>1</v>
      </c>
      <c r="AJ54" s="15"/>
    </row>
    <row r="55" spans="1:36" x14ac:dyDescent="0.45">
      <c r="A55" t="s">
        <v>957</v>
      </c>
      <c r="B55" t="s">
        <v>28</v>
      </c>
      <c r="C55" s="9">
        <v>298</v>
      </c>
      <c r="D55" t="s">
        <v>959</v>
      </c>
      <c r="E55" s="1">
        <v>13</v>
      </c>
      <c r="F55" t="s">
        <v>28</v>
      </c>
      <c r="G55" t="s">
        <v>184</v>
      </c>
      <c r="H55">
        <v>1</v>
      </c>
      <c r="I55">
        <v>31.421900000000001</v>
      </c>
      <c r="J55">
        <v>-96.252499999999998</v>
      </c>
      <c r="K55" t="s">
        <v>441</v>
      </c>
      <c r="L55">
        <v>858</v>
      </c>
      <c r="M55" t="s">
        <v>472</v>
      </c>
      <c r="N55" t="s">
        <v>482</v>
      </c>
      <c r="O55">
        <v>1986</v>
      </c>
      <c r="P55">
        <v>2029</v>
      </c>
      <c r="Q55" t="s">
        <v>503</v>
      </c>
      <c r="R55" t="s">
        <v>611</v>
      </c>
      <c r="S55">
        <v>2</v>
      </c>
      <c r="T55" t="s">
        <v>613</v>
      </c>
      <c r="U55">
        <v>10567</v>
      </c>
      <c r="V55" s="26">
        <v>44935143.799999997</v>
      </c>
      <c r="W55" t="s">
        <v>629</v>
      </c>
      <c r="X55" s="19">
        <v>2.8739999999999998E-3</v>
      </c>
      <c r="Y55" s="19">
        <v>3.3283333333333342E-3</v>
      </c>
      <c r="Z55">
        <f t="shared" si="9"/>
        <v>1.1580839712363724</v>
      </c>
      <c r="AF55">
        <v>1</v>
      </c>
      <c r="AJ55" s="15"/>
    </row>
    <row r="56" spans="1:36" x14ac:dyDescent="0.45">
      <c r="A56" t="s">
        <v>960</v>
      </c>
      <c r="B56" t="s">
        <v>34</v>
      </c>
      <c r="C56" s="9">
        <v>703</v>
      </c>
      <c r="D56" t="s">
        <v>961</v>
      </c>
      <c r="E56" s="1">
        <v>21</v>
      </c>
      <c r="F56" t="s">
        <v>34</v>
      </c>
      <c r="G56" t="s">
        <v>192</v>
      </c>
      <c r="H56">
        <v>1</v>
      </c>
      <c r="I56">
        <v>34.125599999999999</v>
      </c>
      <c r="J56">
        <v>-84.922200000000004</v>
      </c>
      <c r="K56" t="s">
        <v>443</v>
      </c>
      <c r="L56">
        <v>724</v>
      </c>
      <c r="M56" t="s">
        <v>469</v>
      </c>
      <c r="N56" t="s">
        <v>480</v>
      </c>
      <c r="O56">
        <v>1971</v>
      </c>
      <c r="Q56" t="s">
        <v>508</v>
      </c>
      <c r="R56" t="s">
        <v>611</v>
      </c>
      <c r="S56">
        <v>2</v>
      </c>
      <c r="T56" t="s">
        <v>613</v>
      </c>
      <c r="U56">
        <v>10032</v>
      </c>
      <c r="V56" s="26">
        <v>28454220</v>
      </c>
      <c r="W56" t="s">
        <v>636</v>
      </c>
      <c r="X56" s="19">
        <v>4.0000000000000001E-3</v>
      </c>
      <c r="Y56" s="19">
        <v>4.6666666666666671E-3</v>
      </c>
      <c r="Z56">
        <f t="shared" si="9"/>
        <v>1.1666666666666667</v>
      </c>
      <c r="AF56">
        <v>1</v>
      </c>
      <c r="AJ56" s="15"/>
    </row>
    <row r="57" spans="1:36" x14ac:dyDescent="0.45">
      <c r="A57" t="s">
        <v>960</v>
      </c>
      <c r="B57" t="s">
        <v>34</v>
      </c>
      <c r="C57" s="9">
        <v>703</v>
      </c>
      <c r="D57" t="s">
        <v>962</v>
      </c>
      <c r="E57" s="1">
        <v>22</v>
      </c>
      <c r="F57" t="s">
        <v>34</v>
      </c>
      <c r="G57" t="s">
        <v>193</v>
      </c>
      <c r="H57">
        <v>1</v>
      </c>
      <c r="I57">
        <v>34.125599999999999</v>
      </c>
      <c r="J57">
        <v>-84.922200000000004</v>
      </c>
      <c r="K57" t="s">
        <v>443</v>
      </c>
      <c r="L57">
        <v>724</v>
      </c>
      <c r="M57" t="s">
        <v>469</v>
      </c>
      <c r="N57" t="s">
        <v>480</v>
      </c>
      <c r="O57">
        <v>1972</v>
      </c>
      <c r="Q57" t="s">
        <v>508</v>
      </c>
      <c r="R57" t="s">
        <v>611</v>
      </c>
      <c r="S57">
        <v>2</v>
      </c>
      <c r="T57" t="s">
        <v>613</v>
      </c>
      <c r="U57">
        <v>9954</v>
      </c>
      <c r="V57" s="26">
        <v>21631343</v>
      </c>
      <c r="W57" t="s">
        <v>637</v>
      </c>
      <c r="X57" s="19">
        <v>3.98E-3</v>
      </c>
      <c r="Y57" s="19">
        <v>4.333333333333334E-3</v>
      </c>
      <c r="Z57">
        <f t="shared" si="9"/>
        <v>1.0887772194304859</v>
      </c>
      <c r="AF57">
        <v>1</v>
      </c>
      <c r="AJ57" s="15"/>
    </row>
    <row r="58" spans="1:36" x14ac:dyDescent="0.45">
      <c r="A58" t="s">
        <v>960</v>
      </c>
      <c r="B58" t="s">
        <v>34</v>
      </c>
      <c r="C58" s="9">
        <v>703</v>
      </c>
      <c r="D58" t="s">
        <v>963</v>
      </c>
      <c r="E58" s="1">
        <v>23</v>
      </c>
      <c r="F58" t="s">
        <v>34</v>
      </c>
      <c r="G58" t="s">
        <v>194</v>
      </c>
      <c r="H58">
        <v>1</v>
      </c>
      <c r="I58">
        <v>34.125599999999999</v>
      </c>
      <c r="J58">
        <v>-84.922200000000004</v>
      </c>
      <c r="K58" t="s">
        <v>443</v>
      </c>
      <c r="L58">
        <v>892</v>
      </c>
      <c r="M58" t="s">
        <v>469</v>
      </c>
      <c r="N58" t="s">
        <v>485</v>
      </c>
      <c r="O58">
        <v>1974</v>
      </c>
      <c r="P58">
        <v>2035</v>
      </c>
      <c r="Q58" t="s">
        <v>508</v>
      </c>
      <c r="R58" t="s">
        <v>611</v>
      </c>
      <c r="S58">
        <v>2</v>
      </c>
      <c r="T58" t="s">
        <v>613</v>
      </c>
      <c r="U58">
        <v>9780</v>
      </c>
      <c r="V58" s="26">
        <v>32043261.600000001</v>
      </c>
      <c r="W58" t="s">
        <v>638</v>
      </c>
      <c r="X58" s="19">
        <v>3.0000000000000001E-3</v>
      </c>
      <c r="Y58" s="19">
        <v>3.166666666666667E-3</v>
      </c>
      <c r="Z58">
        <f t="shared" si="9"/>
        <v>1.0555555555555556</v>
      </c>
      <c r="AF58">
        <v>1</v>
      </c>
      <c r="AJ58" s="15"/>
    </row>
    <row r="59" spans="1:36" x14ac:dyDescent="0.45">
      <c r="A59" t="s">
        <v>960</v>
      </c>
      <c r="B59" t="s">
        <v>34</v>
      </c>
      <c r="C59" s="9">
        <v>703</v>
      </c>
      <c r="D59" t="s">
        <v>964</v>
      </c>
      <c r="E59" s="1">
        <v>24</v>
      </c>
      <c r="F59" t="s">
        <v>34</v>
      </c>
      <c r="G59" t="s">
        <v>195</v>
      </c>
      <c r="H59">
        <v>1</v>
      </c>
      <c r="I59">
        <v>34.125599999999999</v>
      </c>
      <c r="J59">
        <v>-84.922200000000004</v>
      </c>
      <c r="K59" t="s">
        <v>443</v>
      </c>
      <c r="L59">
        <v>892</v>
      </c>
      <c r="M59" t="s">
        <v>469</v>
      </c>
      <c r="N59" t="s">
        <v>485</v>
      </c>
      <c r="O59">
        <v>1975</v>
      </c>
      <c r="P59">
        <v>2035</v>
      </c>
      <c r="Q59" t="s">
        <v>508</v>
      </c>
      <c r="R59" t="s">
        <v>611</v>
      </c>
      <c r="S59">
        <v>2</v>
      </c>
      <c r="T59" t="s">
        <v>613</v>
      </c>
      <c r="U59">
        <v>9726</v>
      </c>
      <c r="V59" s="26">
        <v>36952380</v>
      </c>
      <c r="W59" t="s">
        <v>639</v>
      </c>
      <c r="X59" s="19">
        <v>2E-3</v>
      </c>
      <c r="Y59" s="19">
        <v>2E-3</v>
      </c>
      <c r="Z59">
        <f t="shared" si="9"/>
        <v>1</v>
      </c>
      <c r="AF59">
        <v>1</v>
      </c>
      <c r="AJ59" s="15"/>
    </row>
    <row r="60" spans="1:36" x14ac:dyDescent="0.45">
      <c r="A60" t="s">
        <v>969</v>
      </c>
      <c r="B60" t="s">
        <v>47</v>
      </c>
      <c r="C60" s="9">
        <v>1379</v>
      </c>
      <c r="D60">
        <v>1</v>
      </c>
      <c r="E60" s="1">
        <v>51</v>
      </c>
      <c r="F60" t="s">
        <v>47</v>
      </c>
      <c r="G60" t="s">
        <v>216</v>
      </c>
      <c r="H60">
        <v>5</v>
      </c>
      <c r="I60">
        <v>37.151699999999998</v>
      </c>
      <c r="J60">
        <v>-88.775000000000006</v>
      </c>
      <c r="K60" t="s">
        <v>447</v>
      </c>
      <c r="L60">
        <v>670</v>
      </c>
      <c r="M60" t="s">
        <v>471</v>
      </c>
      <c r="N60" t="s">
        <v>487</v>
      </c>
      <c r="O60">
        <v>1953</v>
      </c>
      <c r="P60">
        <v>2034</v>
      </c>
      <c r="Q60" t="s">
        <v>519</v>
      </c>
      <c r="R60" t="s">
        <v>611</v>
      </c>
      <c r="S60">
        <v>2</v>
      </c>
      <c r="T60" t="s">
        <v>613</v>
      </c>
      <c r="U60">
        <v>11164</v>
      </c>
      <c r="V60" s="26">
        <v>37710678</v>
      </c>
      <c r="W60" t="s">
        <v>660</v>
      </c>
      <c r="X60" s="19">
        <v>5.47E-3</v>
      </c>
      <c r="Y60" s="19">
        <v>5.1999999999999998E-3</v>
      </c>
      <c r="Z60">
        <f t="shared" si="9"/>
        <v>0.95063985374771476</v>
      </c>
      <c r="AF60">
        <v>1</v>
      </c>
      <c r="AJ60" s="15"/>
    </row>
    <row r="61" spans="1:36" x14ac:dyDescent="0.45">
      <c r="A61" t="s">
        <v>969</v>
      </c>
      <c r="B61" t="s">
        <v>47</v>
      </c>
      <c r="C61" s="9">
        <v>1379</v>
      </c>
      <c r="D61">
        <v>2</v>
      </c>
      <c r="E61" s="1">
        <v>51</v>
      </c>
      <c r="F61" t="s">
        <v>47</v>
      </c>
      <c r="G61" t="s">
        <v>216</v>
      </c>
      <c r="H61">
        <v>5</v>
      </c>
      <c r="I61">
        <v>37.151699999999998</v>
      </c>
      <c r="J61">
        <v>-88.775000000000006</v>
      </c>
      <c r="K61" t="s">
        <v>447</v>
      </c>
      <c r="L61">
        <v>670</v>
      </c>
      <c r="M61" t="s">
        <v>471</v>
      </c>
      <c r="N61" t="s">
        <v>487</v>
      </c>
      <c r="O61">
        <v>1953</v>
      </c>
      <c r="P61">
        <v>2034</v>
      </c>
      <c r="Q61" t="s">
        <v>519</v>
      </c>
      <c r="R61" t="s">
        <v>611</v>
      </c>
      <c r="S61">
        <v>2</v>
      </c>
      <c r="T61" t="s">
        <v>613</v>
      </c>
      <c r="U61">
        <v>11164</v>
      </c>
      <c r="V61" s="26">
        <v>37710678</v>
      </c>
      <c r="W61" t="s">
        <v>660</v>
      </c>
      <c r="X61" s="19">
        <v>5.47E-3</v>
      </c>
      <c r="Y61" s="19">
        <v>5.1999999999999998E-3</v>
      </c>
      <c r="Z61">
        <f t="shared" si="9"/>
        <v>0.95063985374771476</v>
      </c>
      <c r="AF61">
        <v>1</v>
      </c>
      <c r="AJ61" s="15"/>
    </row>
    <row r="62" spans="1:36" x14ac:dyDescent="0.45">
      <c r="A62" t="s">
        <v>969</v>
      </c>
      <c r="B62" t="s">
        <v>47</v>
      </c>
      <c r="C62" s="9">
        <v>1379</v>
      </c>
      <c r="D62">
        <v>3</v>
      </c>
      <c r="E62" s="1">
        <v>51</v>
      </c>
      <c r="F62" t="s">
        <v>47</v>
      </c>
      <c r="G62" t="s">
        <v>216</v>
      </c>
      <c r="H62">
        <v>5</v>
      </c>
      <c r="I62">
        <v>37.151699999999998</v>
      </c>
      <c r="J62">
        <v>-88.775000000000006</v>
      </c>
      <c r="K62" t="s">
        <v>447</v>
      </c>
      <c r="L62">
        <v>670</v>
      </c>
      <c r="M62" t="s">
        <v>471</v>
      </c>
      <c r="N62" t="s">
        <v>487</v>
      </c>
      <c r="O62">
        <v>1953</v>
      </c>
      <c r="P62">
        <v>2034</v>
      </c>
      <c r="Q62" t="s">
        <v>519</v>
      </c>
      <c r="R62" t="s">
        <v>611</v>
      </c>
      <c r="S62">
        <v>2</v>
      </c>
      <c r="T62" t="s">
        <v>613</v>
      </c>
      <c r="U62">
        <v>11164</v>
      </c>
      <c r="V62" s="26">
        <v>37710678</v>
      </c>
      <c r="W62" t="s">
        <v>660</v>
      </c>
      <c r="X62" s="19">
        <v>5.47E-3</v>
      </c>
      <c r="Y62" s="19">
        <v>5.1999999999999998E-3</v>
      </c>
      <c r="Z62">
        <f t="shared" si="9"/>
        <v>0.95063985374771476</v>
      </c>
      <c r="AF62">
        <v>1</v>
      </c>
      <c r="AJ62" s="15"/>
    </row>
    <row r="63" spans="1:36" x14ac:dyDescent="0.45">
      <c r="A63" t="s">
        <v>969</v>
      </c>
      <c r="B63" t="s">
        <v>47</v>
      </c>
      <c r="C63" s="9">
        <v>1379</v>
      </c>
      <c r="D63">
        <v>4</v>
      </c>
      <c r="E63" s="1">
        <v>51</v>
      </c>
      <c r="F63" t="s">
        <v>47</v>
      </c>
      <c r="G63" t="s">
        <v>216</v>
      </c>
      <c r="H63">
        <v>5</v>
      </c>
      <c r="I63">
        <v>37.151699999999998</v>
      </c>
      <c r="J63">
        <v>-88.775000000000006</v>
      </c>
      <c r="K63" t="s">
        <v>447</v>
      </c>
      <c r="L63">
        <v>670</v>
      </c>
      <c r="M63" t="s">
        <v>471</v>
      </c>
      <c r="N63" t="s">
        <v>487</v>
      </c>
      <c r="O63">
        <v>1953</v>
      </c>
      <c r="P63">
        <v>2034</v>
      </c>
      <c r="Q63" t="s">
        <v>519</v>
      </c>
      <c r="R63" t="s">
        <v>611</v>
      </c>
      <c r="S63">
        <v>2</v>
      </c>
      <c r="T63" t="s">
        <v>613</v>
      </c>
      <c r="U63">
        <v>11164</v>
      </c>
      <c r="V63" s="26">
        <v>37710678</v>
      </c>
      <c r="W63" t="s">
        <v>660</v>
      </c>
      <c r="X63" s="19">
        <v>5.47E-3</v>
      </c>
      <c r="Y63" s="19">
        <v>5.1999999999999998E-3</v>
      </c>
      <c r="Z63">
        <f t="shared" si="9"/>
        <v>0.95063985374771476</v>
      </c>
      <c r="AF63">
        <v>1</v>
      </c>
      <c r="AJ63" s="15"/>
    </row>
    <row r="64" spans="1:36" x14ac:dyDescent="0.45">
      <c r="A64" t="s">
        <v>969</v>
      </c>
      <c r="B64" t="s">
        <v>47</v>
      </c>
      <c r="C64" s="9">
        <v>1379</v>
      </c>
      <c r="D64">
        <v>5</v>
      </c>
      <c r="E64" s="1">
        <v>51</v>
      </c>
      <c r="F64" t="s">
        <v>47</v>
      </c>
      <c r="G64" t="s">
        <v>216</v>
      </c>
      <c r="H64">
        <v>5</v>
      </c>
      <c r="I64">
        <v>37.151699999999998</v>
      </c>
      <c r="J64">
        <v>-88.775000000000006</v>
      </c>
      <c r="K64" t="s">
        <v>447</v>
      </c>
      <c r="L64">
        <v>670</v>
      </c>
      <c r="M64" t="s">
        <v>471</v>
      </c>
      <c r="N64" t="s">
        <v>487</v>
      </c>
      <c r="O64">
        <v>1953</v>
      </c>
      <c r="P64">
        <v>2034</v>
      </c>
      <c r="Q64" t="s">
        <v>519</v>
      </c>
      <c r="R64" t="s">
        <v>611</v>
      </c>
      <c r="S64">
        <v>2</v>
      </c>
      <c r="T64" t="s">
        <v>613</v>
      </c>
      <c r="U64">
        <v>11164</v>
      </c>
      <c r="V64" s="26">
        <v>37710678</v>
      </c>
      <c r="W64" t="s">
        <v>660</v>
      </c>
      <c r="X64" s="19">
        <v>5.47E-3</v>
      </c>
      <c r="Y64" s="19">
        <v>5.1999999999999998E-3</v>
      </c>
      <c r="Z64">
        <f t="shared" si="9"/>
        <v>0.95063985374771476</v>
      </c>
      <c r="AF64">
        <v>1</v>
      </c>
      <c r="AJ64" s="15"/>
    </row>
    <row r="65" spans="1:36" x14ac:dyDescent="0.45">
      <c r="A65" t="s">
        <v>969</v>
      </c>
      <c r="B65" t="s">
        <v>47</v>
      </c>
      <c r="C65" s="9">
        <v>1379</v>
      </c>
      <c r="D65">
        <v>6</v>
      </c>
      <c r="E65" s="1">
        <v>56</v>
      </c>
      <c r="F65" t="s">
        <v>47</v>
      </c>
      <c r="G65" t="s">
        <v>217</v>
      </c>
      <c r="H65">
        <v>4</v>
      </c>
      <c r="I65">
        <v>37.151699999999998</v>
      </c>
      <c r="J65">
        <v>-88.775000000000006</v>
      </c>
      <c r="K65" t="s">
        <v>447</v>
      </c>
      <c r="L65">
        <v>536</v>
      </c>
      <c r="M65" t="s">
        <v>471</v>
      </c>
      <c r="N65" t="s">
        <v>487</v>
      </c>
      <c r="O65">
        <v>1954</v>
      </c>
      <c r="P65">
        <v>2034</v>
      </c>
      <c r="Q65" t="s">
        <v>519</v>
      </c>
      <c r="R65" t="s">
        <v>611</v>
      </c>
      <c r="S65">
        <v>2</v>
      </c>
      <c r="T65" t="s">
        <v>613</v>
      </c>
      <c r="U65">
        <v>11190</v>
      </c>
      <c r="V65" s="26">
        <v>30393395.399999999</v>
      </c>
      <c r="W65" t="s">
        <v>661</v>
      </c>
      <c r="X65" s="19">
        <v>5.5900000000000004E-3</v>
      </c>
      <c r="Y65" s="19">
        <v>6.3500000000000006E-3</v>
      </c>
      <c r="Z65">
        <f t="shared" si="9"/>
        <v>1.1359570661896243</v>
      </c>
      <c r="AF65">
        <v>1</v>
      </c>
      <c r="AJ65" s="15"/>
    </row>
    <row r="66" spans="1:36" x14ac:dyDescent="0.45">
      <c r="A66" t="s">
        <v>969</v>
      </c>
      <c r="B66" t="s">
        <v>47</v>
      </c>
      <c r="C66" s="9">
        <v>1379</v>
      </c>
      <c r="D66">
        <v>7</v>
      </c>
      <c r="E66" s="1">
        <v>56</v>
      </c>
      <c r="F66" t="s">
        <v>47</v>
      </c>
      <c r="G66" t="s">
        <v>217</v>
      </c>
      <c r="H66">
        <v>4</v>
      </c>
      <c r="I66">
        <v>37.151699999999998</v>
      </c>
      <c r="J66">
        <v>-88.775000000000006</v>
      </c>
      <c r="K66" t="s">
        <v>447</v>
      </c>
      <c r="L66">
        <v>536</v>
      </c>
      <c r="M66" t="s">
        <v>471</v>
      </c>
      <c r="N66" t="s">
        <v>487</v>
      </c>
      <c r="O66">
        <v>1954</v>
      </c>
      <c r="P66">
        <v>2034</v>
      </c>
      <c r="Q66" t="s">
        <v>519</v>
      </c>
      <c r="R66" t="s">
        <v>611</v>
      </c>
      <c r="S66">
        <v>2</v>
      </c>
      <c r="T66" t="s">
        <v>613</v>
      </c>
      <c r="U66">
        <v>11190</v>
      </c>
      <c r="V66" s="26">
        <v>30393395.399999999</v>
      </c>
      <c r="W66" t="s">
        <v>661</v>
      </c>
      <c r="X66" s="19">
        <v>5.5900000000000004E-3</v>
      </c>
      <c r="Y66" s="19">
        <v>6.3500000000000006E-3</v>
      </c>
      <c r="Z66">
        <f t="shared" si="9"/>
        <v>1.1359570661896243</v>
      </c>
      <c r="AF66">
        <v>1</v>
      </c>
      <c r="AJ66" s="15"/>
    </row>
    <row r="67" spans="1:36" x14ac:dyDescent="0.45">
      <c r="A67" t="s">
        <v>969</v>
      </c>
      <c r="B67" t="s">
        <v>47</v>
      </c>
      <c r="C67" s="9">
        <v>1379</v>
      </c>
      <c r="D67">
        <v>8</v>
      </c>
      <c r="E67" s="1">
        <v>56</v>
      </c>
      <c r="F67" t="s">
        <v>47</v>
      </c>
      <c r="G67" t="s">
        <v>217</v>
      </c>
      <c r="H67">
        <v>4</v>
      </c>
      <c r="I67">
        <v>37.151699999999998</v>
      </c>
      <c r="J67">
        <v>-88.775000000000006</v>
      </c>
      <c r="K67" t="s">
        <v>447</v>
      </c>
      <c r="L67">
        <v>536</v>
      </c>
      <c r="M67" t="s">
        <v>471</v>
      </c>
      <c r="N67" t="s">
        <v>487</v>
      </c>
      <c r="O67">
        <v>1954</v>
      </c>
      <c r="P67">
        <v>2034</v>
      </c>
      <c r="Q67" t="s">
        <v>519</v>
      </c>
      <c r="R67" t="s">
        <v>611</v>
      </c>
      <c r="S67">
        <v>2</v>
      </c>
      <c r="T67" t="s">
        <v>613</v>
      </c>
      <c r="U67">
        <v>11190</v>
      </c>
      <c r="V67" s="26">
        <v>30393395.399999999</v>
      </c>
      <c r="W67" t="s">
        <v>661</v>
      </c>
      <c r="X67" s="19">
        <v>5.5900000000000004E-3</v>
      </c>
      <c r="Y67" s="19">
        <v>6.3500000000000006E-3</v>
      </c>
      <c r="Z67">
        <f t="shared" ref="Z67:Z98" si="10">Y67/X67</f>
        <v>1.1359570661896243</v>
      </c>
      <c r="AF67">
        <v>1</v>
      </c>
      <c r="AJ67" s="15"/>
    </row>
    <row r="68" spans="1:36" x14ac:dyDescent="0.45">
      <c r="A68" t="s">
        <v>969</v>
      </c>
      <c r="B68" t="s">
        <v>47</v>
      </c>
      <c r="C68" s="9">
        <v>1379</v>
      </c>
      <c r="D68">
        <v>9</v>
      </c>
      <c r="E68" s="1">
        <v>56</v>
      </c>
      <c r="F68" t="s">
        <v>47</v>
      </c>
      <c r="G68" t="s">
        <v>217</v>
      </c>
      <c r="H68">
        <v>4</v>
      </c>
      <c r="I68">
        <v>37.151699999999998</v>
      </c>
      <c r="J68">
        <v>-88.775000000000006</v>
      </c>
      <c r="K68" t="s">
        <v>447</v>
      </c>
      <c r="L68">
        <v>536</v>
      </c>
      <c r="M68" t="s">
        <v>471</v>
      </c>
      <c r="N68" t="s">
        <v>487</v>
      </c>
      <c r="O68">
        <v>1954</v>
      </c>
      <c r="P68">
        <v>2034</v>
      </c>
      <c r="Q68" t="s">
        <v>519</v>
      </c>
      <c r="R68" t="s">
        <v>611</v>
      </c>
      <c r="S68">
        <v>2</v>
      </c>
      <c r="T68" t="s">
        <v>613</v>
      </c>
      <c r="U68">
        <v>11190</v>
      </c>
      <c r="V68" s="26">
        <v>30393395.399999999</v>
      </c>
      <c r="W68" t="s">
        <v>661</v>
      </c>
      <c r="X68" s="19">
        <v>5.5900000000000004E-3</v>
      </c>
      <c r="Y68" s="19">
        <v>6.3500000000000006E-3</v>
      </c>
      <c r="Z68">
        <f t="shared" si="10"/>
        <v>1.1359570661896243</v>
      </c>
      <c r="AF68">
        <v>1</v>
      </c>
      <c r="AJ68" s="15"/>
    </row>
    <row r="69" spans="1:36" x14ac:dyDescent="0.45">
      <c r="A69" t="s">
        <v>969</v>
      </c>
      <c r="B69" t="s">
        <v>970</v>
      </c>
      <c r="C69" s="9">
        <v>1384</v>
      </c>
      <c r="D69">
        <v>1</v>
      </c>
      <c r="E69" s="1">
        <v>60</v>
      </c>
      <c r="F69" t="s">
        <v>48</v>
      </c>
      <c r="G69" t="s">
        <v>218</v>
      </c>
      <c r="H69">
        <v>2</v>
      </c>
      <c r="I69">
        <v>36.998100000000001</v>
      </c>
      <c r="J69">
        <v>-84.591899999999995</v>
      </c>
      <c r="K69" t="s">
        <v>447</v>
      </c>
      <c r="L69">
        <v>341</v>
      </c>
      <c r="M69" t="s">
        <v>469</v>
      </c>
      <c r="N69" t="s">
        <v>486</v>
      </c>
      <c r="O69">
        <v>1969</v>
      </c>
      <c r="Q69" t="s">
        <v>520</v>
      </c>
      <c r="R69" t="s">
        <v>611</v>
      </c>
      <c r="S69">
        <v>1</v>
      </c>
      <c r="T69" t="s">
        <v>614</v>
      </c>
      <c r="U69">
        <v>10639</v>
      </c>
      <c r="V69" s="26">
        <v>3985228</v>
      </c>
      <c r="W69" t="s">
        <v>662</v>
      </c>
      <c r="X69" s="19">
        <v>5.0000000000000001E-3</v>
      </c>
      <c r="Y69" s="19">
        <v>4.8260869565217388E-3</v>
      </c>
      <c r="Z69">
        <f t="shared" si="10"/>
        <v>0.96521739130434769</v>
      </c>
      <c r="AF69">
        <v>1</v>
      </c>
      <c r="AJ69" s="15"/>
    </row>
    <row r="70" spans="1:36" x14ac:dyDescent="0.45">
      <c r="A70" t="s">
        <v>969</v>
      </c>
      <c r="B70" t="s">
        <v>970</v>
      </c>
      <c r="C70" s="9">
        <v>1384</v>
      </c>
      <c r="D70">
        <v>2</v>
      </c>
      <c r="E70" s="1">
        <v>60</v>
      </c>
      <c r="F70" t="s">
        <v>48</v>
      </c>
      <c r="G70" t="s">
        <v>218</v>
      </c>
      <c r="H70">
        <v>2</v>
      </c>
      <c r="I70">
        <v>36.998100000000001</v>
      </c>
      <c r="J70">
        <v>-84.591899999999995</v>
      </c>
      <c r="K70" t="s">
        <v>447</v>
      </c>
      <c r="L70">
        <v>341</v>
      </c>
      <c r="M70" t="s">
        <v>469</v>
      </c>
      <c r="N70" t="s">
        <v>486</v>
      </c>
      <c r="O70">
        <v>1969</v>
      </c>
      <c r="Q70" t="s">
        <v>520</v>
      </c>
      <c r="R70" t="s">
        <v>611</v>
      </c>
      <c r="S70">
        <v>1</v>
      </c>
      <c r="T70" t="s">
        <v>614</v>
      </c>
      <c r="U70">
        <v>10639</v>
      </c>
      <c r="V70" s="26">
        <v>3985228</v>
      </c>
      <c r="W70" t="s">
        <v>662</v>
      </c>
      <c r="X70" s="19">
        <v>5.0000000000000001E-3</v>
      </c>
      <c r="Y70" s="19">
        <v>4.8260869565217388E-3</v>
      </c>
      <c r="Z70">
        <f t="shared" si="10"/>
        <v>0.96521739130434769</v>
      </c>
      <c r="AF70">
        <v>1</v>
      </c>
      <c r="AJ70" s="15"/>
    </row>
    <row r="71" spans="1:36" x14ac:dyDescent="0.45">
      <c r="A71" t="s">
        <v>971</v>
      </c>
      <c r="B71" t="s">
        <v>55</v>
      </c>
      <c r="C71" s="9">
        <v>2107</v>
      </c>
      <c r="D71">
        <v>1</v>
      </c>
      <c r="E71" s="10">
        <v>75</v>
      </c>
      <c r="F71" t="s">
        <v>55</v>
      </c>
      <c r="G71" t="s">
        <v>232</v>
      </c>
      <c r="H71">
        <v>1</v>
      </c>
      <c r="I71">
        <v>38.915478999999998</v>
      </c>
      <c r="J71">
        <v>-90.290246999999994</v>
      </c>
      <c r="K71" t="s">
        <v>451</v>
      </c>
      <c r="L71">
        <v>487</v>
      </c>
      <c r="M71" t="s">
        <v>471</v>
      </c>
      <c r="N71" t="s">
        <v>482</v>
      </c>
      <c r="O71">
        <v>1967</v>
      </c>
      <c r="P71">
        <v>2030</v>
      </c>
      <c r="Q71" t="s">
        <v>526</v>
      </c>
      <c r="R71" t="s">
        <v>611</v>
      </c>
      <c r="S71">
        <v>1</v>
      </c>
      <c r="T71" t="s">
        <v>614</v>
      </c>
      <c r="U71">
        <v>11127</v>
      </c>
      <c r="V71" s="26">
        <v>23831659.600000001</v>
      </c>
      <c r="W71" t="s">
        <v>673</v>
      </c>
      <c r="X71" s="19">
        <v>3.0000000000000001E-3</v>
      </c>
      <c r="Y71" s="19">
        <v>2.7608695652173911E-3</v>
      </c>
      <c r="Z71">
        <f t="shared" si="10"/>
        <v>0.92028985507246364</v>
      </c>
      <c r="AF71">
        <v>1</v>
      </c>
      <c r="AJ71" s="15"/>
    </row>
    <row r="72" spans="1:36" x14ac:dyDescent="0.45">
      <c r="A72" t="s">
        <v>971</v>
      </c>
      <c r="B72" t="s">
        <v>55</v>
      </c>
      <c r="C72" s="9">
        <v>2107</v>
      </c>
      <c r="D72">
        <v>2</v>
      </c>
      <c r="E72" s="10">
        <v>76</v>
      </c>
      <c r="F72" t="s">
        <v>55</v>
      </c>
      <c r="G72" t="s">
        <v>233</v>
      </c>
      <c r="H72">
        <v>1</v>
      </c>
      <c r="I72">
        <v>38.915478999999998</v>
      </c>
      <c r="J72">
        <v>-90.290246999999994</v>
      </c>
      <c r="K72" t="s">
        <v>451</v>
      </c>
      <c r="L72">
        <v>487</v>
      </c>
      <c r="M72" t="s">
        <v>471</v>
      </c>
      <c r="N72" t="s">
        <v>482</v>
      </c>
      <c r="O72">
        <v>1968</v>
      </c>
      <c r="P72">
        <v>2030</v>
      </c>
      <c r="Q72" t="s">
        <v>526</v>
      </c>
      <c r="R72" t="s">
        <v>611</v>
      </c>
      <c r="S72">
        <v>1</v>
      </c>
      <c r="T72" t="s">
        <v>614</v>
      </c>
      <c r="U72">
        <v>11339</v>
      </c>
      <c r="V72" s="26">
        <v>21584179.800000001</v>
      </c>
      <c r="W72" t="s">
        <v>662</v>
      </c>
      <c r="X72" s="19">
        <v>5.0000000000000001E-3</v>
      </c>
      <c r="Y72" s="19">
        <v>4.163043478260871E-3</v>
      </c>
      <c r="Z72">
        <f t="shared" si="10"/>
        <v>0.83260869565217421</v>
      </c>
      <c r="AF72">
        <v>1</v>
      </c>
      <c r="AJ72" s="15"/>
    </row>
    <row r="73" spans="1:36" x14ac:dyDescent="0.45">
      <c r="A73" t="s">
        <v>971</v>
      </c>
      <c r="B73" t="s">
        <v>973</v>
      </c>
      <c r="C73" s="9">
        <v>2168</v>
      </c>
      <c r="D73" t="s">
        <v>974</v>
      </c>
      <c r="E73" s="1">
        <v>79</v>
      </c>
      <c r="F73" t="s">
        <v>57</v>
      </c>
      <c r="G73" t="s">
        <v>236</v>
      </c>
      <c r="H73">
        <v>1</v>
      </c>
      <c r="I73">
        <v>39.552199999999999</v>
      </c>
      <c r="J73">
        <v>-92.638099999999994</v>
      </c>
      <c r="K73" t="s">
        <v>451</v>
      </c>
      <c r="L73">
        <v>165</v>
      </c>
      <c r="M73" t="s">
        <v>470</v>
      </c>
      <c r="N73" t="s">
        <v>482</v>
      </c>
      <c r="O73">
        <v>1966</v>
      </c>
      <c r="Q73" t="s">
        <v>527</v>
      </c>
      <c r="R73" t="s">
        <v>611</v>
      </c>
      <c r="S73">
        <v>2</v>
      </c>
      <c r="T73" t="s">
        <v>613</v>
      </c>
      <c r="U73">
        <v>9907</v>
      </c>
      <c r="V73" s="26">
        <v>13301299</v>
      </c>
      <c r="W73" t="s">
        <v>676</v>
      </c>
      <c r="X73" s="19">
        <v>1.7960000000000001E-3</v>
      </c>
      <c r="Y73" s="19">
        <v>1.6000000000000001E-3</v>
      </c>
      <c r="Z73">
        <f t="shared" si="10"/>
        <v>0.89086859688195996</v>
      </c>
      <c r="AF73">
        <v>1</v>
      </c>
      <c r="AJ73" s="15"/>
    </row>
    <row r="74" spans="1:36" x14ac:dyDescent="0.45">
      <c r="A74" t="s">
        <v>971</v>
      </c>
      <c r="B74" t="s">
        <v>973</v>
      </c>
      <c r="C74" s="9">
        <v>2168</v>
      </c>
      <c r="D74" t="s">
        <v>975</v>
      </c>
      <c r="E74" s="1">
        <v>80</v>
      </c>
      <c r="F74" t="s">
        <v>57</v>
      </c>
      <c r="G74" t="s">
        <v>237</v>
      </c>
      <c r="H74">
        <v>1</v>
      </c>
      <c r="I74">
        <v>39.552199999999999</v>
      </c>
      <c r="J74">
        <v>-92.638099999999994</v>
      </c>
      <c r="K74" t="s">
        <v>451</v>
      </c>
      <c r="L74">
        <v>270</v>
      </c>
      <c r="M74" t="s">
        <v>470</v>
      </c>
      <c r="N74" t="s">
        <v>482</v>
      </c>
      <c r="O74">
        <v>1969</v>
      </c>
      <c r="Q74" t="s">
        <v>527</v>
      </c>
      <c r="R74" t="s">
        <v>611</v>
      </c>
      <c r="S74">
        <v>2</v>
      </c>
      <c r="T74" t="s">
        <v>613</v>
      </c>
      <c r="U74">
        <v>9930</v>
      </c>
      <c r="V74" s="26">
        <v>18741658.399999999</v>
      </c>
      <c r="W74" t="s">
        <v>677</v>
      </c>
      <c r="X74" s="19">
        <v>3.0000000000000001E-3</v>
      </c>
      <c r="Y74" s="19">
        <v>3.666666666666667E-3</v>
      </c>
      <c r="Z74">
        <f t="shared" si="10"/>
        <v>1.2222222222222223</v>
      </c>
      <c r="AF74">
        <v>1</v>
      </c>
      <c r="AJ74" s="15"/>
    </row>
    <row r="75" spans="1:36" x14ac:dyDescent="0.45">
      <c r="A75" t="s">
        <v>971</v>
      </c>
      <c r="B75" t="s">
        <v>973</v>
      </c>
      <c r="C75" s="9">
        <v>2168</v>
      </c>
      <c r="D75" t="s">
        <v>976</v>
      </c>
      <c r="E75" s="10">
        <v>81</v>
      </c>
      <c r="F75" t="s">
        <v>57</v>
      </c>
      <c r="G75" t="s">
        <v>238</v>
      </c>
      <c r="H75">
        <v>1</v>
      </c>
      <c r="I75">
        <v>39.552199999999999</v>
      </c>
      <c r="J75">
        <v>-92.638099999999994</v>
      </c>
      <c r="K75" t="s">
        <v>451</v>
      </c>
      <c r="L75">
        <v>699</v>
      </c>
      <c r="M75" t="s">
        <v>470</v>
      </c>
      <c r="N75" t="s">
        <v>482</v>
      </c>
      <c r="O75">
        <v>1982</v>
      </c>
      <c r="Q75" t="s">
        <v>527</v>
      </c>
      <c r="R75" t="s">
        <v>611</v>
      </c>
      <c r="S75">
        <v>2</v>
      </c>
      <c r="T75" t="s">
        <v>613</v>
      </c>
      <c r="U75">
        <v>9903</v>
      </c>
      <c r="V75" s="26">
        <v>48542424.399999999</v>
      </c>
      <c r="W75" t="s">
        <v>678</v>
      </c>
      <c r="X75" s="19">
        <v>3.0000000000000001E-3</v>
      </c>
      <c r="Y75" s="19">
        <v>4.0000000000000001E-3</v>
      </c>
      <c r="Z75">
        <f t="shared" si="10"/>
        <v>1.3333333333333333</v>
      </c>
      <c r="AF75">
        <v>1</v>
      </c>
      <c r="AJ75" s="15"/>
    </row>
    <row r="76" spans="1:36" x14ac:dyDescent="0.45">
      <c r="A76" t="s">
        <v>977</v>
      </c>
      <c r="B76" t="s">
        <v>60</v>
      </c>
      <c r="C76" s="9">
        <v>2364</v>
      </c>
      <c r="D76">
        <v>1</v>
      </c>
      <c r="E76" s="10">
        <v>85</v>
      </c>
      <c r="F76" t="s">
        <v>60</v>
      </c>
      <c r="G76" t="s">
        <v>242</v>
      </c>
      <c r="H76">
        <v>2</v>
      </c>
      <c r="I76">
        <v>43.141100000000002</v>
      </c>
      <c r="J76">
        <v>-71.469200000000001</v>
      </c>
      <c r="K76" t="s">
        <v>452</v>
      </c>
      <c r="L76">
        <v>438</v>
      </c>
      <c r="M76" t="s">
        <v>469</v>
      </c>
      <c r="N76" t="s">
        <v>482</v>
      </c>
      <c r="O76">
        <v>1960</v>
      </c>
      <c r="Q76" t="s">
        <v>530</v>
      </c>
      <c r="R76" t="s">
        <v>611</v>
      </c>
      <c r="S76">
        <v>2</v>
      </c>
      <c r="T76" t="s">
        <v>613</v>
      </c>
      <c r="U76">
        <v>11390</v>
      </c>
      <c r="V76" s="26">
        <v>3580622.6</v>
      </c>
      <c r="W76" t="s">
        <v>682</v>
      </c>
      <c r="X76" s="19">
        <v>7.8620000000000009E-3</v>
      </c>
      <c r="Y76" s="19">
        <v>5.9666666666666661E-3</v>
      </c>
      <c r="Z76">
        <f t="shared" si="10"/>
        <v>0.75892478588993451</v>
      </c>
      <c r="AF76">
        <v>1</v>
      </c>
      <c r="AJ76" s="15"/>
    </row>
    <row r="77" spans="1:36" x14ac:dyDescent="0.45">
      <c r="A77" t="s">
        <v>977</v>
      </c>
      <c r="B77" t="s">
        <v>60</v>
      </c>
      <c r="C77" s="9">
        <v>2364</v>
      </c>
      <c r="D77">
        <v>2</v>
      </c>
      <c r="E77" s="1">
        <v>85</v>
      </c>
      <c r="F77" t="s">
        <v>60</v>
      </c>
      <c r="G77" t="s">
        <v>242</v>
      </c>
      <c r="H77">
        <v>2</v>
      </c>
      <c r="I77">
        <v>43.141100000000002</v>
      </c>
      <c r="J77">
        <v>-71.469200000000001</v>
      </c>
      <c r="K77" t="s">
        <v>452</v>
      </c>
      <c r="L77">
        <v>438</v>
      </c>
      <c r="M77" t="s">
        <v>469</v>
      </c>
      <c r="N77" t="s">
        <v>482</v>
      </c>
      <c r="O77">
        <v>1960</v>
      </c>
      <c r="Q77" t="s">
        <v>530</v>
      </c>
      <c r="R77" t="s">
        <v>611</v>
      </c>
      <c r="S77">
        <v>2</v>
      </c>
      <c r="T77" t="s">
        <v>613</v>
      </c>
      <c r="U77">
        <v>11390</v>
      </c>
      <c r="V77" s="26">
        <v>3580622.6</v>
      </c>
      <c r="W77" t="s">
        <v>682</v>
      </c>
      <c r="X77" s="19">
        <v>7.8620000000000009E-3</v>
      </c>
      <c r="Y77" s="19">
        <v>5.9666666666666661E-3</v>
      </c>
      <c r="Z77">
        <f t="shared" si="10"/>
        <v>0.75892478588993451</v>
      </c>
      <c r="AF77">
        <v>1</v>
      </c>
      <c r="AJ77" s="15"/>
    </row>
    <row r="78" spans="1:36" x14ac:dyDescent="0.45">
      <c r="A78" t="s">
        <v>978</v>
      </c>
      <c r="B78" t="s">
        <v>66</v>
      </c>
      <c r="C78" s="9">
        <v>2817</v>
      </c>
      <c r="D78">
        <v>2</v>
      </c>
      <c r="E78" s="1">
        <v>104</v>
      </c>
      <c r="F78" t="s">
        <v>66</v>
      </c>
      <c r="G78" t="s">
        <v>257</v>
      </c>
      <c r="H78">
        <v>1</v>
      </c>
      <c r="I78">
        <v>47.280768999999999</v>
      </c>
      <c r="J78">
        <v>-101.321213</v>
      </c>
      <c r="K78" t="s">
        <v>455</v>
      </c>
      <c r="L78">
        <v>445</v>
      </c>
      <c r="M78" t="s">
        <v>472</v>
      </c>
      <c r="N78" t="s">
        <v>482</v>
      </c>
      <c r="O78">
        <v>1975</v>
      </c>
      <c r="Q78" t="s">
        <v>535</v>
      </c>
      <c r="R78" t="s">
        <v>611</v>
      </c>
      <c r="S78">
        <v>2</v>
      </c>
      <c r="T78" t="s">
        <v>613</v>
      </c>
      <c r="U78">
        <v>11751</v>
      </c>
      <c r="V78" s="26">
        <v>24932913.199999999</v>
      </c>
      <c r="W78" t="s">
        <v>697</v>
      </c>
      <c r="X78" s="19">
        <v>5.692E-3</v>
      </c>
      <c r="Y78" s="19">
        <v>6.0666666666666673E-3</v>
      </c>
      <c r="Z78">
        <f t="shared" si="10"/>
        <v>1.0658233778402437</v>
      </c>
      <c r="AF78">
        <v>1</v>
      </c>
      <c r="AJ78" s="15"/>
    </row>
    <row r="79" spans="1:36" x14ac:dyDescent="0.45">
      <c r="A79" t="s">
        <v>978</v>
      </c>
      <c r="B79" t="s">
        <v>67</v>
      </c>
      <c r="C79" s="9">
        <v>2823</v>
      </c>
      <c r="D79" t="s">
        <v>979</v>
      </c>
      <c r="E79" s="10">
        <v>105</v>
      </c>
      <c r="F79" t="s">
        <v>67</v>
      </c>
      <c r="G79" t="s">
        <v>258</v>
      </c>
      <c r="H79">
        <v>1</v>
      </c>
      <c r="I79">
        <v>47.065854000000002</v>
      </c>
      <c r="J79">
        <v>-101.213093</v>
      </c>
      <c r="K79" t="s">
        <v>455</v>
      </c>
      <c r="L79">
        <v>237</v>
      </c>
      <c r="M79" t="s">
        <v>478</v>
      </c>
      <c r="N79" t="s">
        <v>482</v>
      </c>
      <c r="O79">
        <v>1970</v>
      </c>
      <c r="Q79" t="s">
        <v>536</v>
      </c>
      <c r="R79" t="s">
        <v>612</v>
      </c>
      <c r="S79">
        <v>31</v>
      </c>
      <c r="T79" t="s">
        <v>614</v>
      </c>
      <c r="U79">
        <v>11631</v>
      </c>
      <c r="V79" s="26">
        <v>19083043.199999999</v>
      </c>
      <c r="W79" t="s">
        <v>698</v>
      </c>
      <c r="X79" s="19">
        <v>3.0000000000000001E-3</v>
      </c>
      <c r="Y79" s="19">
        <v>5.307462686567164E-3</v>
      </c>
      <c r="Z79">
        <f t="shared" si="10"/>
        <v>1.7691542288557214</v>
      </c>
      <c r="AF79">
        <v>1</v>
      </c>
      <c r="AJ79" s="15"/>
    </row>
    <row r="80" spans="1:36" x14ac:dyDescent="0.45">
      <c r="A80" t="s">
        <v>981</v>
      </c>
      <c r="B80" t="s">
        <v>983</v>
      </c>
      <c r="C80" s="9">
        <v>2878</v>
      </c>
      <c r="D80">
        <v>1</v>
      </c>
      <c r="E80" s="10">
        <v>115</v>
      </c>
      <c r="F80" t="s">
        <v>70</v>
      </c>
      <c r="G80" t="s">
        <v>265</v>
      </c>
      <c r="H80">
        <v>1</v>
      </c>
      <c r="I80">
        <v>41.691699999999997</v>
      </c>
      <c r="J80">
        <v>-83.437799999999996</v>
      </c>
      <c r="K80" t="s">
        <v>456</v>
      </c>
      <c r="L80">
        <v>136</v>
      </c>
      <c r="M80" t="s">
        <v>476</v>
      </c>
      <c r="N80" t="s">
        <v>483</v>
      </c>
      <c r="O80">
        <v>2000</v>
      </c>
      <c r="Q80" t="s">
        <v>541</v>
      </c>
      <c r="R80" t="s">
        <v>611</v>
      </c>
      <c r="S80">
        <v>2</v>
      </c>
      <c r="T80" t="s">
        <v>613</v>
      </c>
      <c r="U80">
        <v>12574</v>
      </c>
      <c r="V80" s="26">
        <v>13582201.199999999</v>
      </c>
      <c r="W80" t="s">
        <v>705</v>
      </c>
      <c r="X80" s="19">
        <v>1.986639096548433E-3</v>
      </c>
      <c r="Y80" s="19">
        <v>2.134033190180796E-3</v>
      </c>
      <c r="Z80">
        <f t="shared" si="10"/>
        <v>1.0741926874833201</v>
      </c>
      <c r="AF80">
        <v>1</v>
      </c>
      <c r="AJ80" s="15"/>
    </row>
    <row r="81" spans="1:36" x14ac:dyDescent="0.45">
      <c r="A81" t="s">
        <v>984</v>
      </c>
      <c r="B81" t="s">
        <v>71</v>
      </c>
      <c r="C81" s="9">
        <v>2952</v>
      </c>
      <c r="D81">
        <v>6</v>
      </c>
      <c r="E81" s="1">
        <v>116</v>
      </c>
      <c r="F81" t="s">
        <v>71</v>
      </c>
      <c r="G81" t="s">
        <v>266</v>
      </c>
      <c r="H81">
        <v>1</v>
      </c>
      <c r="I81">
        <v>35.76135</v>
      </c>
      <c r="J81">
        <v>-95.287319999999994</v>
      </c>
      <c r="K81" t="s">
        <v>440</v>
      </c>
      <c r="L81">
        <v>503</v>
      </c>
      <c r="M81" t="s">
        <v>470</v>
      </c>
      <c r="N81" t="s">
        <v>482</v>
      </c>
      <c r="O81">
        <v>1984</v>
      </c>
      <c r="P81">
        <v>2049</v>
      </c>
      <c r="Q81" t="s">
        <v>542</v>
      </c>
      <c r="R81" t="s">
        <v>611</v>
      </c>
      <c r="S81">
        <v>3</v>
      </c>
      <c r="T81" t="s">
        <v>615</v>
      </c>
      <c r="U81">
        <v>11137</v>
      </c>
      <c r="V81" s="26">
        <v>20910150.800000001</v>
      </c>
      <c r="W81" t="s">
        <v>706</v>
      </c>
      <c r="X81" s="19">
        <v>5.0980000000000001E-3</v>
      </c>
      <c r="Y81" s="19">
        <v>5.6222222222222229E-3</v>
      </c>
      <c r="Z81">
        <f t="shared" si="10"/>
        <v>1.1028289961204831</v>
      </c>
      <c r="AF81">
        <v>1</v>
      </c>
      <c r="AJ81" s="15"/>
    </row>
    <row r="82" spans="1:36" x14ac:dyDescent="0.45">
      <c r="A82" t="s">
        <v>985</v>
      </c>
      <c r="B82" t="s">
        <v>987</v>
      </c>
      <c r="C82" s="9">
        <v>3130</v>
      </c>
      <c r="D82">
        <v>1</v>
      </c>
      <c r="E82" s="10">
        <v>117</v>
      </c>
      <c r="F82" t="s">
        <v>72</v>
      </c>
      <c r="G82" t="s">
        <v>267</v>
      </c>
      <c r="H82">
        <v>2</v>
      </c>
      <c r="I82">
        <v>40.40625</v>
      </c>
      <c r="J82">
        <v>-79.033659999999998</v>
      </c>
      <c r="K82" t="s">
        <v>457</v>
      </c>
      <c r="L82">
        <v>520</v>
      </c>
      <c r="M82" t="s">
        <v>479</v>
      </c>
      <c r="N82" t="s">
        <v>483</v>
      </c>
      <c r="O82">
        <v>2004</v>
      </c>
      <c r="Q82" t="s">
        <v>543</v>
      </c>
      <c r="R82" t="s">
        <v>611</v>
      </c>
      <c r="S82">
        <v>2</v>
      </c>
      <c r="T82" t="s">
        <v>613</v>
      </c>
      <c r="U82">
        <v>10969</v>
      </c>
      <c r="V82" s="26">
        <v>26368613.399999999</v>
      </c>
      <c r="W82" t="s">
        <v>707</v>
      </c>
      <c r="X82" s="19">
        <v>3.7940000000000001E-3</v>
      </c>
      <c r="Y82" s="19">
        <v>3.4833333333333339E-3</v>
      </c>
      <c r="Z82">
        <f t="shared" si="10"/>
        <v>0.91811632402038323</v>
      </c>
      <c r="AF82">
        <v>1</v>
      </c>
      <c r="AJ82" s="15"/>
    </row>
    <row r="83" spans="1:36" x14ac:dyDescent="0.45">
      <c r="A83" t="s">
        <v>985</v>
      </c>
      <c r="B83" t="s">
        <v>987</v>
      </c>
      <c r="C83" s="9">
        <v>3130</v>
      </c>
      <c r="D83">
        <v>2</v>
      </c>
      <c r="E83" s="10">
        <v>117</v>
      </c>
      <c r="F83" t="s">
        <v>72</v>
      </c>
      <c r="G83" t="s">
        <v>267</v>
      </c>
      <c r="H83">
        <v>2</v>
      </c>
      <c r="I83">
        <v>40.40625</v>
      </c>
      <c r="J83">
        <v>-79.033659999999998</v>
      </c>
      <c r="K83" t="s">
        <v>457</v>
      </c>
      <c r="L83">
        <v>520</v>
      </c>
      <c r="M83" t="s">
        <v>479</v>
      </c>
      <c r="N83" t="s">
        <v>483</v>
      </c>
      <c r="O83">
        <v>2004</v>
      </c>
      <c r="Q83" t="s">
        <v>543</v>
      </c>
      <c r="R83" t="s">
        <v>611</v>
      </c>
      <c r="S83">
        <v>2</v>
      </c>
      <c r="T83" t="s">
        <v>613</v>
      </c>
      <c r="U83">
        <v>10969</v>
      </c>
      <c r="V83" s="26">
        <v>26368613.399999999</v>
      </c>
      <c r="W83" t="s">
        <v>707</v>
      </c>
      <c r="X83" s="19">
        <v>3.7940000000000001E-3</v>
      </c>
      <c r="Y83" s="19">
        <v>3.4833333333333339E-3</v>
      </c>
      <c r="Z83">
        <f t="shared" si="10"/>
        <v>0.91811632402038323</v>
      </c>
      <c r="AF83">
        <v>1</v>
      </c>
      <c r="AJ83" s="15"/>
    </row>
    <row r="84" spans="1:36" x14ac:dyDescent="0.45">
      <c r="A84" t="s">
        <v>989</v>
      </c>
      <c r="B84" t="s">
        <v>990</v>
      </c>
      <c r="C84" s="9">
        <v>3399</v>
      </c>
      <c r="D84">
        <v>1</v>
      </c>
      <c r="E84" s="10">
        <v>122</v>
      </c>
      <c r="F84" t="s">
        <v>75</v>
      </c>
      <c r="G84" t="s">
        <v>270</v>
      </c>
      <c r="H84">
        <v>1</v>
      </c>
      <c r="I84">
        <v>36.390300000000003</v>
      </c>
      <c r="J84">
        <v>-87.653899999999993</v>
      </c>
      <c r="K84" t="s">
        <v>458</v>
      </c>
      <c r="L84">
        <v>1239</v>
      </c>
      <c r="M84" t="s">
        <v>469</v>
      </c>
      <c r="N84" t="s">
        <v>482</v>
      </c>
      <c r="O84">
        <v>1973</v>
      </c>
      <c r="P84">
        <v>2029</v>
      </c>
      <c r="Q84" t="s">
        <v>519</v>
      </c>
      <c r="R84" t="s">
        <v>611</v>
      </c>
      <c r="S84">
        <v>2</v>
      </c>
      <c r="T84" t="s">
        <v>613</v>
      </c>
      <c r="U84">
        <v>10158</v>
      </c>
      <c r="V84" s="26">
        <v>52293313.600000001</v>
      </c>
      <c r="W84" t="s">
        <v>710</v>
      </c>
      <c r="X84" s="19">
        <v>3.8960000000000002E-3</v>
      </c>
      <c r="Y84" s="19">
        <v>4.5666666666666677E-3</v>
      </c>
      <c r="Z84">
        <f t="shared" si="10"/>
        <v>1.1721423682409311</v>
      </c>
      <c r="AF84">
        <v>1</v>
      </c>
      <c r="AJ84" s="15"/>
    </row>
    <row r="85" spans="1:36" x14ac:dyDescent="0.45">
      <c r="A85" t="s">
        <v>957</v>
      </c>
      <c r="B85" t="s">
        <v>77</v>
      </c>
      <c r="C85" s="9">
        <v>3470</v>
      </c>
      <c r="D85" t="s">
        <v>998</v>
      </c>
      <c r="E85" s="1">
        <v>127</v>
      </c>
      <c r="F85" t="s">
        <v>77</v>
      </c>
      <c r="G85" t="s">
        <v>275</v>
      </c>
      <c r="H85">
        <v>1</v>
      </c>
      <c r="I85">
        <v>29.482800000000001</v>
      </c>
      <c r="J85">
        <v>-95.631100000000004</v>
      </c>
      <c r="K85" t="s">
        <v>441</v>
      </c>
      <c r="L85">
        <v>659</v>
      </c>
      <c r="M85" t="s">
        <v>470</v>
      </c>
      <c r="N85" t="s">
        <v>483</v>
      </c>
      <c r="O85">
        <v>1977</v>
      </c>
      <c r="Q85" t="s">
        <v>503</v>
      </c>
      <c r="R85" t="s">
        <v>611</v>
      </c>
      <c r="S85">
        <v>2</v>
      </c>
      <c r="T85" t="s">
        <v>613</v>
      </c>
      <c r="U85">
        <v>10451</v>
      </c>
      <c r="V85" s="26">
        <v>36521083</v>
      </c>
      <c r="W85" t="s">
        <v>715</v>
      </c>
      <c r="X85" s="19">
        <v>9.9599999999999992E-4</v>
      </c>
      <c r="Y85" s="19">
        <v>7.9166666666666676E-4</v>
      </c>
      <c r="Z85">
        <f t="shared" si="10"/>
        <v>0.79484605087014737</v>
      </c>
      <c r="AF85">
        <v>1</v>
      </c>
      <c r="AJ85" s="15"/>
    </row>
    <row r="86" spans="1:36" x14ac:dyDescent="0.45">
      <c r="A86" t="s">
        <v>957</v>
      </c>
      <c r="B86" t="s">
        <v>77</v>
      </c>
      <c r="C86" s="9">
        <v>3470</v>
      </c>
      <c r="D86" t="s">
        <v>999</v>
      </c>
      <c r="E86" s="1">
        <v>128</v>
      </c>
      <c r="F86" t="s">
        <v>77</v>
      </c>
      <c r="G86" t="s">
        <v>276</v>
      </c>
      <c r="H86">
        <v>1</v>
      </c>
      <c r="I86">
        <v>29.482800000000001</v>
      </c>
      <c r="J86">
        <v>-95.631100000000004</v>
      </c>
      <c r="K86" t="s">
        <v>441</v>
      </c>
      <c r="L86">
        <v>653</v>
      </c>
      <c r="M86" t="s">
        <v>470</v>
      </c>
      <c r="N86" t="s">
        <v>483</v>
      </c>
      <c r="O86">
        <v>1978</v>
      </c>
      <c r="Q86" t="s">
        <v>503</v>
      </c>
      <c r="R86" t="s">
        <v>611</v>
      </c>
      <c r="S86">
        <v>2</v>
      </c>
      <c r="T86" t="s">
        <v>613</v>
      </c>
      <c r="U86">
        <v>10463</v>
      </c>
      <c r="V86" s="26">
        <v>35458320.799999997</v>
      </c>
      <c r="W86" t="s">
        <v>716</v>
      </c>
      <c r="X86" s="19">
        <v>1.9799999999999999E-4</v>
      </c>
      <c r="Y86" s="19">
        <v>4.9166666666666662E-4</v>
      </c>
      <c r="Z86">
        <f t="shared" si="10"/>
        <v>2.4831649831649831</v>
      </c>
      <c r="AF86">
        <v>1</v>
      </c>
      <c r="AJ86" s="15"/>
    </row>
    <row r="87" spans="1:36" x14ac:dyDescent="0.45">
      <c r="A87" t="s">
        <v>957</v>
      </c>
      <c r="B87" t="s">
        <v>77</v>
      </c>
      <c r="C87" s="9">
        <v>3470</v>
      </c>
      <c r="D87" t="s">
        <v>1000</v>
      </c>
      <c r="E87" s="1">
        <v>129</v>
      </c>
      <c r="F87" t="s">
        <v>77</v>
      </c>
      <c r="G87" t="s">
        <v>277</v>
      </c>
      <c r="H87">
        <v>1</v>
      </c>
      <c r="I87">
        <v>29.482800000000001</v>
      </c>
      <c r="J87">
        <v>-95.631100000000004</v>
      </c>
      <c r="K87" t="s">
        <v>441</v>
      </c>
      <c r="L87">
        <v>577</v>
      </c>
      <c r="M87" t="s">
        <v>470</v>
      </c>
      <c r="N87" t="s">
        <v>483</v>
      </c>
      <c r="O87">
        <v>1980</v>
      </c>
      <c r="Q87" t="s">
        <v>503</v>
      </c>
      <c r="R87" t="s">
        <v>611</v>
      </c>
      <c r="S87">
        <v>2</v>
      </c>
      <c r="T87" t="s">
        <v>613</v>
      </c>
      <c r="U87">
        <v>10444</v>
      </c>
      <c r="V87" s="26">
        <v>31443893</v>
      </c>
      <c r="W87" t="s">
        <v>717</v>
      </c>
      <c r="X87" s="19">
        <v>1.8900000000000001E-4</v>
      </c>
      <c r="Y87" s="19">
        <v>1.0950000000000001E-3</v>
      </c>
      <c r="Z87">
        <f t="shared" si="10"/>
        <v>5.7936507936507935</v>
      </c>
      <c r="AF87">
        <v>1</v>
      </c>
      <c r="AJ87" s="15"/>
    </row>
    <row r="88" spans="1:36" x14ac:dyDescent="0.45">
      <c r="A88" t="s">
        <v>957</v>
      </c>
      <c r="B88" t="s">
        <v>77</v>
      </c>
      <c r="C88" s="9">
        <v>3470</v>
      </c>
      <c r="D88" t="s">
        <v>1001</v>
      </c>
      <c r="E88" s="1">
        <v>130</v>
      </c>
      <c r="F88" t="s">
        <v>77</v>
      </c>
      <c r="G88" t="s">
        <v>278</v>
      </c>
      <c r="H88">
        <v>1</v>
      </c>
      <c r="I88">
        <v>29.482800000000001</v>
      </c>
      <c r="J88">
        <v>-95.631100000000004</v>
      </c>
      <c r="K88" t="s">
        <v>441</v>
      </c>
      <c r="L88">
        <v>610</v>
      </c>
      <c r="M88" t="s">
        <v>470</v>
      </c>
      <c r="N88" t="s">
        <v>483</v>
      </c>
      <c r="O88">
        <v>1982</v>
      </c>
      <c r="Q88" t="s">
        <v>503</v>
      </c>
      <c r="R88" t="s">
        <v>611</v>
      </c>
      <c r="S88">
        <v>2</v>
      </c>
      <c r="T88" t="s">
        <v>613</v>
      </c>
      <c r="U88">
        <v>10480</v>
      </c>
      <c r="V88" s="26">
        <v>36412158.799999997</v>
      </c>
      <c r="W88" t="s">
        <v>718</v>
      </c>
      <c r="X88" s="19">
        <v>1.5349999999999999E-3</v>
      </c>
      <c r="Y88" s="19">
        <v>1.9850833333333331E-3</v>
      </c>
      <c r="Z88">
        <f t="shared" si="10"/>
        <v>1.2932138979370249</v>
      </c>
      <c r="AF88">
        <v>1</v>
      </c>
      <c r="AJ88" s="15"/>
    </row>
    <row r="89" spans="1:36" x14ac:dyDescent="0.45">
      <c r="A89" t="s">
        <v>978</v>
      </c>
      <c r="B89" t="s">
        <v>90</v>
      </c>
      <c r="C89" s="9">
        <v>6030</v>
      </c>
      <c r="D89">
        <v>1</v>
      </c>
      <c r="E89" s="1">
        <v>158</v>
      </c>
      <c r="F89" t="s">
        <v>90</v>
      </c>
      <c r="G89" t="s">
        <v>305</v>
      </c>
      <c r="H89">
        <v>1</v>
      </c>
      <c r="I89">
        <v>47.377743000000002</v>
      </c>
      <c r="J89">
        <v>-101.15705800000001</v>
      </c>
      <c r="K89" t="s">
        <v>455</v>
      </c>
      <c r="L89">
        <v>574</v>
      </c>
      <c r="M89" t="s">
        <v>478</v>
      </c>
      <c r="N89" t="s">
        <v>482</v>
      </c>
      <c r="O89">
        <v>1979</v>
      </c>
      <c r="Q89" t="s">
        <v>556</v>
      </c>
      <c r="R89" t="s">
        <v>611</v>
      </c>
      <c r="S89">
        <v>2</v>
      </c>
      <c r="T89" t="s">
        <v>613</v>
      </c>
      <c r="U89">
        <v>9950</v>
      </c>
      <c r="V89" s="26">
        <v>44666267.600000001</v>
      </c>
      <c r="W89" t="s">
        <v>744</v>
      </c>
      <c r="X89" s="19">
        <v>2.98E-3</v>
      </c>
      <c r="Y89" s="19">
        <v>3.166666666666667E-3</v>
      </c>
      <c r="Z89">
        <f t="shared" si="10"/>
        <v>1.0626398210290828</v>
      </c>
      <c r="AF89">
        <v>1</v>
      </c>
      <c r="AJ89" s="15"/>
    </row>
    <row r="90" spans="1:36" x14ac:dyDescent="0.45">
      <c r="A90" t="s">
        <v>978</v>
      </c>
      <c r="B90" t="s">
        <v>90</v>
      </c>
      <c r="C90" s="9">
        <v>6030</v>
      </c>
      <c r="D90">
        <v>2</v>
      </c>
      <c r="E90" s="1">
        <v>159</v>
      </c>
      <c r="F90" t="s">
        <v>90</v>
      </c>
      <c r="G90" t="s">
        <v>306</v>
      </c>
      <c r="H90">
        <v>1</v>
      </c>
      <c r="I90">
        <v>47.377743000000002</v>
      </c>
      <c r="J90">
        <v>-101.15705800000001</v>
      </c>
      <c r="K90" t="s">
        <v>455</v>
      </c>
      <c r="L90">
        <v>573</v>
      </c>
      <c r="M90" t="s">
        <v>478</v>
      </c>
      <c r="N90" t="s">
        <v>482</v>
      </c>
      <c r="O90">
        <v>1981</v>
      </c>
      <c r="Q90" t="s">
        <v>556</v>
      </c>
      <c r="R90" t="s">
        <v>611</v>
      </c>
      <c r="S90">
        <v>2</v>
      </c>
      <c r="T90" t="s">
        <v>613</v>
      </c>
      <c r="U90">
        <v>9950</v>
      </c>
      <c r="V90" s="26">
        <v>44883238.200000003</v>
      </c>
      <c r="W90" t="s">
        <v>639</v>
      </c>
      <c r="X90" s="19">
        <v>2E-3</v>
      </c>
      <c r="Y90" s="19">
        <v>2E-3</v>
      </c>
      <c r="Z90">
        <f t="shared" si="10"/>
        <v>1</v>
      </c>
      <c r="AF90">
        <v>1</v>
      </c>
      <c r="AJ90" s="15"/>
    </row>
    <row r="91" spans="1:36" x14ac:dyDescent="0.45">
      <c r="A91" t="s">
        <v>969</v>
      </c>
      <c r="B91" t="s">
        <v>91</v>
      </c>
      <c r="C91" s="9">
        <v>6041</v>
      </c>
      <c r="D91">
        <v>1</v>
      </c>
      <c r="E91" s="1">
        <v>160</v>
      </c>
      <c r="F91" t="s">
        <v>91</v>
      </c>
      <c r="G91" t="s">
        <v>307</v>
      </c>
      <c r="H91">
        <v>1</v>
      </c>
      <c r="I91">
        <v>38.700000000000003</v>
      </c>
      <c r="J91">
        <v>-83.818100000000001</v>
      </c>
      <c r="K91" t="s">
        <v>447</v>
      </c>
      <c r="L91">
        <v>300</v>
      </c>
      <c r="M91" t="s">
        <v>469</v>
      </c>
      <c r="N91" t="s">
        <v>488</v>
      </c>
      <c r="O91">
        <v>1977</v>
      </c>
      <c r="Q91" t="s">
        <v>520</v>
      </c>
      <c r="R91" t="s">
        <v>612</v>
      </c>
      <c r="S91">
        <v>30</v>
      </c>
      <c r="T91" t="s">
        <v>614</v>
      </c>
      <c r="U91">
        <v>10121</v>
      </c>
      <c r="V91" s="26">
        <v>16131590.199999999</v>
      </c>
      <c r="W91" t="s">
        <v>745</v>
      </c>
      <c r="X91" s="19">
        <v>1E-3</v>
      </c>
      <c r="Y91" s="19">
        <v>1.6669059583632451E-3</v>
      </c>
      <c r="Z91">
        <f t="shared" si="10"/>
        <v>1.6669059583632451</v>
      </c>
      <c r="AF91">
        <v>1</v>
      </c>
      <c r="AJ91" s="15"/>
    </row>
    <row r="92" spans="1:36" x14ac:dyDescent="0.45">
      <c r="A92" t="s">
        <v>969</v>
      </c>
      <c r="B92" t="s">
        <v>91</v>
      </c>
      <c r="C92" s="9">
        <v>6041</v>
      </c>
      <c r="D92">
        <v>2</v>
      </c>
      <c r="E92" s="1">
        <v>161</v>
      </c>
      <c r="F92" t="s">
        <v>91</v>
      </c>
      <c r="G92" t="s">
        <v>308</v>
      </c>
      <c r="H92">
        <v>1</v>
      </c>
      <c r="I92">
        <v>38.700000000000003</v>
      </c>
      <c r="J92">
        <v>-83.818100000000001</v>
      </c>
      <c r="K92" t="s">
        <v>447</v>
      </c>
      <c r="L92">
        <v>510</v>
      </c>
      <c r="M92" t="s">
        <v>469</v>
      </c>
      <c r="N92" t="s">
        <v>489</v>
      </c>
      <c r="O92">
        <v>1981</v>
      </c>
      <c r="Q92" t="s">
        <v>520</v>
      </c>
      <c r="R92" t="s">
        <v>612</v>
      </c>
      <c r="S92">
        <v>30</v>
      </c>
      <c r="T92" t="s">
        <v>614</v>
      </c>
      <c r="U92">
        <v>10048</v>
      </c>
      <c r="V92" s="26">
        <v>26983263.399999999</v>
      </c>
      <c r="W92" t="s">
        <v>746</v>
      </c>
      <c r="X92" s="19">
        <v>1E-3</v>
      </c>
      <c r="Y92" s="19">
        <v>1.657329938159331E-3</v>
      </c>
      <c r="Z92">
        <f t="shared" si="10"/>
        <v>1.6573299381593309</v>
      </c>
      <c r="AF92">
        <v>1</v>
      </c>
      <c r="AJ92" s="15"/>
    </row>
    <row r="93" spans="1:36" x14ac:dyDescent="0.45">
      <c r="A93" t="s">
        <v>969</v>
      </c>
      <c r="B93" t="s">
        <v>91</v>
      </c>
      <c r="C93" s="9">
        <v>6041</v>
      </c>
      <c r="D93">
        <v>4</v>
      </c>
      <c r="E93" s="17">
        <v>163</v>
      </c>
      <c r="F93" t="s">
        <v>91</v>
      </c>
      <c r="G93" t="s">
        <v>310</v>
      </c>
      <c r="H93">
        <v>1</v>
      </c>
      <c r="I93">
        <v>38.700000000000003</v>
      </c>
      <c r="J93">
        <v>-83.818100000000001</v>
      </c>
      <c r="K93" t="s">
        <v>447</v>
      </c>
      <c r="L93">
        <v>268</v>
      </c>
      <c r="M93" t="s">
        <v>469</v>
      </c>
      <c r="N93" t="s">
        <v>483</v>
      </c>
      <c r="O93">
        <v>2009</v>
      </c>
      <c r="Q93" t="s">
        <v>520</v>
      </c>
      <c r="R93" t="s">
        <v>612</v>
      </c>
      <c r="S93">
        <v>31</v>
      </c>
      <c r="T93" t="s">
        <v>614</v>
      </c>
      <c r="U93">
        <v>10121</v>
      </c>
      <c r="V93" s="26">
        <v>14439358.800000001</v>
      </c>
      <c r="W93" t="s">
        <v>748</v>
      </c>
      <c r="X93" s="19">
        <v>1E-3</v>
      </c>
      <c r="Y93" s="19">
        <v>3.2681210415200562E-3</v>
      </c>
      <c r="Z93">
        <f t="shared" si="10"/>
        <v>3.2681210415200561</v>
      </c>
      <c r="AF93">
        <v>1</v>
      </c>
      <c r="AJ93" s="15"/>
    </row>
    <row r="94" spans="1:36" x14ac:dyDescent="0.45">
      <c r="A94" t="s">
        <v>984</v>
      </c>
      <c r="B94" t="s">
        <v>100</v>
      </c>
      <c r="C94" s="9">
        <v>6095</v>
      </c>
      <c r="D94">
        <v>2</v>
      </c>
      <c r="E94" s="10">
        <v>179</v>
      </c>
      <c r="F94" t="s">
        <v>100</v>
      </c>
      <c r="G94" t="s">
        <v>326</v>
      </c>
      <c r="H94">
        <v>1</v>
      </c>
      <c r="I94">
        <v>36.453069999999997</v>
      </c>
      <c r="J94">
        <v>-97.052790000000002</v>
      </c>
      <c r="K94" t="s">
        <v>440</v>
      </c>
      <c r="L94">
        <v>520</v>
      </c>
      <c r="M94" t="s">
        <v>470</v>
      </c>
      <c r="N94" t="s">
        <v>482</v>
      </c>
      <c r="O94">
        <v>1980</v>
      </c>
      <c r="P94">
        <v>2045</v>
      </c>
      <c r="Q94" t="s">
        <v>542</v>
      </c>
      <c r="R94" t="s">
        <v>611</v>
      </c>
      <c r="S94">
        <v>3</v>
      </c>
      <c r="T94" t="s">
        <v>613</v>
      </c>
      <c r="U94">
        <v>10479</v>
      </c>
      <c r="V94" s="26">
        <v>18662505.399999999</v>
      </c>
      <c r="W94" t="s">
        <v>762</v>
      </c>
      <c r="X94" s="19">
        <v>1.8940000000000001E-3</v>
      </c>
      <c r="Y94" s="19">
        <v>1.9E-3</v>
      </c>
      <c r="Z94">
        <f t="shared" si="10"/>
        <v>1.0031678986272439</v>
      </c>
      <c r="AF94">
        <v>1</v>
      </c>
      <c r="AJ94" s="15"/>
    </row>
    <row r="95" spans="1:36" x14ac:dyDescent="0.45">
      <c r="A95" t="s">
        <v>1012</v>
      </c>
      <c r="B95" t="s">
        <v>102</v>
      </c>
      <c r="C95" s="9">
        <v>6098</v>
      </c>
      <c r="D95">
        <v>1</v>
      </c>
      <c r="E95" s="10">
        <v>182</v>
      </c>
      <c r="F95" t="s">
        <v>102</v>
      </c>
      <c r="G95" t="s">
        <v>329</v>
      </c>
      <c r="H95">
        <v>1</v>
      </c>
      <c r="I95">
        <v>45.303652</v>
      </c>
      <c r="J95">
        <v>-96.510067000000006</v>
      </c>
      <c r="K95" t="s">
        <v>463</v>
      </c>
      <c r="L95">
        <v>474</v>
      </c>
      <c r="M95" t="s">
        <v>470</v>
      </c>
      <c r="N95" t="s">
        <v>483</v>
      </c>
      <c r="O95">
        <v>1975</v>
      </c>
      <c r="Q95" t="s">
        <v>563</v>
      </c>
      <c r="R95" t="s">
        <v>612</v>
      </c>
      <c r="S95">
        <v>5</v>
      </c>
      <c r="T95" t="s">
        <v>613</v>
      </c>
      <c r="U95">
        <v>10230</v>
      </c>
      <c r="V95" s="26">
        <v>23841505.399999999</v>
      </c>
      <c r="W95" t="s">
        <v>765</v>
      </c>
      <c r="X95" s="19">
        <v>4.9799999999999996E-4</v>
      </c>
      <c r="Y95" s="19">
        <v>2.9999999999999997E-4</v>
      </c>
      <c r="Z95">
        <f t="shared" si="10"/>
        <v>0.60240963855421681</v>
      </c>
      <c r="AF95">
        <v>1</v>
      </c>
      <c r="AJ95" s="15"/>
    </row>
    <row r="96" spans="1:36" x14ac:dyDescent="0.45">
      <c r="A96" t="s">
        <v>957</v>
      </c>
      <c r="B96" t="s">
        <v>1014</v>
      </c>
      <c r="C96" s="9">
        <v>6180</v>
      </c>
      <c r="D96">
        <v>1</v>
      </c>
      <c r="E96" s="10">
        <v>202</v>
      </c>
      <c r="F96" t="s">
        <v>111</v>
      </c>
      <c r="G96" t="s">
        <v>348</v>
      </c>
      <c r="H96">
        <v>1</v>
      </c>
      <c r="I96">
        <v>31.180299999999999</v>
      </c>
      <c r="J96">
        <v>-96.486599999999996</v>
      </c>
      <c r="K96" t="s">
        <v>441</v>
      </c>
      <c r="L96">
        <v>855</v>
      </c>
      <c r="M96" t="s">
        <v>478</v>
      </c>
      <c r="N96" t="s">
        <v>483</v>
      </c>
      <c r="O96">
        <v>2010</v>
      </c>
      <c r="Q96" t="s">
        <v>569</v>
      </c>
      <c r="R96" t="s">
        <v>612</v>
      </c>
      <c r="S96">
        <v>31</v>
      </c>
      <c r="T96" t="s">
        <v>614</v>
      </c>
      <c r="U96">
        <v>10406</v>
      </c>
      <c r="V96" s="26">
        <v>67044884</v>
      </c>
      <c r="W96" t="s">
        <v>782</v>
      </c>
      <c r="X96" s="19">
        <v>2E-3</v>
      </c>
      <c r="Y96" s="19">
        <v>5.1802816901408456E-3</v>
      </c>
      <c r="Z96">
        <f t="shared" si="10"/>
        <v>2.5901408450704229</v>
      </c>
      <c r="AF96">
        <v>1</v>
      </c>
      <c r="AJ96" s="15"/>
    </row>
    <row r="97" spans="1:36" x14ac:dyDescent="0.45">
      <c r="A97" t="s">
        <v>957</v>
      </c>
      <c r="B97" t="s">
        <v>1014</v>
      </c>
      <c r="C97" s="9">
        <v>6180</v>
      </c>
      <c r="D97">
        <v>2</v>
      </c>
      <c r="E97" s="10">
        <v>203</v>
      </c>
      <c r="F97" t="s">
        <v>111</v>
      </c>
      <c r="G97" t="s">
        <v>349</v>
      </c>
      <c r="H97">
        <v>1</v>
      </c>
      <c r="I97">
        <v>31.180299999999999</v>
      </c>
      <c r="J97">
        <v>-96.486599999999996</v>
      </c>
      <c r="K97" t="s">
        <v>441</v>
      </c>
      <c r="L97">
        <v>855</v>
      </c>
      <c r="M97" t="s">
        <v>478</v>
      </c>
      <c r="N97" t="s">
        <v>483</v>
      </c>
      <c r="O97">
        <v>2011</v>
      </c>
      <c r="Q97" t="s">
        <v>569</v>
      </c>
      <c r="R97" t="s">
        <v>612</v>
      </c>
      <c r="S97">
        <v>31</v>
      </c>
      <c r="T97" t="s">
        <v>614</v>
      </c>
      <c r="U97">
        <v>10472</v>
      </c>
      <c r="V97" s="26">
        <v>60741949.399999999</v>
      </c>
      <c r="W97" t="s">
        <v>783</v>
      </c>
      <c r="X97" s="19">
        <v>1E-3</v>
      </c>
      <c r="Y97" s="19">
        <v>4.0361403508771933E-3</v>
      </c>
      <c r="Z97">
        <f t="shared" si="10"/>
        <v>4.0361403508771936</v>
      </c>
      <c r="AF97">
        <v>1</v>
      </c>
      <c r="AJ97" s="15"/>
    </row>
    <row r="98" spans="1:36" x14ac:dyDescent="0.45">
      <c r="A98" t="s">
        <v>1016</v>
      </c>
      <c r="B98" t="s">
        <v>113</v>
      </c>
      <c r="C98" s="9">
        <v>6190</v>
      </c>
      <c r="D98">
        <v>2</v>
      </c>
      <c r="E98" s="10">
        <v>206</v>
      </c>
      <c r="F98" t="s">
        <v>113</v>
      </c>
      <c r="G98" t="s">
        <v>352</v>
      </c>
      <c r="H98">
        <v>1</v>
      </c>
      <c r="I98">
        <v>31.395</v>
      </c>
      <c r="J98">
        <v>-92.716667000000001</v>
      </c>
      <c r="K98" t="s">
        <v>448</v>
      </c>
      <c r="L98">
        <v>313</v>
      </c>
      <c r="M98" t="s">
        <v>474</v>
      </c>
      <c r="N98" t="s">
        <v>487</v>
      </c>
      <c r="O98">
        <v>2010</v>
      </c>
      <c r="Q98" t="s">
        <v>571</v>
      </c>
      <c r="R98" t="s">
        <v>611</v>
      </c>
      <c r="S98">
        <v>2</v>
      </c>
      <c r="T98" t="s">
        <v>613</v>
      </c>
      <c r="U98">
        <v>10177</v>
      </c>
      <c r="V98" s="26">
        <v>18433753.199999999</v>
      </c>
      <c r="W98" t="s">
        <v>786</v>
      </c>
      <c r="X98" s="19">
        <v>1.2911999999999999E-3</v>
      </c>
      <c r="Y98" s="19">
        <v>2.8300000000000001E-3</v>
      </c>
      <c r="Z98">
        <f t="shared" si="10"/>
        <v>2.1917596034696407</v>
      </c>
      <c r="AF98">
        <v>1</v>
      </c>
      <c r="AJ98" s="15"/>
    </row>
    <row r="99" spans="1:36" x14ac:dyDescent="0.45">
      <c r="A99" t="s">
        <v>971</v>
      </c>
      <c r="B99" t="s">
        <v>115</v>
      </c>
      <c r="C99" s="9">
        <v>6195</v>
      </c>
      <c r="D99">
        <v>1</v>
      </c>
      <c r="E99" s="10">
        <v>209</v>
      </c>
      <c r="F99" t="s">
        <v>115</v>
      </c>
      <c r="G99" t="s">
        <v>355</v>
      </c>
      <c r="H99">
        <v>1</v>
      </c>
      <c r="I99">
        <v>37.151705999999997</v>
      </c>
      <c r="J99">
        <v>-93.388040000000004</v>
      </c>
      <c r="K99" t="s">
        <v>451</v>
      </c>
      <c r="L99">
        <v>184</v>
      </c>
      <c r="M99" t="s">
        <v>470</v>
      </c>
      <c r="N99" t="s">
        <v>483</v>
      </c>
      <c r="O99">
        <v>1976</v>
      </c>
      <c r="Q99" t="s">
        <v>573</v>
      </c>
      <c r="R99" t="s">
        <v>612</v>
      </c>
      <c r="S99">
        <v>12</v>
      </c>
      <c r="T99" t="s">
        <v>613</v>
      </c>
      <c r="U99">
        <v>10328</v>
      </c>
      <c r="V99" s="26">
        <v>7587867</v>
      </c>
      <c r="W99" t="s">
        <v>789</v>
      </c>
      <c r="X99" s="19">
        <v>9.0244000000000001E-4</v>
      </c>
      <c r="Y99" s="19">
        <v>2.2777777777777779E-3</v>
      </c>
      <c r="Z99">
        <f t="shared" ref="Z99:Z130" si="11">Y99/X99</f>
        <v>2.5240212953523535</v>
      </c>
      <c r="AF99">
        <v>1</v>
      </c>
      <c r="AJ99" s="15"/>
    </row>
    <row r="100" spans="1:36" x14ac:dyDescent="0.45">
      <c r="A100" t="s">
        <v>971</v>
      </c>
      <c r="B100" t="s">
        <v>115</v>
      </c>
      <c r="C100" s="9">
        <v>6195</v>
      </c>
      <c r="D100">
        <v>2</v>
      </c>
      <c r="E100" s="10">
        <v>210</v>
      </c>
      <c r="F100" t="s">
        <v>115</v>
      </c>
      <c r="G100" t="s">
        <v>356</v>
      </c>
      <c r="H100">
        <v>1</v>
      </c>
      <c r="I100">
        <v>37.151705999999997</v>
      </c>
      <c r="J100">
        <v>-93.388040000000004</v>
      </c>
      <c r="K100" t="s">
        <v>451</v>
      </c>
      <c r="L100">
        <v>275</v>
      </c>
      <c r="M100" t="s">
        <v>470</v>
      </c>
      <c r="N100" t="s">
        <v>483</v>
      </c>
      <c r="O100">
        <v>1976</v>
      </c>
      <c r="Q100" t="s">
        <v>573</v>
      </c>
      <c r="R100" t="s">
        <v>612</v>
      </c>
      <c r="S100">
        <v>11</v>
      </c>
      <c r="T100" t="s">
        <v>613</v>
      </c>
      <c r="U100">
        <v>10188</v>
      </c>
      <c r="V100" s="26">
        <v>14165827.6</v>
      </c>
      <c r="W100" t="s">
        <v>790</v>
      </c>
      <c r="X100" s="19">
        <v>4.5071999999999999E-4</v>
      </c>
      <c r="Y100" s="19">
        <v>1.5777666666666669E-3</v>
      </c>
      <c r="Z100">
        <f t="shared" si="11"/>
        <v>3.5005472725121294</v>
      </c>
      <c r="AF100">
        <v>1</v>
      </c>
      <c r="AJ100" s="15"/>
    </row>
    <row r="101" spans="1:36" x14ac:dyDescent="0.45">
      <c r="A101" t="s">
        <v>1017</v>
      </c>
      <c r="B101" t="s">
        <v>1018</v>
      </c>
      <c r="C101" s="9">
        <v>6204</v>
      </c>
      <c r="D101">
        <v>2</v>
      </c>
      <c r="E101" s="10">
        <v>212</v>
      </c>
      <c r="F101" t="s">
        <v>116</v>
      </c>
      <c r="G101" t="s">
        <v>358</v>
      </c>
      <c r="H101">
        <v>1</v>
      </c>
      <c r="I101">
        <v>42.108888999999998</v>
      </c>
      <c r="J101">
        <v>-104.88249999999999</v>
      </c>
      <c r="K101" t="s">
        <v>461</v>
      </c>
      <c r="L101">
        <v>570</v>
      </c>
      <c r="M101" t="s">
        <v>470</v>
      </c>
      <c r="N101" t="s">
        <v>484</v>
      </c>
      <c r="O101">
        <v>1981</v>
      </c>
      <c r="Q101" t="s">
        <v>535</v>
      </c>
      <c r="R101" t="s">
        <v>611</v>
      </c>
      <c r="S101">
        <v>2</v>
      </c>
      <c r="T101" t="s">
        <v>613</v>
      </c>
      <c r="U101">
        <v>10164</v>
      </c>
      <c r="V101" s="26">
        <v>39919358</v>
      </c>
      <c r="W101" t="s">
        <v>792</v>
      </c>
      <c r="X101" s="19">
        <v>8.0000000000000002E-3</v>
      </c>
      <c r="Y101" s="19">
        <v>7.0000000000000001E-3</v>
      </c>
      <c r="Z101">
        <f t="shared" si="11"/>
        <v>0.875</v>
      </c>
      <c r="AF101">
        <v>1</v>
      </c>
      <c r="AJ101" s="15"/>
    </row>
    <row r="102" spans="1:36" x14ac:dyDescent="0.45">
      <c r="A102" t="s">
        <v>1019</v>
      </c>
      <c r="B102" t="s">
        <v>117</v>
      </c>
      <c r="C102" s="9">
        <v>6213</v>
      </c>
      <c r="D102" t="s">
        <v>1021</v>
      </c>
      <c r="E102" s="1">
        <v>214</v>
      </c>
      <c r="F102" t="s">
        <v>117</v>
      </c>
      <c r="G102" t="s">
        <v>360</v>
      </c>
      <c r="H102">
        <v>1</v>
      </c>
      <c r="I102">
        <v>39.069400000000002</v>
      </c>
      <c r="J102">
        <v>-87.510800000000003</v>
      </c>
      <c r="K102" t="s">
        <v>445</v>
      </c>
      <c r="L102">
        <v>492</v>
      </c>
      <c r="M102" t="s">
        <v>469</v>
      </c>
      <c r="N102" t="s">
        <v>482</v>
      </c>
      <c r="O102">
        <v>1982</v>
      </c>
      <c r="Q102" t="s">
        <v>575</v>
      </c>
      <c r="R102" t="s">
        <v>611</v>
      </c>
      <c r="S102">
        <v>2</v>
      </c>
      <c r="T102" t="s">
        <v>613</v>
      </c>
      <c r="U102">
        <v>10408</v>
      </c>
      <c r="V102" s="26">
        <v>24249177.800000001</v>
      </c>
      <c r="W102" t="s">
        <v>794</v>
      </c>
      <c r="X102" s="19">
        <v>4.96E-3</v>
      </c>
      <c r="Y102" s="19">
        <v>3.8333333333333331E-3</v>
      </c>
      <c r="Z102">
        <f t="shared" si="11"/>
        <v>0.77284946236559138</v>
      </c>
      <c r="AF102">
        <v>1</v>
      </c>
      <c r="AJ102" s="15"/>
    </row>
    <row r="103" spans="1:36" x14ac:dyDescent="0.45">
      <c r="A103" t="s">
        <v>1019</v>
      </c>
      <c r="B103" t="s">
        <v>117</v>
      </c>
      <c r="C103" s="9">
        <v>6213</v>
      </c>
      <c r="D103" t="s">
        <v>1020</v>
      </c>
      <c r="E103" s="1">
        <v>215</v>
      </c>
      <c r="F103" t="s">
        <v>117</v>
      </c>
      <c r="G103" t="s">
        <v>361</v>
      </c>
      <c r="H103">
        <v>1</v>
      </c>
      <c r="I103">
        <v>39.069400000000002</v>
      </c>
      <c r="J103">
        <v>-87.510800000000003</v>
      </c>
      <c r="K103" t="s">
        <v>445</v>
      </c>
      <c r="L103">
        <v>496</v>
      </c>
      <c r="M103" t="s">
        <v>469</v>
      </c>
      <c r="N103" t="s">
        <v>482</v>
      </c>
      <c r="O103">
        <v>1983</v>
      </c>
      <c r="Q103" t="s">
        <v>575</v>
      </c>
      <c r="R103" t="s">
        <v>611</v>
      </c>
      <c r="S103">
        <v>2</v>
      </c>
      <c r="T103" t="s">
        <v>613</v>
      </c>
      <c r="U103">
        <v>10352</v>
      </c>
      <c r="V103" s="26">
        <v>25605605.399999999</v>
      </c>
      <c r="W103" t="s">
        <v>795</v>
      </c>
      <c r="X103" s="19">
        <v>3.98E-3</v>
      </c>
      <c r="Y103" s="19">
        <v>3.8333333333333331E-3</v>
      </c>
      <c r="Z103">
        <f t="shared" si="11"/>
        <v>0.96314907872696809</v>
      </c>
      <c r="AF103">
        <v>1</v>
      </c>
      <c r="AJ103" s="15"/>
    </row>
    <row r="104" spans="1:36" x14ac:dyDescent="0.45">
      <c r="A104" t="s">
        <v>960</v>
      </c>
      <c r="B104" t="s">
        <v>121</v>
      </c>
      <c r="C104" s="9">
        <v>6257</v>
      </c>
      <c r="D104">
        <v>1</v>
      </c>
      <c r="E104" s="1">
        <v>223</v>
      </c>
      <c r="F104" t="s">
        <v>121</v>
      </c>
      <c r="G104" t="s">
        <v>368</v>
      </c>
      <c r="H104">
        <v>1</v>
      </c>
      <c r="I104">
        <v>33.060600000000001</v>
      </c>
      <c r="J104">
        <v>-83.807500000000005</v>
      </c>
      <c r="K104" t="s">
        <v>443</v>
      </c>
      <c r="L104">
        <v>860</v>
      </c>
      <c r="M104" t="s">
        <v>470</v>
      </c>
      <c r="N104" t="s">
        <v>492</v>
      </c>
      <c r="O104">
        <v>1982</v>
      </c>
      <c r="Q104" t="s">
        <v>576</v>
      </c>
      <c r="R104" t="s">
        <v>611</v>
      </c>
      <c r="S104">
        <v>2</v>
      </c>
      <c r="T104" t="s">
        <v>613</v>
      </c>
      <c r="U104">
        <v>10832</v>
      </c>
      <c r="V104" s="26">
        <v>29439250.399999999</v>
      </c>
      <c r="W104" t="s">
        <v>801</v>
      </c>
      <c r="X104" s="19">
        <v>1E-3</v>
      </c>
      <c r="Y104" s="19">
        <v>1.3333333333333331E-3</v>
      </c>
      <c r="Z104">
        <f t="shared" si="11"/>
        <v>1.333333333333333</v>
      </c>
      <c r="AF104">
        <v>1</v>
      </c>
      <c r="AJ104" s="15"/>
    </row>
    <row r="105" spans="1:36" x14ac:dyDescent="0.45">
      <c r="A105" t="s">
        <v>960</v>
      </c>
      <c r="B105" t="s">
        <v>121</v>
      </c>
      <c r="C105" s="9">
        <v>6257</v>
      </c>
      <c r="D105">
        <v>2</v>
      </c>
      <c r="E105" s="1">
        <v>224</v>
      </c>
      <c r="F105" t="s">
        <v>121</v>
      </c>
      <c r="G105" t="s">
        <v>369</v>
      </c>
      <c r="H105">
        <v>1</v>
      </c>
      <c r="I105">
        <v>33.060600000000001</v>
      </c>
      <c r="J105">
        <v>-83.807500000000005</v>
      </c>
      <c r="K105" t="s">
        <v>443</v>
      </c>
      <c r="L105">
        <v>860</v>
      </c>
      <c r="M105" t="s">
        <v>470</v>
      </c>
      <c r="N105" t="s">
        <v>492</v>
      </c>
      <c r="O105">
        <v>1984</v>
      </c>
      <c r="Q105" t="s">
        <v>576</v>
      </c>
      <c r="R105" t="s">
        <v>611</v>
      </c>
      <c r="S105">
        <v>2</v>
      </c>
      <c r="T105" t="s">
        <v>613</v>
      </c>
      <c r="U105">
        <v>10756</v>
      </c>
      <c r="V105" s="26">
        <v>27880798.800000001</v>
      </c>
      <c r="W105" t="s">
        <v>635</v>
      </c>
      <c r="X105" s="19">
        <v>2E-3</v>
      </c>
      <c r="Y105" s="19">
        <v>1.666666666666667E-3</v>
      </c>
      <c r="Z105">
        <f t="shared" si="11"/>
        <v>0.83333333333333348</v>
      </c>
      <c r="AF105">
        <v>1</v>
      </c>
      <c r="AJ105" s="15"/>
    </row>
    <row r="106" spans="1:36" x14ac:dyDescent="0.45">
      <c r="A106" t="s">
        <v>960</v>
      </c>
      <c r="B106" t="s">
        <v>121</v>
      </c>
      <c r="C106" s="9">
        <v>6257</v>
      </c>
      <c r="D106">
        <v>3</v>
      </c>
      <c r="E106" s="1">
        <v>225</v>
      </c>
      <c r="F106" t="s">
        <v>121</v>
      </c>
      <c r="G106" t="s">
        <v>370</v>
      </c>
      <c r="H106">
        <v>1</v>
      </c>
      <c r="I106">
        <v>33.060600000000001</v>
      </c>
      <c r="J106">
        <v>-83.807500000000005</v>
      </c>
      <c r="K106" t="s">
        <v>443</v>
      </c>
      <c r="L106">
        <v>860</v>
      </c>
      <c r="M106" t="s">
        <v>470</v>
      </c>
      <c r="N106" t="s">
        <v>485</v>
      </c>
      <c r="O106">
        <v>1987</v>
      </c>
      <c r="P106">
        <v>2029</v>
      </c>
      <c r="Q106" t="s">
        <v>508</v>
      </c>
      <c r="R106" t="s">
        <v>611</v>
      </c>
      <c r="S106">
        <v>2</v>
      </c>
      <c r="T106" t="s">
        <v>613</v>
      </c>
      <c r="U106">
        <v>10740</v>
      </c>
      <c r="V106" s="26">
        <v>29782977</v>
      </c>
      <c r="W106" t="s">
        <v>802</v>
      </c>
      <c r="X106" s="19">
        <v>2E-3</v>
      </c>
      <c r="Y106" s="19">
        <v>2.3666666666666671E-3</v>
      </c>
      <c r="Z106">
        <f t="shared" si="11"/>
        <v>1.1833333333333336</v>
      </c>
      <c r="AF106">
        <v>1</v>
      </c>
      <c r="AJ106" s="15"/>
    </row>
    <row r="107" spans="1:36" x14ac:dyDescent="0.45">
      <c r="A107" t="s">
        <v>978</v>
      </c>
      <c r="B107" t="s">
        <v>123</v>
      </c>
      <c r="C107" s="9">
        <v>6469</v>
      </c>
      <c r="D107" t="s">
        <v>979</v>
      </c>
      <c r="E107" s="1">
        <v>227</v>
      </c>
      <c r="F107" t="s">
        <v>123</v>
      </c>
      <c r="G107" t="s">
        <v>372</v>
      </c>
      <c r="H107">
        <v>1</v>
      </c>
      <c r="I107">
        <v>47.370542</v>
      </c>
      <c r="J107">
        <v>-101.83566</v>
      </c>
      <c r="K107" t="s">
        <v>455</v>
      </c>
      <c r="L107">
        <v>450</v>
      </c>
      <c r="M107" t="s">
        <v>478</v>
      </c>
      <c r="N107" t="s">
        <v>483</v>
      </c>
      <c r="O107">
        <v>1984</v>
      </c>
      <c r="Q107" t="s">
        <v>535</v>
      </c>
      <c r="R107" t="s">
        <v>611</v>
      </c>
      <c r="S107">
        <v>1</v>
      </c>
      <c r="T107" t="s">
        <v>613</v>
      </c>
      <c r="U107">
        <v>11322</v>
      </c>
      <c r="V107" s="26">
        <v>30686480.399999999</v>
      </c>
      <c r="W107" t="s">
        <v>804</v>
      </c>
      <c r="X107" s="19">
        <v>6.966E-3</v>
      </c>
      <c r="Y107" s="19">
        <v>5.3666666666666663E-3</v>
      </c>
      <c r="Z107">
        <f t="shared" si="11"/>
        <v>0.77040865154560245</v>
      </c>
      <c r="AF107">
        <v>1</v>
      </c>
      <c r="AJ107" s="15"/>
    </row>
    <row r="108" spans="1:36" x14ac:dyDescent="0.45">
      <c r="A108" t="s">
        <v>978</v>
      </c>
      <c r="B108" t="s">
        <v>123</v>
      </c>
      <c r="C108" s="9">
        <v>6469</v>
      </c>
      <c r="D108" t="s">
        <v>980</v>
      </c>
      <c r="E108" s="1">
        <v>228</v>
      </c>
      <c r="F108" t="s">
        <v>123</v>
      </c>
      <c r="G108" t="s">
        <v>373</v>
      </c>
      <c r="H108">
        <v>1</v>
      </c>
      <c r="I108">
        <v>47.370542</v>
      </c>
      <c r="J108">
        <v>-101.83566</v>
      </c>
      <c r="K108" t="s">
        <v>455</v>
      </c>
      <c r="L108">
        <v>450</v>
      </c>
      <c r="M108" t="s">
        <v>478</v>
      </c>
      <c r="N108" t="s">
        <v>483</v>
      </c>
      <c r="O108">
        <v>1986</v>
      </c>
      <c r="Q108" t="s">
        <v>535</v>
      </c>
      <c r="R108" t="s">
        <v>611</v>
      </c>
      <c r="S108">
        <v>1</v>
      </c>
      <c r="T108" t="s">
        <v>613</v>
      </c>
      <c r="U108">
        <v>11263</v>
      </c>
      <c r="V108" s="26">
        <v>34877580.200000003</v>
      </c>
      <c r="W108" t="s">
        <v>805</v>
      </c>
      <c r="X108" s="19">
        <v>3.3999999999999998E-3</v>
      </c>
      <c r="Y108" s="19">
        <v>3.266666666666666E-3</v>
      </c>
      <c r="Z108">
        <f t="shared" si="11"/>
        <v>0.96078431372549</v>
      </c>
      <c r="AF108">
        <v>1</v>
      </c>
      <c r="AJ108" s="15"/>
    </row>
    <row r="109" spans="1:36" x14ac:dyDescent="0.45">
      <c r="A109" t="s">
        <v>984</v>
      </c>
      <c r="B109" t="s">
        <v>129</v>
      </c>
      <c r="C109" s="9">
        <v>6772</v>
      </c>
      <c r="D109">
        <v>1</v>
      </c>
      <c r="E109" s="1">
        <v>235</v>
      </c>
      <c r="F109" t="s">
        <v>129</v>
      </c>
      <c r="G109" t="s">
        <v>380</v>
      </c>
      <c r="H109">
        <v>1</v>
      </c>
      <c r="I109">
        <v>34.015799999999999</v>
      </c>
      <c r="J109">
        <v>-95.320599999999999</v>
      </c>
      <c r="K109" t="s">
        <v>440</v>
      </c>
      <c r="L109">
        <v>440</v>
      </c>
      <c r="M109" t="s">
        <v>470</v>
      </c>
      <c r="N109" t="s">
        <v>482</v>
      </c>
      <c r="O109">
        <v>1982</v>
      </c>
      <c r="Q109" t="s">
        <v>580</v>
      </c>
      <c r="R109" t="s">
        <v>611</v>
      </c>
      <c r="S109">
        <v>2</v>
      </c>
      <c r="T109" t="s">
        <v>613</v>
      </c>
      <c r="U109">
        <v>11061</v>
      </c>
      <c r="V109" s="26">
        <v>14323477.800000001</v>
      </c>
      <c r="W109" t="s">
        <v>812</v>
      </c>
      <c r="X109" s="19">
        <v>2.8800000000000002E-3</v>
      </c>
      <c r="Y109" s="19">
        <v>3.3833333333333341E-3</v>
      </c>
      <c r="Z109">
        <f t="shared" si="11"/>
        <v>1.1747685185185188</v>
      </c>
      <c r="AF109">
        <v>1</v>
      </c>
      <c r="AJ109" s="15"/>
    </row>
    <row r="110" spans="1:36" x14ac:dyDescent="0.45">
      <c r="A110" t="s">
        <v>978</v>
      </c>
      <c r="B110" t="s">
        <v>141</v>
      </c>
      <c r="C110" s="9">
        <v>8222</v>
      </c>
      <c r="D110" t="s">
        <v>979</v>
      </c>
      <c r="E110" s="1">
        <v>253</v>
      </c>
      <c r="F110" t="s">
        <v>141</v>
      </c>
      <c r="G110" t="s">
        <v>398</v>
      </c>
      <c r="H110">
        <v>1</v>
      </c>
      <c r="I110">
        <v>47.221446999999998</v>
      </c>
      <c r="J110">
        <v>-101.81572199999999</v>
      </c>
      <c r="K110" t="s">
        <v>455</v>
      </c>
      <c r="L110">
        <v>429</v>
      </c>
      <c r="M110" t="s">
        <v>478</v>
      </c>
      <c r="N110" t="s">
        <v>483</v>
      </c>
      <c r="O110">
        <v>1981</v>
      </c>
      <c r="Q110" t="s">
        <v>563</v>
      </c>
      <c r="R110" t="s">
        <v>612</v>
      </c>
      <c r="S110">
        <v>13</v>
      </c>
      <c r="T110" t="s">
        <v>613</v>
      </c>
      <c r="U110">
        <v>11481</v>
      </c>
      <c r="V110" s="26">
        <v>28492422.399999999</v>
      </c>
      <c r="W110" t="s">
        <v>830</v>
      </c>
      <c r="X110" s="19">
        <v>7.2876000000000006E-4</v>
      </c>
      <c r="Y110" s="19">
        <v>2.9320000000000001E-3</v>
      </c>
      <c r="Z110">
        <f t="shared" si="11"/>
        <v>4.0232724079257913</v>
      </c>
      <c r="AF110">
        <v>1</v>
      </c>
      <c r="AJ110" s="15"/>
    </row>
    <row r="111" spans="1:36" x14ac:dyDescent="0.45">
      <c r="A111" t="s">
        <v>985</v>
      </c>
      <c r="B111" t="s">
        <v>1032</v>
      </c>
      <c r="C111" s="9">
        <v>10603</v>
      </c>
      <c r="D111">
        <v>31</v>
      </c>
      <c r="E111" s="1">
        <v>263</v>
      </c>
      <c r="F111" t="s">
        <v>147</v>
      </c>
      <c r="G111" t="s">
        <v>406</v>
      </c>
      <c r="H111">
        <v>1</v>
      </c>
      <c r="I111">
        <v>40.454999999999998</v>
      </c>
      <c r="J111">
        <v>-78.747200000000007</v>
      </c>
      <c r="K111" t="s">
        <v>457</v>
      </c>
      <c r="L111">
        <v>50</v>
      </c>
      <c r="M111" t="s">
        <v>479</v>
      </c>
      <c r="N111" t="s">
        <v>483</v>
      </c>
      <c r="O111">
        <v>1991</v>
      </c>
      <c r="Q111" t="s">
        <v>593</v>
      </c>
      <c r="R111" t="s">
        <v>611</v>
      </c>
      <c r="S111">
        <v>2</v>
      </c>
      <c r="T111" t="s">
        <v>613</v>
      </c>
      <c r="U111">
        <v>14500</v>
      </c>
      <c r="V111" s="26">
        <v>4403948.4000000004</v>
      </c>
      <c r="W111" t="s">
        <v>838</v>
      </c>
      <c r="X111" s="19">
        <v>3.8785999999999998E-3</v>
      </c>
      <c r="Y111" s="19">
        <v>4.7850000000000002E-3</v>
      </c>
      <c r="Z111">
        <f t="shared" si="11"/>
        <v>1.2336925694838345</v>
      </c>
      <c r="AF111">
        <v>1</v>
      </c>
      <c r="AJ111" s="15"/>
    </row>
    <row r="112" spans="1:36" x14ac:dyDescent="0.45">
      <c r="A112" t="s">
        <v>985</v>
      </c>
      <c r="B112" t="s">
        <v>152</v>
      </c>
      <c r="C112" s="9">
        <v>50776</v>
      </c>
      <c r="D112">
        <v>1</v>
      </c>
      <c r="E112" s="10">
        <v>271</v>
      </c>
      <c r="F112" t="s">
        <v>152</v>
      </c>
      <c r="G112" t="s">
        <v>411</v>
      </c>
      <c r="H112">
        <v>2</v>
      </c>
      <c r="I112">
        <v>40.855600000000003</v>
      </c>
      <c r="J112">
        <v>-75.878100000000003</v>
      </c>
      <c r="K112" t="s">
        <v>457</v>
      </c>
      <c r="L112">
        <v>84</v>
      </c>
      <c r="M112" t="s">
        <v>479</v>
      </c>
      <c r="N112" t="s">
        <v>483</v>
      </c>
      <c r="O112">
        <v>1992</v>
      </c>
      <c r="Q112" t="s">
        <v>596</v>
      </c>
      <c r="R112" t="s">
        <v>611</v>
      </c>
      <c r="S112">
        <v>2</v>
      </c>
      <c r="T112" t="s">
        <v>613</v>
      </c>
      <c r="U112">
        <v>14141</v>
      </c>
      <c r="V112" s="26">
        <v>1310194</v>
      </c>
      <c r="W112" t="s">
        <v>843</v>
      </c>
      <c r="X112" s="19">
        <v>2.8495999999999999E-3</v>
      </c>
      <c r="Y112" s="19">
        <v>3.0999999999999999E-3</v>
      </c>
      <c r="Z112">
        <f t="shared" si="11"/>
        <v>1.087871982032566</v>
      </c>
      <c r="AF112">
        <v>1</v>
      </c>
      <c r="AJ112" s="15"/>
    </row>
    <row r="113" spans="1:36" x14ac:dyDescent="0.45">
      <c r="A113" t="s">
        <v>985</v>
      </c>
      <c r="B113" t="s">
        <v>152</v>
      </c>
      <c r="C113" s="9">
        <v>50776</v>
      </c>
      <c r="D113">
        <v>2</v>
      </c>
      <c r="E113" s="10">
        <v>271</v>
      </c>
      <c r="F113" t="s">
        <v>152</v>
      </c>
      <c r="G113" t="s">
        <v>411</v>
      </c>
      <c r="H113">
        <v>2</v>
      </c>
      <c r="I113">
        <v>40.855600000000003</v>
      </c>
      <c r="J113">
        <v>-75.878100000000003</v>
      </c>
      <c r="K113" t="s">
        <v>457</v>
      </c>
      <c r="L113">
        <v>84</v>
      </c>
      <c r="M113" t="s">
        <v>479</v>
      </c>
      <c r="N113" t="s">
        <v>483</v>
      </c>
      <c r="O113">
        <v>1992</v>
      </c>
      <c r="Q113" t="s">
        <v>596</v>
      </c>
      <c r="R113" t="s">
        <v>611</v>
      </c>
      <c r="S113">
        <v>2</v>
      </c>
      <c r="T113" t="s">
        <v>613</v>
      </c>
      <c r="U113">
        <v>14141</v>
      </c>
      <c r="V113" s="26">
        <v>1310194</v>
      </c>
      <c r="W113" t="s">
        <v>843</v>
      </c>
      <c r="X113" s="19">
        <v>2.8495999999999999E-3</v>
      </c>
      <c r="Y113" s="19">
        <v>3.0999999999999999E-3</v>
      </c>
      <c r="Z113">
        <f t="shared" si="11"/>
        <v>1.087871982032566</v>
      </c>
      <c r="AF113">
        <v>1</v>
      </c>
      <c r="AJ113" s="15"/>
    </row>
    <row r="114" spans="1:36" x14ac:dyDescent="0.45">
      <c r="A114" t="s">
        <v>985</v>
      </c>
      <c r="B114" t="s">
        <v>1036</v>
      </c>
      <c r="C114" s="9">
        <v>50888</v>
      </c>
      <c r="D114" t="s">
        <v>1037</v>
      </c>
      <c r="E114" s="1">
        <v>273</v>
      </c>
      <c r="F114" t="s">
        <v>153</v>
      </c>
      <c r="G114" t="s">
        <v>412</v>
      </c>
      <c r="H114">
        <v>1</v>
      </c>
      <c r="I114">
        <v>40.691699999999997</v>
      </c>
      <c r="J114">
        <v>-75.479200000000006</v>
      </c>
      <c r="K114" t="s">
        <v>457</v>
      </c>
      <c r="L114">
        <v>112</v>
      </c>
      <c r="M114" t="s">
        <v>479</v>
      </c>
      <c r="N114" t="s">
        <v>483</v>
      </c>
      <c r="O114">
        <v>1995</v>
      </c>
      <c r="Q114" t="s">
        <v>597</v>
      </c>
      <c r="R114" t="s">
        <v>611</v>
      </c>
      <c r="S114">
        <v>2</v>
      </c>
      <c r="T114" t="s">
        <v>613</v>
      </c>
      <c r="U114">
        <v>10316</v>
      </c>
      <c r="V114" s="26">
        <v>1663689.2</v>
      </c>
      <c r="W114" t="s">
        <v>844</v>
      </c>
      <c r="X114" s="19">
        <v>3.5980000000000001E-3</v>
      </c>
      <c r="Y114" s="19">
        <v>3.7499999999999999E-3</v>
      </c>
      <c r="Z114">
        <f t="shared" si="11"/>
        <v>1.0422456920511394</v>
      </c>
      <c r="AF114">
        <v>1</v>
      </c>
      <c r="AJ114" s="15"/>
    </row>
    <row r="115" spans="1:36" x14ac:dyDescent="0.45">
      <c r="A115" t="s">
        <v>1006</v>
      </c>
      <c r="B115" t="s">
        <v>163</v>
      </c>
      <c r="C115" s="9">
        <v>56456</v>
      </c>
      <c r="D115">
        <v>1</v>
      </c>
      <c r="E115" s="1">
        <v>287</v>
      </c>
      <c r="F115" t="s">
        <v>163</v>
      </c>
      <c r="G115" t="s">
        <v>425</v>
      </c>
      <c r="H115">
        <v>1</v>
      </c>
      <c r="I115">
        <v>35.664400000000001</v>
      </c>
      <c r="J115">
        <v>-89.948899999999995</v>
      </c>
      <c r="K115" t="s">
        <v>464</v>
      </c>
      <c r="L115">
        <v>680</v>
      </c>
      <c r="M115" t="s">
        <v>470</v>
      </c>
      <c r="N115" t="s">
        <v>483</v>
      </c>
      <c r="O115">
        <v>2010</v>
      </c>
      <c r="Q115" t="s">
        <v>607</v>
      </c>
      <c r="R115" t="s">
        <v>611</v>
      </c>
      <c r="S115">
        <v>2</v>
      </c>
      <c r="T115" t="s">
        <v>613</v>
      </c>
      <c r="U115">
        <v>9682</v>
      </c>
      <c r="V115" s="26">
        <v>43165967.600000001</v>
      </c>
      <c r="W115" t="s">
        <v>853</v>
      </c>
      <c r="X115" s="19">
        <v>5.7739999999999996E-3</v>
      </c>
      <c r="Y115" s="19">
        <v>6.5833333333333334E-3</v>
      </c>
      <c r="Z115">
        <f t="shared" si="11"/>
        <v>1.1401685717584575</v>
      </c>
      <c r="AF115">
        <v>1</v>
      </c>
      <c r="AJ115" s="15"/>
    </row>
    <row r="116" spans="1:36" x14ac:dyDescent="0.45">
      <c r="A116" t="s">
        <v>1017</v>
      </c>
      <c r="B116" t="s">
        <v>166</v>
      </c>
      <c r="C116" s="9">
        <v>56609</v>
      </c>
      <c r="D116">
        <v>1</v>
      </c>
      <c r="E116" s="1">
        <v>290</v>
      </c>
      <c r="F116" t="s">
        <v>166</v>
      </c>
      <c r="G116" t="s">
        <v>428</v>
      </c>
      <c r="H116">
        <v>1</v>
      </c>
      <c r="I116">
        <v>44.388888999999999</v>
      </c>
      <c r="J116">
        <v>-105.46083299999999</v>
      </c>
      <c r="K116" t="s">
        <v>461</v>
      </c>
      <c r="L116">
        <v>380</v>
      </c>
      <c r="M116" t="s">
        <v>470</v>
      </c>
      <c r="N116" t="s">
        <v>483</v>
      </c>
      <c r="O116">
        <v>2011</v>
      </c>
      <c r="Q116" t="s">
        <v>535</v>
      </c>
      <c r="R116" t="s">
        <v>611</v>
      </c>
      <c r="S116">
        <v>2</v>
      </c>
      <c r="T116" t="s">
        <v>613</v>
      </c>
      <c r="U116">
        <v>10552</v>
      </c>
      <c r="V116" s="26">
        <v>31980755.800000001</v>
      </c>
      <c r="W116" t="s">
        <v>856</v>
      </c>
      <c r="X116" s="19">
        <v>0</v>
      </c>
      <c r="Y116" s="19">
        <v>8.3333333333333317E-4</v>
      </c>
      <c r="AF116">
        <v>1</v>
      </c>
      <c r="AJ116" s="15"/>
    </row>
    <row r="117" spans="1:36" x14ac:dyDescent="0.45">
      <c r="A117" t="s">
        <v>956</v>
      </c>
      <c r="B117" t="s">
        <v>26</v>
      </c>
      <c r="C117" s="9">
        <v>160</v>
      </c>
      <c r="D117">
        <v>1</v>
      </c>
      <c r="E117" s="11"/>
      <c r="AG117">
        <v>1</v>
      </c>
      <c r="AJ117" s="15"/>
    </row>
    <row r="118" spans="1:36" x14ac:dyDescent="0.45">
      <c r="A118" t="s">
        <v>956</v>
      </c>
      <c r="B118" t="s">
        <v>26</v>
      </c>
      <c r="C118" s="9">
        <v>160</v>
      </c>
      <c r="D118">
        <v>2</v>
      </c>
      <c r="E118" s="11"/>
      <c r="AG118">
        <v>1</v>
      </c>
      <c r="AJ118" s="15"/>
    </row>
    <row r="119" spans="1:36" x14ac:dyDescent="0.45">
      <c r="A119" t="s">
        <v>956</v>
      </c>
      <c r="B119" t="s">
        <v>26</v>
      </c>
      <c r="C119" s="9">
        <v>160</v>
      </c>
      <c r="D119">
        <v>4</v>
      </c>
      <c r="E119" s="11"/>
      <c r="AG119">
        <v>1</v>
      </c>
      <c r="AJ119" s="15"/>
    </row>
    <row r="120" spans="1:36" x14ac:dyDescent="0.45">
      <c r="A120" t="s">
        <v>965</v>
      </c>
      <c r="B120" t="s">
        <v>968</v>
      </c>
      <c r="C120" s="9">
        <v>889</v>
      </c>
      <c r="D120">
        <v>1</v>
      </c>
      <c r="E120" s="11"/>
      <c r="AG120">
        <v>1</v>
      </c>
      <c r="AJ120" s="15"/>
    </row>
    <row r="121" spans="1:36" x14ac:dyDescent="0.45">
      <c r="A121" t="s">
        <v>965</v>
      </c>
      <c r="B121" t="s">
        <v>968</v>
      </c>
      <c r="C121" s="9">
        <v>889</v>
      </c>
      <c r="D121">
        <v>2</v>
      </c>
      <c r="AG121">
        <v>1</v>
      </c>
      <c r="AJ121" s="15"/>
    </row>
    <row r="122" spans="1:36" x14ac:dyDescent="0.45">
      <c r="A122" t="s">
        <v>957</v>
      </c>
      <c r="B122" t="s">
        <v>1013</v>
      </c>
      <c r="C122" s="9">
        <v>6178</v>
      </c>
      <c r="D122">
        <v>1</v>
      </c>
      <c r="AG122">
        <v>1</v>
      </c>
      <c r="AJ122" s="15"/>
    </row>
    <row r="123" spans="1:36" x14ac:dyDescent="0.45">
      <c r="A123" s="27" t="s">
        <v>985</v>
      </c>
      <c r="B123" s="27" t="s">
        <v>986</v>
      </c>
      <c r="C123" s="9">
        <v>3118</v>
      </c>
      <c r="D123">
        <v>1</v>
      </c>
      <c r="E123" s="11"/>
      <c r="AG123">
        <v>1</v>
      </c>
      <c r="AJ123" s="15"/>
    </row>
    <row r="124" spans="1:36" x14ac:dyDescent="0.45">
      <c r="A124" s="27" t="s">
        <v>985</v>
      </c>
      <c r="B124" s="27" t="s">
        <v>986</v>
      </c>
      <c r="C124" s="9">
        <v>3118</v>
      </c>
      <c r="D124">
        <v>2</v>
      </c>
      <c r="E124" s="11"/>
      <c r="AG124">
        <v>1</v>
      </c>
      <c r="AJ124" s="15"/>
    </row>
    <row r="125" spans="1:36" x14ac:dyDescent="0.45">
      <c r="A125" t="s">
        <v>989</v>
      </c>
      <c r="B125" t="s">
        <v>990</v>
      </c>
      <c r="C125" s="9">
        <v>3399</v>
      </c>
      <c r="D125">
        <v>2</v>
      </c>
      <c r="E125" s="11"/>
      <c r="AG125">
        <v>1</v>
      </c>
      <c r="AJ125" s="15"/>
    </row>
    <row r="126" spans="1:36" x14ac:dyDescent="0.45">
      <c r="A126" t="s">
        <v>989</v>
      </c>
      <c r="B126" t="s">
        <v>990</v>
      </c>
      <c r="C126" s="9">
        <v>3399</v>
      </c>
      <c r="D126" t="s">
        <v>991</v>
      </c>
      <c r="E126" s="11"/>
      <c r="AG126">
        <v>1</v>
      </c>
      <c r="AJ126" s="15"/>
    </row>
    <row r="127" spans="1:36" x14ac:dyDescent="0.45">
      <c r="A127" t="s">
        <v>989</v>
      </c>
      <c r="B127" t="s">
        <v>990</v>
      </c>
      <c r="C127" s="9">
        <v>3399</v>
      </c>
      <c r="D127" t="s">
        <v>979</v>
      </c>
      <c r="E127" s="11"/>
      <c r="AG127">
        <v>1</v>
      </c>
      <c r="AJ127" s="15"/>
    </row>
    <row r="128" spans="1:36" x14ac:dyDescent="0.45">
      <c r="A128" t="s">
        <v>1009</v>
      </c>
      <c r="B128" t="s">
        <v>1010</v>
      </c>
      <c r="C128" s="9">
        <v>6073</v>
      </c>
      <c r="D128">
        <v>1</v>
      </c>
      <c r="AG128">
        <v>1</v>
      </c>
      <c r="AJ128" s="15"/>
    </row>
    <row r="129" spans="1:36" x14ac:dyDescent="0.45">
      <c r="A129" t="s">
        <v>1009</v>
      </c>
      <c r="B129" t="s">
        <v>1010</v>
      </c>
      <c r="C129" s="9">
        <v>6073</v>
      </c>
      <c r="D129">
        <v>2</v>
      </c>
      <c r="E129" s="11"/>
      <c r="AG129">
        <v>1</v>
      </c>
      <c r="AJ129" s="15"/>
    </row>
    <row r="130" spans="1:36" x14ac:dyDescent="0.45">
      <c r="A130" t="s">
        <v>1022</v>
      </c>
      <c r="B130" t="s">
        <v>1023</v>
      </c>
      <c r="C130" s="9">
        <v>6288</v>
      </c>
      <c r="D130">
        <v>1</v>
      </c>
      <c r="E130" s="11"/>
      <c r="AG130">
        <v>1</v>
      </c>
      <c r="AJ130" s="15"/>
    </row>
    <row r="131" spans="1:36" x14ac:dyDescent="0.45">
      <c r="A131" t="s">
        <v>1022</v>
      </c>
      <c r="B131" t="s">
        <v>1023</v>
      </c>
      <c r="C131" s="9">
        <v>6288</v>
      </c>
      <c r="D131">
        <v>2</v>
      </c>
      <c r="E131" s="11"/>
      <c r="AG131">
        <v>1</v>
      </c>
      <c r="AJ131" s="15"/>
    </row>
    <row r="132" spans="1:36" x14ac:dyDescent="0.45">
      <c r="A132" t="s">
        <v>985</v>
      </c>
      <c r="B132" t="s">
        <v>988</v>
      </c>
      <c r="C132" s="9">
        <v>3136</v>
      </c>
      <c r="D132">
        <v>1</v>
      </c>
      <c r="E132" s="11"/>
      <c r="AG132">
        <v>1</v>
      </c>
      <c r="AJ132" s="15"/>
    </row>
    <row r="133" spans="1:36" x14ac:dyDescent="0.45">
      <c r="A133" t="s">
        <v>985</v>
      </c>
      <c r="B133" t="s">
        <v>988</v>
      </c>
      <c r="C133" s="9">
        <v>3136</v>
      </c>
      <c r="D133">
        <v>2</v>
      </c>
      <c r="E133" s="11"/>
      <c r="AG133">
        <v>1</v>
      </c>
      <c r="AJ133" s="15"/>
    </row>
    <row r="134" spans="1:36" x14ac:dyDescent="0.45">
      <c r="A134" t="s">
        <v>965</v>
      </c>
      <c r="B134" t="s">
        <v>966</v>
      </c>
      <c r="C134" s="9">
        <v>876</v>
      </c>
      <c r="D134">
        <v>1</v>
      </c>
      <c r="E134" s="11"/>
      <c r="AG134">
        <v>1</v>
      </c>
      <c r="AJ134" s="15"/>
    </row>
    <row r="135" spans="1:36" x14ac:dyDescent="0.45">
      <c r="A135" t="s">
        <v>965</v>
      </c>
      <c r="B135" t="s">
        <v>966</v>
      </c>
      <c r="C135" s="9">
        <v>876</v>
      </c>
      <c r="D135">
        <v>2</v>
      </c>
      <c r="E135" s="11"/>
      <c r="AG135">
        <v>1</v>
      </c>
      <c r="AJ135" s="15"/>
    </row>
    <row r="136" spans="1:36" x14ac:dyDescent="0.45">
      <c r="A136" t="s">
        <v>989</v>
      </c>
      <c r="B136" t="s">
        <v>993</v>
      </c>
      <c r="C136" s="9">
        <v>3407</v>
      </c>
      <c r="D136">
        <v>1</v>
      </c>
      <c r="E136" s="11"/>
      <c r="AG136">
        <v>1</v>
      </c>
      <c r="AJ136" s="15"/>
    </row>
    <row r="137" spans="1:36" x14ac:dyDescent="0.45">
      <c r="A137" t="s">
        <v>989</v>
      </c>
      <c r="B137" t="s">
        <v>993</v>
      </c>
      <c r="C137" s="9">
        <v>3407</v>
      </c>
      <c r="D137">
        <v>2</v>
      </c>
      <c r="E137" s="11"/>
      <c r="AG137">
        <v>1</v>
      </c>
      <c r="AJ137" s="15"/>
    </row>
    <row r="138" spans="1:36" x14ac:dyDescent="0.45">
      <c r="A138" t="s">
        <v>989</v>
      </c>
      <c r="B138" t="s">
        <v>993</v>
      </c>
      <c r="C138" s="9">
        <v>3407</v>
      </c>
      <c r="D138">
        <v>3</v>
      </c>
      <c r="E138" s="11"/>
      <c r="AG138">
        <v>1</v>
      </c>
      <c r="AJ138" s="15"/>
    </row>
    <row r="139" spans="1:36" x14ac:dyDescent="0.45">
      <c r="A139" t="s">
        <v>989</v>
      </c>
      <c r="B139" t="s">
        <v>993</v>
      </c>
      <c r="C139" s="9">
        <v>3407</v>
      </c>
      <c r="D139">
        <v>4</v>
      </c>
      <c r="E139" s="11"/>
      <c r="AG139">
        <v>1</v>
      </c>
      <c r="AJ139" s="15"/>
    </row>
    <row r="140" spans="1:36" x14ac:dyDescent="0.45">
      <c r="A140" t="s">
        <v>989</v>
      </c>
      <c r="B140" t="s">
        <v>993</v>
      </c>
      <c r="C140" s="9">
        <v>3407</v>
      </c>
      <c r="D140">
        <v>5</v>
      </c>
      <c r="E140" s="11"/>
      <c r="AG140">
        <v>1</v>
      </c>
      <c r="AJ140" s="15"/>
    </row>
    <row r="141" spans="1:36" x14ac:dyDescent="0.45">
      <c r="A141" t="s">
        <v>989</v>
      </c>
      <c r="B141" t="s">
        <v>993</v>
      </c>
      <c r="C141" s="9">
        <v>3407</v>
      </c>
      <c r="D141">
        <v>6</v>
      </c>
      <c r="E141" s="11"/>
      <c r="AG141">
        <v>1</v>
      </c>
      <c r="AJ141" s="15"/>
    </row>
    <row r="142" spans="1:36" x14ac:dyDescent="0.45">
      <c r="A142" t="s">
        <v>989</v>
      </c>
      <c r="B142" t="s">
        <v>993</v>
      </c>
      <c r="C142" s="9">
        <v>3407</v>
      </c>
      <c r="D142">
        <v>7</v>
      </c>
      <c r="E142" s="11"/>
      <c r="AG142">
        <v>1</v>
      </c>
      <c r="AJ142" s="15"/>
    </row>
    <row r="143" spans="1:36" x14ac:dyDescent="0.45">
      <c r="A143" t="s">
        <v>989</v>
      </c>
      <c r="B143" t="s">
        <v>993</v>
      </c>
      <c r="C143" s="9">
        <v>3407</v>
      </c>
      <c r="D143">
        <v>8</v>
      </c>
      <c r="AG143">
        <v>1</v>
      </c>
      <c r="AJ143" s="15"/>
    </row>
    <row r="144" spans="1:36" x14ac:dyDescent="0.45">
      <c r="A144" t="s">
        <v>989</v>
      </c>
      <c r="B144" t="s">
        <v>993</v>
      </c>
      <c r="C144" s="9">
        <v>3407</v>
      </c>
      <c r="D144">
        <v>9</v>
      </c>
      <c r="E144" s="11"/>
      <c r="AG144">
        <v>1</v>
      </c>
      <c r="AJ144" s="15"/>
    </row>
    <row r="145" spans="1:36" x14ac:dyDescent="0.45">
      <c r="A145" t="s">
        <v>981</v>
      </c>
      <c r="B145" t="s">
        <v>982</v>
      </c>
      <c r="C145" s="9">
        <v>2832</v>
      </c>
      <c r="D145">
        <v>7</v>
      </c>
      <c r="E145" s="11"/>
      <c r="AG145">
        <v>1</v>
      </c>
      <c r="AJ145" s="15"/>
    </row>
    <row r="146" spans="1:36" x14ac:dyDescent="0.45">
      <c r="A146" t="s">
        <v>981</v>
      </c>
      <c r="B146" t="s">
        <v>982</v>
      </c>
      <c r="C146" s="9">
        <v>2832</v>
      </c>
      <c r="D146">
        <v>8</v>
      </c>
      <c r="E146" s="11"/>
      <c r="AG146">
        <v>1</v>
      </c>
      <c r="AJ146" s="15"/>
    </row>
    <row r="147" spans="1:36" x14ac:dyDescent="0.45">
      <c r="A147" s="27" t="s">
        <v>1016</v>
      </c>
      <c r="B147" s="27" t="s">
        <v>1033</v>
      </c>
      <c r="C147" s="9">
        <v>50030</v>
      </c>
      <c r="D147" t="s">
        <v>1028</v>
      </c>
      <c r="E147" s="11"/>
      <c r="AG147">
        <v>1</v>
      </c>
      <c r="AJ147" s="15"/>
    </row>
    <row r="148" spans="1:36" x14ac:dyDescent="0.45">
      <c r="A148" s="27" t="s">
        <v>1016</v>
      </c>
      <c r="B148" s="27" t="s">
        <v>1033</v>
      </c>
      <c r="C148" s="9">
        <v>50030</v>
      </c>
      <c r="D148" t="s">
        <v>1034</v>
      </c>
      <c r="E148" s="11"/>
      <c r="AG148">
        <v>1</v>
      </c>
      <c r="AJ148" s="15"/>
    </row>
    <row r="149" spans="1:36" x14ac:dyDescent="0.45">
      <c r="A149" t="s">
        <v>965</v>
      </c>
      <c r="B149" t="s">
        <v>1008</v>
      </c>
      <c r="C149" s="9">
        <v>6017</v>
      </c>
      <c r="D149">
        <v>1</v>
      </c>
      <c r="E149" s="11"/>
      <c r="AG149">
        <v>1</v>
      </c>
      <c r="AJ149" s="15"/>
    </row>
    <row r="150" spans="1:36" x14ac:dyDescent="0.45">
      <c r="A150" t="s">
        <v>965</v>
      </c>
      <c r="B150" t="s">
        <v>967</v>
      </c>
      <c r="C150" s="9">
        <v>879</v>
      </c>
      <c r="D150">
        <v>51</v>
      </c>
      <c r="E150" s="11"/>
      <c r="AG150">
        <v>1</v>
      </c>
      <c r="AJ150" s="15"/>
    </row>
    <row r="151" spans="1:36" x14ac:dyDescent="0.45">
      <c r="A151" t="s">
        <v>965</v>
      </c>
      <c r="B151" t="s">
        <v>967</v>
      </c>
      <c r="C151" s="9">
        <v>879</v>
      </c>
      <c r="D151">
        <v>52</v>
      </c>
      <c r="E151" s="11"/>
      <c r="AG151">
        <v>1</v>
      </c>
      <c r="AJ151" s="15"/>
    </row>
    <row r="152" spans="1:36" x14ac:dyDescent="0.45">
      <c r="A152" t="s">
        <v>965</v>
      </c>
      <c r="B152" t="s">
        <v>967</v>
      </c>
      <c r="C152" s="9">
        <v>879</v>
      </c>
      <c r="D152">
        <v>61</v>
      </c>
      <c r="E152" s="11"/>
      <c r="AG152">
        <v>1</v>
      </c>
      <c r="AJ152" s="15"/>
    </row>
    <row r="153" spans="1:36" x14ac:dyDescent="0.45">
      <c r="A153" t="s">
        <v>965</v>
      </c>
      <c r="B153" t="s">
        <v>967</v>
      </c>
      <c r="C153" s="9">
        <v>879</v>
      </c>
      <c r="D153">
        <v>62</v>
      </c>
      <c r="AG153">
        <v>1</v>
      </c>
      <c r="AJ153" s="15"/>
    </row>
    <row r="154" spans="1:36" x14ac:dyDescent="0.45">
      <c r="A154" t="s">
        <v>960</v>
      </c>
      <c r="B154" t="s">
        <v>121</v>
      </c>
      <c r="C154" s="9">
        <v>6257</v>
      </c>
      <c r="D154">
        <v>4</v>
      </c>
      <c r="AG154">
        <v>1</v>
      </c>
      <c r="AJ154" s="15"/>
    </row>
    <row r="155" spans="1:36" x14ac:dyDescent="0.45">
      <c r="A155" t="s">
        <v>957</v>
      </c>
      <c r="B155" t="s">
        <v>77</v>
      </c>
      <c r="C155" s="9">
        <v>3470</v>
      </c>
      <c r="D155" t="s">
        <v>994</v>
      </c>
      <c r="E155" s="11"/>
      <c r="AG155">
        <v>1</v>
      </c>
      <c r="AJ155" s="15"/>
    </row>
    <row r="156" spans="1:36" x14ac:dyDescent="0.45">
      <c r="A156" t="s">
        <v>957</v>
      </c>
      <c r="B156" t="s">
        <v>77</v>
      </c>
      <c r="C156" s="9">
        <v>3470</v>
      </c>
      <c r="D156" t="s">
        <v>995</v>
      </c>
      <c r="E156" s="11"/>
      <c r="AG156">
        <v>1</v>
      </c>
      <c r="AJ156" s="15"/>
    </row>
    <row r="157" spans="1:36" x14ac:dyDescent="0.45">
      <c r="A157" t="s">
        <v>957</v>
      </c>
      <c r="B157" t="s">
        <v>77</v>
      </c>
      <c r="C157" s="9">
        <v>3470</v>
      </c>
      <c r="D157" t="s">
        <v>996</v>
      </c>
      <c r="E157" s="11"/>
      <c r="AG157">
        <v>1</v>
      </c>
      <c r="AJ157" s="15"/>
    </row>
    <row r="158" spans="1:36" x14ac:dyDescent="0.45">
      <c r="A158" t="s">
        <v>957</v>
      </c>
      <c r="B158" t="s">
        <v>77</v>
      </c>
      <c r="C158" s="9">
        <v>3470</v>
      </c>
      <c r="D158" t="s">
        <v>997</v>
      </c>
      <c r="E158" s="11"/>
      <c r="AG158">
        <v>1</v>
      </c>
      <c r="AJ158" s="15"/>
    </row>
    <row r="159" spans="1:36" x14ac:dyDescent="0.45">
      <c r="A159" t="s">
        <v>1006</v>
      </c>
      <c r="B159" t="s">
        <v>1007</v>
      </c>
      <c r="C159" s="9">
        <v>6009</v>
      </c>
      <c r="D159">
        <v>1</v>
      </c>
      <c r="E159" s="11"/>
      <c r="AG159">
        <v>1</v>
      </c>
      <c r="AJ159" s="15"/>
    </row>
    <row r="160" spans="1:36" x14ac:dyDescent="0.45">
      <c r="A160" t="s">
        <v>1006</v>
      </c>
      <c r="B160" t="s">
        <v>1007</v>
      </c>
      <c r="C160" s="9">
        <v>6009</v>
      </c>
      <c r="D160">
        <v>2</v>
      </c>
      <c r="E160" s="11"/>
      <c r="AG160">
        <v>1</v>
      </c>
      <c r="AJ160" s="15"/>
    </row>
    <row r="161" spans="5:36" x14ac:dyDescent="0.45">
      <c r="E161" s="1"/>
      <c r="AH161" s="14"/>
      <c r="AI161" s="14"/>
      <c r="AJ161" s="14"/>
    </row>
  </sheetData>
  <sortState xmlns:xlrd2="http://schemas.microsoft.com/office/spreadsheetml/2017/richdata2" ref="A2:AK161">
    <sortCondition descending="1" ref="AC2:AC161"/>
    <sortCondition descending="1" ref="AD2:AD161"/>
    <sortCondition descending="1" ref="AE2:AE161"/>
    <sortCondition ref="E2:E16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1"/>
  <sheetViews>
    <sheetView workbookViewId="0"/>
  </sheetViews>
  <sheetFormatPr defaultRowHeight="14.25" x14ac:dyDescent="0.45"/>
  <sheetData>
    <row r="1" spans="1:29" s="2" customFormat="1" ht="128.25" x14ac:dyDescent="0.45">
      <c r="B1" s="3" t="s">
        <v>0</v>
      </c>
      <c r="C1" s="3" t="s">
        <v>1</v>
      </c>
      <c r="D1" s="3" t="s">
        <v>2</v>
      </c>
      <c r="E1" s="3" t="s">
        <v>8</v>
      </c>
      <c r="F1" s="3" t="s">
        <v>18</v>
      </c>
      <c r="G1" s="3" t="s">
        <v>19</v>
      </c>
      <c r="H1" s="3" t="s">
        <v>6</v>
      </c>
      <c r="I1" s="3" t="s">
        <v>860</v>
      </c>
      <c r="J1" s="3" t="s">
        <v>861</v>
      </c>
      <c r="K1" s="3" t="s">
        <v>862</v>
      </c>
      <c r="L1" s="3" t="s">
        <v>16</v>
      </c>
      <c r="M1" s="3" t="s">
        <v>863</v>
      </c>
      <c r="N1" s="3" t="s">
        <v>864</v>
      </c>
      <c r="O1" s="3" t="s">
        <v>865</v>
      </c>
      <c r="P1" s="3" t="s">
        <v>866</v>
      </c>
      <c r="Q1" s="3" t="s">
        <v>867</v>
      </c>
      <c r="R1" s="3" t="s">
        <v>868</v>
      </c>
      <c r="S1" s="3" t="s">
        <v>869</v>
      </c>
      <c r="T1" s="3" t="s">
        <v>870</v>
      </c>
      <c r="U1" s="3" t="s">
        <v>871</v>
      </c>
      <c r="V1" s="3" t="s">
        <v>872</v>
      </c>
      <c r="W1" s="3" t="s">
        <v>873</v>
      </c>
      <c r="X1" s="3" t="s">
        <v>874</v>
      </c>
      <c r="Y1" s="3" t="s">
        <v>875</v>
      </c>
      <c r="Z1" s="3" t="s">
        <v>876</v>
      </c>
      <c r="AA1" s="3" t="s">
        <v>877</v>
      </c>
      <c r="AB1" s="3" t="s">
        <v>878</v>
      </c>
      <c r="AC1" s="3" t="s">
        <v>879</v>
      </c>
    </row>
    <row r="2" spans="1:29" x14ac:dyDescent="0.45">
      <c r="A2" s="1">
        <v>0</v>
      </c>
      <c r="B2" t="s">
        <v>54</v>
      </c>
      <c r="C2" t="s">
        <v>228</v>
      </c>
      <c r="D2">
        <v>1</v>
      </c>
      <c r="E2" t="s">
        <v>482</v>
      </c>
      <c r="F2">
        <v>1.4E-2</v>
      </c>
      <c r="G2">
        <v>1.751851851851852E-2</v>
      </c>
      <c r="H2">
        <v>593</v>
      </c>
      <c r="J2" t="s">
        <v>880</v>
      </c>
      <c r="K2">
        <v>88162.545667228944</v>
      </c>
      <c r="L2">
        <v>40426523.399999999</v>
      </c>
      <c r="M2">
        <v>2.5200000000000001E-3</v>
      </c>
      <c r="N2">
        <v>50.91</v>
      </c>
      <c r="O2">
        <v>1.5E-3</v>
      </c>
      <c r="P2">
        <v>7.1000000000000004E-3</v>
      </c>
      <c r="Q2">
        <v>5.0000000000000001E-4</v>
      </c>
      <c r="R2">
        <v>5.0000000000000001E-4</v>
      </c>
      <c r="S2">
        <v>6.9699999999999998E-2</v>
      </c>
      <c r="T2">
        <v>2.0999999999999999E-3</v>
      </c>
      <c r="U2">
        <v>7.0000000000000001E-3</v>
      </c>
      <c r="V2">
        <v>1.2200000000000001E-2</v>
      </c>
      <c r="W2">
        <v>2.4400000000000002E-2</v>
      </c>
      <c r="X2">
        <v>1.1900000000000001E-2</v>
      </c>
      <c r="Y2">
        <v>0.1368</v>
      </c>
      <c r="Z2">
        <v>27.5</v>
      </c>
      <c r="AA2">
        <v>1731.73</v>
      </c>
      <c r="AB2">
        <v>3205.91</v>
      </c>
      <c r="AC2">
        <v>644463.05000000005</v>
      </c>
    </row>
    <row r="3" spans="1:29" x14ac:dyDescent="0.45">
      <c r="A3" s="1">
        <v>1</v>
      </c>
      <c r="B3" t="s">
        <v>54</v>
      </c>
      <c r="C3" t="s">
        <v>229</v>
      </c>
      <c r="D3">
        <v>1</v>
      </c>
      <c r="E3" t="s">
        <v>482</v>
      </c>
      <c r="F3">
        <v>1.4E-2</v>
      </c>
      <c r="G3">
        <v>1.751851851851852E-2</v>
      </c>
      <c r="H3">
        <v>593</v>
      </c>
      <c r="J3" t="s">
        <v>880</v>
      </c>
      <c r="K3">
        <v>88162.545667228944</v>
      </c>
      <c r="L3">
        <v>40621980.200000003</v>
      </c>
      <c r="M3">
        <v>2.5200000000000001E-3</v>
      </c>
      <c r="N3">
        <v>51.15</v>
      </c>
      <c r="O3">
        <v>1.5E-3</v>
      </c>
      <c r="P3">
        <v>7.1000000000000004E-3</v>
      </c>
      <c r="Q3">
        <v>5.0000000000000001E-4</v>
      </c>
      <c r="R3">
        <v>5.0000000000000001E-4</v>
      </c>
      <c r="S3">
        <v>7.0099999999999996E-2</v>
      </c>
      <c r="T3">
        <v>2.0999999999999999E-3</v>
      </c>
      <c r="U3">
        <v>7.1000000000000004E-3</v>
      </c>
      <c r="V3">
        <v>1.2200000000000001E-2</v>
      </c>
      <c r="W3">
        <v>2.4500000000000001E-2</v>
      </c>
      <c r="X3">
        <v>1.2E-2</v>
      </c>
      <c r="Y3">
        <v>0.13750000000000001</v>
      </c>
      <c r="Z3">
        <v>27.63</v>
      </c>
      <c r="AA3">
        <v>1723.61</v>
      </c>
      <c r="AB3">
        <v>3190.83</v>
      </c>
      <c r="AC3">
        <v>641182.15</v>
      </c>
    </row>
    <row r="4" spans="1:29" x14ac:dyDescent="0.45">
      <c r="A4" s="1">
        <v>2</v>
      </c>
      <c r="B4" t="s">
        <v>54</v>
      </c>
      <c r="C4" t="s">
        <v>230</v>
      </c>
      <c r="D4">
        <v>1</v>
      </c>
      <c r="E4" t="s">
        <v>482</v>
      </c>
      <c r="F4">
        <v>1.4E-2</v>
      </c>
      <c r="G4">
        <v>1.751851851851852E-2</v>
      </c>
      <c r="H4">
        <v>593</v>
      </c>
      <c r="J4" t="s">
        <v>880</v>
      </c>
      <c r="K4">
        <v>88162.545667228944</v>
      </c>
      <c r="L4">
        <v>36981374.600000001</v>
      </c>
      <c r="M4">
        <v>2.5200000000000001E-3</v>
      </c>
      <c r="N4">
        <v>46.57</v>
      </c>
      <c r="O4">
        <v>1.4E-3</v>
      </c>
      <c r="P4">
        <v>6.4999999999999997E-3</v>
      </c>
      <c r="Q4">
        <v>4.0000000000000002E-4</v>
      </c>
      <c r="R4">
        <v>4.0000000000000002E-4</v>
      </c>
      <c r="S4">
        <v>6.3799999999999996E-2</v>
      </c>
      <c r="T4">
        <v>1.9E-3</v>
      </c>
      <c r="U4">
        <v>6.4000000000000003E-3</v>
      </c>
      <c r="V4">
        <v>1.11E-2</v>
      </c>
      <c r="W4">
        <v>2.23E-2</v>
      </c>
      <c r="X4">
        <v>1.09E-2</v>
      </c>
      <c r="Y4">
        <v>0.12520000000000001</v>
      </c>
      <c r="Z4">
        <v>25.16</v>
      </c>
      <c r="AA4">
        <v>1893.12</v>
      </c>
      <c r="AB4">
        <v>3504.08</v>
      </c>
      <c r="AC4">
        <v>704173.69</v>
      </c>
    </row>
    <row r="5" spans="1:29" x14ac:dyDescent="0.45">
      <c r="A5" s="1">
        <v>3</v>
      </c>
      <c r="B5" t="s">
        <v>54</v>
      </c>
      <c r="C5" t="s">
        <v>231</v>
      </c>
      <c r="D5">
        <v>1</v>
      </c>
      <c r="E5" t="s">
        <v>482</v>
      </c>
      <c r="F5">
        <v>1.4E-2</v>
      </c>
      <c r="G5">
        <v>1.751851851851852E-2</v>
      </c>
      <c r="H5">
        <v>593</v>
      </c>
      <c r="J5" t="s">
        <v>880</v>
      </c>
      <c r="K5">
        <v>88162.545667228944</v>
      </c>
      <c r="L5">
        <v>39856724.799999997</v>
      </c>
      <c r="M5">
        <v>2.5200000000000001E-3</v>
      </c>
      <c r="N5">
        <v>50.19</v>
      </c>
      <c r="O5">
        <v>1.5E-3</v>
      </c>
      <c r="P5">
        <v>7.0000000000000001E-3</v>
      </c>
      <c r="Q5">
        <v>5.0000000000000001E-4</v>
      </c>
      <c r="R5">
        <v>5.0000000000000001E-4</v>
      </c>
      <c r="S5">
        <v>6.88E-2</v>
      </c>
      <c r="T5">
        <v>2E-3</v>
      </c>
      <c r="U5">
        <v>6.8999999999999999E-3</v>
      </c>
      <c r="V5">
        <v>1.2E-2</v>
      </c>
      <c r="W5">
        <v>2.4E-2</v>
      </c>
      <c r="X5">
        <v>1.17E-2</v>
      </c>
      <c r="Y5">
        <v>0.13489999999999999</v>
      </c>
      <c r="Z5">
        <v>27.11</v>
      </c>
      <c r="AA5">
        <v>1756.58</v>
      </c>
      <c r="AB5">
        <v>3252.03</v>
      </c>
      <c r="AC5">
        <v>653540</v>
      </c>
    </row>
    <row r="6" spans="1:29" x14ac:dyDescent="0.45">
      <c r="A6" s="1">
        <v>4</v>
      </c>
      <c r="B6" t="s">
        <v>80</v>
      </c>
      <c r="C6" t="s">
        <v>286</v>
      </c>
      <c r="D6">
        <v>1</v>
      </c>
      <c r="E6" t="s">
        <v>480</v>
      </c>
      <c r="F6">
        <v>1.510869565217391E-2</v>
      </c>
      <c r="G6">
        <v>1.5447957839262189E-2</v>
      </c>
      <c r="H6">
        <v>651</v>
      </c>
      <c r="I6">
        <v>12.07</v>
      </c>
      <c r="J6" t="s">
        <v>881</v>
      </c>
      <c r="K6">
        <v>1571514</v>
      </c>
      <c r="L6">
        <v>42550521.399999999</v>
      </c>
      <c r="M6">
        <v>4.4999999999999999E-4</v>
      </c>
      <c r="N6">
        <v>9.5299999999999994</v>
      </c>
      <c r="O6">
        <v>5.0000000000000001E-4</v>
      </c>
      <c r="P6">
        <v>1.2999999999999999E-3</v>
      </c>
      <c r="Q6">
        <v>1E-4</v>
      </c>
      <c r="R6">
        <v>2.0000000000000001E-4</v>
      </c>
      <c r="S6">
        <v>1.3100000000000001E-2</v>
      </c>
      <c r="T6">
        <v>2.9999999999999997E-4</v>
      </c>
      <c r="U6">
        <v>8.9999999999999998E-4</v>
      </c>
      <c r="V6">
        <v>2.0000000000000001E-4</v>
      </c>
      <c r="W6">
        <v>4.5999999999999999E-3</v>
      </c>
      <c r="X6">
        <v>3.2800000000000003E-2</v>
      </c>
      <c r="Y6">
        <v>5.3800000000000001E-2</v>
      </c>
      <c r="Z6">
        <v>4.47</v>
      </c>
      <c r="AA6">
        <v>164901.78</v>
      </c>
      <c r="AB6">
        <v>351569.13</v>
      </c>
      <c r="AC6">
        <v>29210297.399999999</v>
      </c>
    </row>
    <row r="7" spans="1:29" x14ac:dyDescent="0.45">
      <c r="A7" s="1">
        <v>5</v>
      </c>
      <c r="B7" t="s">
        <v>97</v>
      </c>
      <c r="C7" t="s">
        <v>320</v>
      </c>
      <c r="D7">
        <v>1</v>
      </c>
      <c r="E7" t="s">
        <v>490</v>
      </c>
      <c r="F7">
        <v>1.796E-2</v>
      </c>
      <c r="G7">
        <v>2.1293577981651369E-2</v>
      </c>
      <c r="H7">
        <v>740</v>
      </c>
      <c r="J7" t="s">
        <v>882</v>
      </c>
      <c r="K7">
        <v>18409682.800000001</v>
      </c>
      <c r="L7">
        <v>51323286.600000001</v>
      </c>
      <c r="M7">
        <v>1.916E-2</v>
      </c>
      <c r="N7">
        <v>491.79</v>
      </c>
      <c r="O7">
        <v>2.5100000000000001E-2</v>
      </c>
      <c r="P7">
        <v>6.1499999999999999E-2</v>
      </c>
      <c r="Q7">
        <v>2.3999999999999998E-3</v>
      </c>
      <c r="R7">
        <v>1.2200000000000001E-2</v>
      </c>
      <c r="S7">
        <v>9.0499999999999997E-2</v>
      </c>
      <c r="T7">
        <v>6.7999999999999996E-3</v>
      </c>
      <c r="U7">
        <v>0.1018</v>
      </c>
      <c r="V7">
        <v>0.3629</v>
      </c>
      <c r="W7">
        <v>9.4399999999999998E-2</v>
      </c>
      <c r="X7">
        <v>0.34970000000000001</v>
      </c>
      <c r="Y7">
        <v>1.1065</v>
      </c>
      <c r="Z7">
        <v>265.67</v>
      </c>
      <c r="AA7">
        <v>37434.03</v>
      </c>
      <c r="AB7">
        <v>69295.3</v>
      </c>
      <c r="AC7">
        <v>16637761.23</v>
      </c>
    </row>
    <row r="8" spans="1:29" x14ac:dyDescent="0.45">
      <c r="A8" s="1">
        <v>6</v>
      </c>
      <c r="B8" t="s">
        <v>97</v>
      </c>
      <c r="C8" t="s">
        <v>321</v>
      </c>
      <c r="D8">
        <v>1</v>
      </c>
      <c r="E8" t="s">
        <v>490</v>
      </c>
      <c r="F8">
        <v>1.7000000000000001E-2</v>
      </c>
      <c r="G8">
        <v>2.3162162162162159E-2</v>
      </c>
      <c r="H8">
        <v>740</v>
      </c>
      <c r="J8" t="s">
        <v>882</v>
      </c>
      <c r="K8">
        <v>18473290.079999998</v>
      </c>
      <c r="L8">
        <v>49614571.600000001</v>
      </c>
      <c r="M8">
        <v>2.085E-2</v>
      </c>
      <c r="N8">
        <v>517.13</v>
      </c>
      <c r="O8">
        <v>2.64E-2</v>
      </c>
      <c r="P8">
        <v>6.4600000000000005E-2</v>
      </c>
      <c r="Q8">
        <v>2.5000000000000001E-3</v>
      </c>
      <c r="R8">
        <v>1.2800000000000001E-2</v>
      </c>
      <c r="S8">
        <v>9.5200000000000007E-2</v>
      </c>
      <c r="T8">
        <v>7.1000000000000004E-3</v>
      </c>
      <c r="U8">
        <v>0.107</v>
      </c>
      <c r="V8">
        <v>0.38159999999999999</v>
      </c>
      <c r="W8">
        <v>9.9299999999999999E-2</v>
      </c>
      <c r="X8">
        <v>0.36770000000000003</v>
      </c>
      <c r="Y8">
        <v>1.1635</v>
      </c>
      <c r="Z8">
        <v>279.37</v>
      </c>
      <c r="AA8">
        <v>35722.720000000001</v>
      </c>
      <c r="AB8">
        <v>66124.820000000007</v>
      </c>
      <c r="AC8">
        <v>15877344.289999999</v>
      </c>
    </row>
    <row r="9" spans="1:29" x14ac:dyDescent="0.45">
      <c r="A9" s="1">
        <v>7</v>
      </c>
      <c r="B9" t="s">
        <v>143</v>
      </c>
      <c r="C9" t="s">
        <v>402</v>
      </c>
      <c r="D9">
        <v>2</v>
      </c>
      <c r="E9" t="s">
        <v>483</v>
      </c>
      <c r="F9">
        <v>1.4E-2</v>
      </c>
      <c r="G9">
        <v>1.931394858828487E-2</v>
      </c>
      <c r="H9">
        <v>80</v>
      </c>
      <c r="J9" t="s">
        <v>883</v>
      </c>
      <c r="K9">
        <v>12098.9692099199</v>
      </c>
      <c r="L9">
        <v>8000969.5999999996</v>
      </c>
      <c r="M9">
        <v>4.3099999999999996E-3</v>
      </c>
      <c r="N9">
        <v>17.260000000000002</v>
      </c>
      <c r="O9">
        <v>2.0999999999999999E-3</v>
      </c>
      <c r="P9">
        <v>4.7000000000000002E-3</v>
      </c>
      <c r="Q9">
        <v>2.9999999999999997E-4</v>
      </c>
      <c r="R9">
        <v>5.0000000000000001E-4</v>
      </c>
      <c r="S9">
        <v>8.9999999999999993E-3</v>
      </c>
      <c r="T9">
        <v>1.6999999999999999E-3</v>
      </c>
      <c r="U9">
        <v>3.5999999999999999E-3</v>
      </c>
      <c r="V9">
        <v>1.52E-2</v>
      </c>
      <c r="W9">
        <v>1.26E-2</v>
      </c>
      <c r="X9">
        <v>1.4E-3</v>
      </c>
      <c r="Y9">
        <v>5.11E-2</v>
      </c>
      <c r="Z9">
        <v>8</v>
      </c>
      <c r="AA9">
        <v>700.98</v>
      </c>
      <c r="AB9">
        <v>1512.37</v>
      </c>
      <c r="AC9">
        <v>236770.43</v>
      </c>
    </row>
    <row r="10" spans="1:29" x14ac:dyDescent="0.45">
      <c r="A10" s="1">
        <v>8</v>
      </c>
      <c r="B10" t="s">
        <v>146</v>
      </c>
      <c r="C10" t="s">
        <v>405</v>
      </c>
      <c r="D10">
        <v>1</v>
      </c>
      <c r="E10" t="s">
        <v>483</v>
      </c>
      <c r="F10">
        <v>9.8171999999999999E-3</v>
      </c>
      <c r="G10">
        <v>2.288878787878788E-2</v>
      </c>
      <c r="H10">
        <v>43</v>
      </c>
      <c r="J10" t="s">
        <v>883</v>
      </c>
      <c r="K10">
        <v>9537.0257054842277</v>
      </c>
      <c r="L10">
        <v>2892787.75</v>
      </c>
      <c r="M10">
        <v>7.8899999999999994E-3</v>
      </c>
      <c r="N10">
        <v>11.41</v>
      </c>
      <c r="O10">
        <v>1.4E-3</v>
      </c>
      <c r="P10">
        <v>3.0999999999999999E-3</v>
      </c>
      <c r="Q10">
        <v>2.0000000000000001E-4</v>
      </c>
      <c r="R10">
        <v>2.9999999999999997E-4</v>
      </c>
      <c r="S10">
        <v>6.0000000000000001E-3</v>
      </c>
      <c r="T10">
        <v>1.1999999999999999E-3</v>
      </c>
      <c r="U10">
        <v>2.3999999999999998E-3</v>
      </c>
      <c r="V10">
        <v>1.01E-2</v>
      </c>
      <c r="W10">
        <v>8.3000000000000001E-3</v>
      </c>
      <c r="X10">
        <v>8.9999999999999998E-4</v>
      </c>
      <c r="Y10">
        <v>3.3799999999999997E-2</v>
      </c>
      <c r="Z10">
        <v>5.29</v>
      </c>
      <c r="AA10">
        <v>835.85</v>
      </c>
      <c r="AB10">
        <v>1802.84</v>
      </c>
      <c r="AC10">
        <v>282160.52</v>
      </c>
    </row>
    <row r="11" spans="1:29" x14ac:dyDescent="0.45">
      <c r="A11" s="1">
        <v>9</v>
      </c>
      <c r="B11" t="s">
        <v>151</v>
      </c>
      <c r="C11" t="s">
        <v>410</v>
      </c>
      <c r="D11">
        <v>1</v>
      </c>
      <c r="E11" t="s">
        <v>483</v>
      </c>
      <c r="F11">
        <v>1.0786E-2</v>
      </c>
      <c r="G11">
        <v>2.415833333333333E-2</v>
      </c>
      <c r="H11">
        <v>30</v>
      </c>
      <c r="J11" t="s">
        <v>883</v>
      </c>
      <c r="K11">
        <v>3729.4314084081429</v>
      </c>
      <c r="L11">
        <v>2640627</v>
      </c>
      <c r="M11">
        <v>9.1599999999999997E-3</v>
      </c>
      <c r="N11">
        <v>12.09</v>
      </c>
      <c r="O11">
        <v>1.5E-3</v>
      </c>
      <c r="P11">
        <v>3.3E-3</v>
      </c>
      <c r="Q11">
        <v>2.0000000000000001E-4</v>
      </c>
      <c r="R11">
        <v>4.0000000000000002E-4</v>
      </c>
      <c r="S11">
        <v>6.3E-3</v>
      </c>
      <c r="T11">
        <v>1.1999999999999999E-3</v>
      </c>
      <c r="U11">
        <v>2.5000000000000001E-3</v>
      </c>
      <c r="V11">
        <v>1.0699999999999999E-2</v>
      </c>
      <c r="W11">
        <v>8.8000000000000005E-3</v>
      </c>
      <c r="X11">
        <v>1E-3</v>
      </c>
      <c r="Y11">
        <v>3.5799999999999998E-2</v>
      </c>
      <c r="Z11">
        <v>5.61</v>
      </c>
      <c r="AA11">
        <v>308.47000000000003</v>
      </c>
      <c r="AB11">
        <v>664.78</v>
      </c>
      <c r="AC11">
        <v>104174.06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E29"/>
  <sheetViews>
    <sheetView workbookViewId="0">
      <selection activeCell="C1" sqref="C1"/>
    </sheetView>
  </sheetViews>
  <sheetFormatPr defaultRowHeight="14.25" x14ac:dyDescent="0.45"/>
  <sheetData>
    <row r="1" spans="2:31" s="2" customFormat="1" ht="128.25" x14ac:dyDescent="0.45">
      <c r="C1" s="3" t="s">
        <v>0</v>
      </c>
      <c r="D1" s="3" t="s">
        <v>1</v>
      </c>
      <c r="E1" s="3" t="s">
        <v>2</v>
      </c>
      <c r="F1" s="3" t="s">
        <v>8</v>
      </c>
      <c r="G1" s="3" t="s">
        <v>18</v>
      </c>
      <c r="H1" s="3" t="s">
        <v>19</v>
      </c>
      <c r="I1" s="3" t="s">
        <v>6</v>
      </c>
      <c r="J1" s="3" t="s">
        <v>860</v>
      </c>
      <c r="K1" s="3" t="s">
        <v>884</v>
      </c>
      <c r="L1" s="3" t="s">
        <v>862</v>
      </c>
      <c r="M1" s="3" t="s">
        <v>16</v>
      </c>
      <c r="N1" s="3" t="s">
        <v>863</v>
      </c>
      <c r="O1" s="3" t="s">
        <v>864</v>
      </c>
      <c r="P1" s="3" t="s">
        <v>865</v>
      </c>
      <c r="Q1" s="3" t="s">
        <v>866</v>
      </c>
      <c r="R1" s="3" t="s">
        <v>867</v>
      </c>
      <c r="S1" s="3" t="s">
        <v>868</v>
      </c>
      <c r="T1" s="3" t="s">
        <v>869</v>
      </c>
      <c r="U1" s="3" t="s">
        <v>870</v>
      </c>
      <c r="V1" s="3" t="s">
        <v>871</v>
      </c>
      <c r="W1" s="3" t="s">
        <v>872</v>
      </c>
      <c r="X1" s="3" t="s">
        <v>873</v>
      </c>
      <c r="Y1" s="3" t="s">
        <v>874</v>
      </c>
      <c r="Z1" s="3" t="s">
        <v>875</v>
      </c>
      <c r="AA1" s="3" t="s">
        <v>876</v>
      </c>
      <c r="AB1" s="3" t="s">
        <v>877</v>
      </c>
      <c r="AC1" s="3" t="s">
        <v>878</v>
      </c>
      <c r="AD1" s="3" t="s">
        <v>879</v>
      </c>
      <c r="AE1" s="2" t="s">
        <v>1055</v>
      </c>
    </row>
    <row r="2" spans="2:31" x14ac:dyDescent="0.45">
      <c r="B2" s="1">
        <v>0</v>
      </c>
      <c r="C2" t="s">
        <v>25</v>
      </c>
      <c r="D2" t="s">
        <v>180</v>
      </c>
      <c r="E2">
        <v>1</v>
      </c>
      <c r="F2" t="s">
        <v>482</v>
      </c>
      <c r="G2">
        <v>7.980000000000001E-3</v>
      </c>
      <c r="H2">
        <v>1.4166666666666669E-2</v>
      </c>
      <c r="I2">
        <v>657</v>
      </c>
      <c r="K2" t="s">
        <v>880</v>
      </c>
      <c r="L2">
        <v>88162.545667228944</v>
      </c>
      <c r="M2">
        <v>37530746.600000001</v>
      </c>
      <c r="N2">
        <v>4.1700000000000001E-3</v>
      </c>
      <c r="O2">
        <v>78.19</v>
      </c>
      <c r="P2">
        <v>2.3E-3</v>
      </c>
      <c r="Q2">
        <v>1.09E-2</v>
      </c>
      <c r="R2">
        <v>6.9999999999999999E-4</v>
      </c>
      <c r="S2">
        <v>6.9999999999999999E-4</v>
      </c>
      <c r="T2">
        <v>0.1071</v>
      </c>
      <c r="U2">
        <v>3.2000000000000002E-3</v>
      </c>
      <c r="V2">
        <v>1.0800000000000001E-2</v>
      </c>
      <c r="W2">
        <v>1.8700000000000001E-2</v>
      </c>
      <c r="X2">
        <v>3.7499999999999999E-2</v>
      </c>
      <c r="Y2">
        <v>0.13139999999999999</v>
      </c>
      <c r="Z2">
        <v>0.32319999999999999</v>
      </c>
      <c r="AA2">
        <v>36.64</v>
      </c>
      <c r="AB2">
        <v>1127.54</v>
      </c>
      <c r="AC2">
        <v>2406.1799999999998</v>
      </c>
      <c r="AD2">
        <v>272780.15000000002</v>
      </c>
      <c r="AE2">
        <f>AB2/AC2</f>
        <v>0.468601683997041</v>
      </c>
    </row>
    <row r="3" spans="2:31" x14ac:dyDescent="0.45">
      <c r="B3" s="1">
        <v>1</v>
      </c>
      <c r="C3" t="s">
        <v>36</v>
      </c>
      <c r="D3" t="s">
        <v>197</v>
      </c>
      <c r="E3">
        <v>1</v>
      </c>
      <c r="F3" t="s">
        <v>483</v>
      </c>
      <c r="G3">
        <v>5.0000000000000001E-3</v>
      </c>
      <c r="H3">
        <v>1.383460803059273E-2</v>
      </c>
      <c r="I3">
        <v>120</v>
      </c>
      <c r="K3" t="s">
        <v>883</v>
      </c>
      <c r="L3">
        <v>10560.518018539</v>
      </c>
      <c r="M3">
        <v>9343124.1999999993</v>
      </c>
      <c r="N3">
        <v>3.8300000000000001E-3</v>
      </c>
      <c r="O3">
        <v>17.91</v>
      </c>
      <c r="P3">
        <v>5.9999999999999995E-4</v>
      </c>
      <c r="Q3">
        <v>5.5999999999999999E-3</v>
      </c>
      <c r="R3">
        <v>1E-3</v>
      </c>
      <c r="S3">
        <v>1.5E-3</v>
      </c>
      <c r="T3">
        <v>1.77E-2</v>
      </c>
      <c r="U3">
        <v>4.1000000000000003E-3</v>
      </c>
      <c r="V3">
        <v>1.9099999999999999E-2</v>
      </c>
      <c r="W3">
        <v>7.7399999999999997E-2</v>
      </c>
      <c r="X3">
        <v>1.3100000000000001E-2</v>
      </c>
      <c r="Y3">
        <v>2.5000000000000001E-3</v>
      </c>
      <c r="Z3">
        <v>0.14269999999999999</v>
      </c>
      <c r="AA3">
        <v>8.39</v>
      </c>
      <c r="AB3">
        <v>589.64</v>
      </c>
      <c r="AC3">
        <v>1258.7</v>
      </c>
      <c r="AD3">
        <v>74005.03</v>
      </c>
      <c r="AE3">
        <f t="shared" ref="AE3:AE29" si="0">AB3/AC3</f>
        <v>0.46845157702391355</v>
      </c>
    </row>
    <row r="4" spans="2:31" x14ac:dyDescent="0.45">
      <c r="B4" s="1">
        <v>2</v>
      </c>
      <c r="C4" t="s">
        <v>46</v>
      </c>
      <c r="D4" t="s">
        <v>215</v>
      </c>
      <c r="E4">
        <v>1</v>
      </c>
      <c r="F4" t="s">
        <v>486</v>
      </c>
      <c r="G4">
        <v>3.4475999999999999E-3</v>
      </c>
      <c r="H4">
        <v>1.1429824651882411E-2</v>
      </c>
      <c r="I4">
        <v>477</v>
      </c>
      <c r="K4" t="s">
        <v>883</v>
      </c>
      <c r="L4">
        <v>78271.415604329799</v>
      </c>
      <c r="M4">
        <v>28938246.399999999</v>
      </c>
      <c r="N4">
        <v>1.4300000000000001E-3</v>
      </c>
      <c r="O4">
        <v>20.69</v>
      </c>
      <c r="P4">
        <v>8.0000000000000004E-4</v>
      </c>
      <c r="Q4">
        <v>1.4E-3</v>
      </c>
      <c r="R4">
        <v>2.9999999999999997E-4</v>
      </c>
      <c r="S4">
        <v>5.9999999999999995E-4</v>
      </c>
      <c r="T4">
        <v>1.0800000000000001E-2</v>
      </c>
      <c r="U4">
        <v>2.0999999999999999E-3</v>
      </c>
      <c r="V4">
        <v>4.3E-3</v>
      </c>
      <c r="W4">
        <v>1.8200000000000001E-2</v>
      </c>
      <c r="X4">
        <v>1.5100000000000001E-2</v>
      </c>
      <c r="Y4">
        <v>6.1999999999999998E-3</v>
      </c>
      <c r="Z4">
        <v>5.9799999999999999E-2</v>
      </c>
      <c r="AA4">
        <v>9.69</v>
      </c>
      <c r="AB4">
        <v>3783.06</v>
      </c>
      <c r="AC4">
        <v>8077.55</v>
      </c>
      <c r="AD4">
        <v>1308886.55</v>
      </c>
      <c r="AE4">
        <f t="shared" si="0"/>
        <v>0.46834250484367163</v>
      </c>
    </row>
    <row r="5" spans="2:31" x14ac:dyDescent="0.45">
      <c r="B5" s="1">
        <v>3</v>
      </c>
      <c r="C5" t="s">
        <v>54</v>
      </c>
      <c r="D5" t="s">
        <v>228</v>
      </c>
      <c r="E5">
        <v>1</v>
      </c>
      <c r="F5" t="s">
        <v>482</v>
      </c>
      <c r="G5">
        <v>1.4E-2</v>
      </c>
      <c r="H5">
        <v>1.751851851851852E-2</v>
      </c>
      <c r="I5">
        <v>593</v>
      </c>
      <c r="J5">
        <v>10.86</v>
      </c>
      <c r="K5" t="s">
        <v>885</v>
      </c>
      <c r="L5">
        <v>5151983.9999999991</v>
      </c>
      <c r="M5">
        <v>40426523.399999999</v>
      </c>
      <c r="N5">
        <v>7.5199999999999998E-3</v>
      </c>
      <c r="O5">
        <v>151.97</v>
      </c>
      <c r="P5">
        <v>4.4999999999999997E-3</v>
      </c>
      <c r="Q5">
        <v>2.1100000000000001E-2</v>
      </c>
      <c r="R5">
        <v>1.4E-3</v>
      </c>
      <c r="S5">
        <v>1.4E-3</v>
      </c>
      <c r="T5">
        <v>0.2082</v>
      </c>
      <c r="U5">
        <v>6.1999999999999998E-3</v>
      </c>
      <c r="V5">
        <v>2.1000000000000001E-2</v>
      </c>
      <c r="W5">
        <v>3.6299999999999999E-2</v>
      </c>
      <c r="X5">
        <v>7.2800000000000004E-2</v>
      </c>
      <c r="Y5">
        <v>3.56E-2</v>
      </c>
      <c r="Z5">
        <v>0.40839999999999999</v>
      </c>
      <c r="AA5">
        <v>82.1</v>
      </c>
      <c r="AB5">
        <v>33901.32</v>
      </c>
      <c r="AC5">
        <v>62752.55</v>
      </c>
      <c r="AD5">
        <v>12615044.07</v>
      </c>
      <c r="AE5">
        <f t="shared" si="0"/>
        <v>0.54023812578134267</v>
      </c>
    </row>
    <row r="6" spans="2:31" x14ac:dyDescent="0.45">
      <c r="B6" s="1">
        <v>4</v>
      </c>
      <c r="C6" t="s">
        <v>54</v>
      </c>
      <c r="D6" t="s">
        <v>229</v>
      </c>
      <c r="E6">
        <v>1</v>
      </c>
      <c r="F6" t="s">
        <v>482</v>
      </c>
      <c r="G6">
        <v>1.4E-2</v>
      </c>
      <c r="H6">
        <v>1.751851851851852E-2</v>
      </c>
      <c r="I6">
        <v>593</v>
      </c>
      <c r="J6">
        <v>10.86</v>
      </c>
      <c r="K6" t="s">
        <v>885</v>
      </c>
      <c r="L6">
        <v>5151983.9999999991</v>
      </c>
      <c r="M6">
        <v>40621980.200000003</v>
      </c>
      <c r="N6">
        <v>7.5199999999999998E-3</v>
      </c>
      <c r="O6">
        <v>152.71</v>
      </c>
      <c r="P6">
        <v>4.4999999999999997E-3</v>
      </c>
      <c r="Q6">
        <v>2.12E-2</v>
      </c>
      <c r="R6">
        <v>1.4E-3</v>
      </c>
      <c r="S6">
        <v>1.4E-3</v>
      </c>
      <c r="T6">
        <v>0.2092</v>
      </c>
      <c r="U6">
        <v>6.1999999999999998E-3</v>
      </c>
      <c r="V6">
        <v>2.1100000000000001E-2</v>
      </c>
      <c r="W6">
        <v>3.6499999999999998E-2</v>
      </c>
      <c r="X6">
        <v>7.3099999999999998E-2</v>
      </c>
      <c r="Y6">
        <v>3.5700000000000003E-2</v>
      </c>
      <c r="Z6">
        <v>0.41039999999999999</v>
      </c>
      <c r="AA6">
        <v>82.5</v>
      </c>
      <c r="AB6">
        <v>33737.040000000001</v>
      </c>
      <c r="AC6">
        <v>62448.29</v>
      </c>
      <c r="AD6">
        <v>12553567.25</v>
      </c>
      <c r="AE6">
        <f t="shared" si="0"/>
        <v>0.54023961264591869</v>
      </c>
    </row>
    <row r="7" spans="2:31" x14ac:dyDescent="0.45">
      <c r="B7" s="1">
        <v>5</v>
      </c>
      <c r="C7" t="s">
        <v>54</v>
      </c>
      <c r="D7" t="s">
        <v>230</v>
      </c>
      <c r="E7">
        <v>1</v>
      </c>
      <c r="F7" t="s">
        <v>482</v>
      </c>
      <c r="G7">
        <v>1.4E-2</v>
      </c>
      <c r="H7">
        <v>1.751851851851852E-2</v>
      </c>
      <c r="I7">
        <v>593</v>
      </c>
      <c r="J7">
        <v>16.309999999999999</v>
      </c>
      <c r="K7" t="s">
        <v>885</v>
      </c>
      <c r="L7">
        <v>7737464</v>
      </c>
      <c r="M7">
        <v>36981374.600000001</v>
      </c>
      <c r="N7">
        <v>7.5199999999999998E-3</v>
      </c>
      <c r="O7">
        <v>139.02000000000001</v>
      </c>
      <c r="P7">
        <v>4.1000000000000003E-3</v>
      </c>
      <c r="Q7">
        <v>1.9300000000000001E-2</v>
      </c>
      <c r="R7">
        <v>1.2999999999999999E-3</v>
      </c>
      <c r="S7">
        <v>1.1999999999999999E-3</v>
      </c>
      <c r="T7">
        <v>0.1905</v>
      </c>
      <c r="U7">
        <v>5.7000000000000002E-3</v>
      </c>
      <c r="V7">
        <v>1.9199999999999998E-2</v>
      </c>
      <c r="W7">
        <v>3.32E-2</v>
      </c>
      <c r="X7">
        <v>6.6600000000000006E-2</v>
      </c>
      <c r="Y7">
        <v>3.2500000000000001E-2</v>
      </c>
      <c r="Z7">
        <v>0.37359999999999999</v>
      </c>
      <c r="AA7">
        <v>75.099999999999994</v>
      </c>
      <c r="AB7">
        <v>55657.2</v>
      </c>
      <c r="AC7">
        <v>103028.81</v>
      </c>
      <c r="AD7">
        <v>20710556.75</v>
      </c>
      <c r="AE7">
        <f t="shared" si="0"/>
        <v>0.54021006357348011</v>
      </c>
    </row>
    <row r="8" spans="2:31" x14ac:dyDescent="0.45">
      <c r="B8" s="1">
        <v>6</v>
      </c>
      <c r="C8" t="s">
        <v>54</v>
      </c>
      <c r="D8" t="s">
        <v>231</v>
      </c>
      <c r="E8">
        <v>1</v>
      </c>
      <c r="F8" t="s">
        <v>482</v>
      </c>
      <c r="G8">
        <v>1.4E-2</v>
      </c>
      <c r="H8">
        <v>1.751851851851852E-2</v>
      </c>
      <c r="I8">
        <v>593</v>
      </c>
      <c r="J8">
        <v>16.309999999999999</v>
      </c>
      <c r="K8" t="s">
        <v>885</v>
      </c>
      <c r="L8">
        <v>7737464</v>
      </c>
      <c r="M8">
        <v>39856724.799999997</v>
      </c>
      <c r="N8">
        <v>7.5199999999999998E-3</v>
      </c>
      <c r="O8">
        <v>149.83000000000001</v>
      </c>
      <c r="P8">
        <v>4.4000000000000003E-3</v>
      </c>
      <c r="Q8">
        <v>2.0799999999999999E-2</v>
      </c>
      <c r="R8">
        <v>1.4E-3</v>
      </c>
      <c r="S8">
        <v>1.2999999999999999E-3</v>
      </c>
      <c r="T8">
        <v>0.20530000000000001</v>
      </c>
      <c r="U8">
        <v>6.1000000000000004E-3</v>
      </c>
      <c r="V8">
        <v>2.07E-2</v>
      </c>
      <c r="W8">
        <v>3.5799999999999998E-2</v>
      </c>
      <c r="X8">
        <v>7.1800000000000003E-2</v>
      </c>
      <c r="Y8">
        <v>3.5099999999999999E-2</v>
      </c>
      <c r="Z8">
        <v>0.4027</v>
      </c>
      <c r="AA8">
        <v>80.94</v>
      </c>
      <c r="AB8">
        <v>51641.62</v>
      </c>
      <c r="AC8">
        <v>95595.06</v>
      </c>
      <c r="AD8">
        <v>19213965.73</v>
      </c>
      <c r="AE8">
        <f t="shared" si="0"/>
        <v>0.5402122243555264</v>
      </c>
    </row>
    <row r="9" spans="2:31" x14ac:dyDescent="0.45">
      <c r="B9" s="1">
        <v>7</v>
      </c>
      <c r="C9" t="s">
        <v>63</v>
      </c>
      <c r="D9" t="s">
        <v>250</v>
      </c>
      <c r="E9">
        <v>2</v>
      </c>
      <c r="F9" t="s">
        <v>484</v>
      </c>
      <c r="G9">
        <v>1.277E-2</v>
      </c>
      <c r="H9">
        <v>1.2301058394160579E-2</v>
      </c>
      <c r="I9">
        <v>698</v>
      </c>
      <c r="J9">
        <v>20.57</v>
      </c>
      <c r="K9" t="s">
        <v>881</v>
      </c>
      <c r="L9">
        <v>2871572</v>
      </c>
      <c r="M9">
        <v>18511734.800000001</v>
      </c>
      <c r="N9">
        <v>2.3E-3</v>
      </c>
      <c r="O9">
        <v>21.3</v>
      </c>
      <c r="P9">
        <v>1.1999999999999999E-3</v>
      </c>
      <c r="Q9">
        <v>7.7999999999999996E-3</v>
      </c>
      <c r="R9">
        <v>4.0000000000000002E-4</v>
      </c>
      <c r="S9">
        <v>1.2999999999999999E-3</v>
      </c>
      <c r="T9">
        <v>1.37E-2</v>
      </c>
      <c r="U9">
        <v>2.5999999999999999E-3</v>
      </c>
      <c r="V9">
        <v>4.4000000000000003E-3</v>
      </c>
      <c r="W9">
        <v>9.7000000000000003E-3</v>
      </c>
      <c r="X9">
        <v>1.0699999999999999E-2</v>
      </c>
      <c r="Y9">
        <v>8.2500000000000004E-2</v>
      </c>
      <c r="Z9">
        <v>0.13439999999999999</v>
      </c>
      <c r="AA9">
        <v>9.98</v>
      </c>
      <c r="AB9">
        <v>134815.59</v>
      </c>
      <c r="AC9">
        <v>287732.67</v>
      </c>
      <c r="AD9">
        <v>21365863.100000001</v>
      </c>
      <c r="AE9">
        <f t="shared" si="0"/>
        <v>0.46854460426756545</v>
      </c>
    </row>
    <row r="10" spans="2:31" x14ac:dyDescent="0.45">
      <c r="B10" s="1">
        <v>8</v>
      </c>
      <c r="C10" t="s">
        <v>67</v>
      </c>
      <c r="D10" t="s">
        <v>259</v>
      </c>
      <c r="E10">
        <v>1</v>
      </c>
      <c r="F10" t="s">
        <v>482</v>
      </c>
      <c r="G10">
        <v>0.01</v>
      </c>
      <c r="H10">
        <v>1.0838891120932099E-2</v>
      </c>
      <c r="I10">
        <v>447</v>
      </c>
      <c r="K10" t="s">
        <v>880</v>
      </c>
      <c r="L10">
        <v>88162.545667228944</v>
      </c>
      <c r="M10">
        <v>34488733</v>
      </c>
      <c r="N10">
        <v>8.4000000000000003E-4</v>
      </c>
      <c r="O10">
        <v>14.47</v>
      </c>
      <c r="P10">
        <v>6.9999999999999999E-4</v>
      </c>
      <c r="Q10">
        <v>2E-3</v>
      </c>
      <c r="R10">
        <v>1E-4</v>
      </c>
      <c r="S10">
        <v>2.9999999999999997E-4</v>
      </c>
      <c r="T10">
        <v>1.9800000000000002E-2</v>
      </c>
      <c r="U10">
        <v>4.0000000000000002E-4</v>
      </c>
      <c r="V10">
        <v>1.2999999999999999E-3</v>
      </c>
      <c r="W10">
        <v>2.3900000000000001E-2</v>
      </c>
      <c r="X10">
        <v>6.8999999999999999E-3</v>
      </c>
      <c r="Y10">
        <v>3.6200000000000003E-2</v>
      </c>
      <c r="Z10">
        <v>9.1700000000000004E-2</v>
      </c>
      <c r="AA10">
        <v>5.69</v>
      </c>
      <c r="AB10">
        <v>6092.78</v>
      </c>
      <c r="AC10">
        <v>15494.3</v>
      </c>
      <c r="AD10">
        <v>961423.62</v>
      </c>
      <c r="AE10">
        <f t="shared" si="0"/>
        <v>0.39322718677190965</v>
      </c>
    </row>
    <row r="11" spans="2:31" x14ac:dyDescent="0.45">
      <c r="B11" s="1">
        <v>9</v>
      </c>
      <c r="C11" t="s">
        <v>80</v>
      </c>
      <c r="D11" t="s">
        <v>284</v>
      </c>
      <c r="E11">
        <v>1</v>
      </c>
      <c r="F11" t="s">
        <v>480</v>
      </c>
      <c r="G11">
        <v>1.461704634721131E-2</v>
      </c>
      <c r="H11">
        <v>1.2781487300340399E-2</v>
      </c>
      <c r="I11">
        <v>652</v>
      </c>
      <c r="J11">
        <v>12.07</v>
      </c>
      <c r="K11" t="s">
        <v>886</v>
      </c>
      <c r="L11">
        <v>3147856</v>
      </c>
      <c r="M11">
        <v>38613533.200000003</v>
      </c>
      <c r="N11">
        <v>2.7799999999999999E-3</v>
      </c>
      <c r="O11">
        <v>53.7</v>
      </c>
      <c r="P11">
        <v>2.7000000000000001E-3</v>
      </c>
      <c r="Q11">
        <v>7.4999999999999997E-3</v>
      </c>
      <c r="R11">
        <v>2.9999999999999997E-4</v>
      </c>
      <c r="S11">
        <v>1.1000000000000001E-3</v>
      </c>
      <c r="T11">
        <v>7.3599999999999999E-2</v>
      </c>
      <c r="U11">
        <v>1.6000000000000001E-3</v>
      </c>
      <c r="V11">
        <v>5.0000000000000001E-3</v>
      </c>
      <c r="W11">
        <v>8.9999999999999998E-4</v>
      </c>
      <c r="X11">
        <v>2.5700000000000001E-2</v>
      </c>
      <c r="Y11">
        <v>0.1847</v>
      </c>
      <c r="Z11">
        <v>0.30299999999999999</v>
      </c>
      <c r="AA11">
        <v>25.16</v>
      </c>
      <c r="AB11">
        <v>58619.29</v>
      </c>
      <c r="AC11">
        <v>125113.51</v>
      </c>
      <c r="AD11">
        <v>10388963.699999999</v>
      </c>
      <c r="AE11">
        <f t="shared" si="0"/>
        <v>0.46852885831434193</v>
      </c>
    </row>
    <row r="12" spans="2:31" x14ac:dyDescent="0.45">
      <c r="B12" s="1">
        <v>10</v>
      </c>
      <c r="C12" t="s">
        <v>80</v>
      </c>
      <c r="D12" t="s">
        <v>285</v>
      </c>
      <c r="E12">
        <v>1</v>
      </c>
      <c r="F12" t="s">
        <v>480</v>
      </c>
      <c r="G12">
        <v>1.4612495057334911E-2</v>
      </c>
      <c r="H12">
        <v>1.387241333860551E-2</v>
      </c>
      <c r="I12">
        <v>651</v>
      </c>
      <c r="J12">
        <v>12.07</v>
      </c>
      <c r="K12" t="s">
        <v>886</v>
      </c>
      <c r="L12">
        <v>3143028</v>
      </c>
      <c r="M12">
        <v>40560442.399999999</v>
      </c>
      <c r="N12">
        <v>3.8700000000000002E-3</v>
      </c>
      <c r="O12">
        <v>78.53</v>
      </c>
      <c r="P12">
        <v>3.8999999999999998E-3</v>
      </c>
      <c r="Q12">
        <v>1.09E-2</v>
      </c>
      <c r="R12">
        <v>4.0000000000000002E-4</v>
      </c>
      <c r="S12">
        <v>1.6000000000000001E-3</v>
      </c>
      <c r="T12">
        <v>0.1076</v>
      </c>
      <c r="U12">
        <v>2.3999999999999998E-3</v>
      </c>
      <c r="V12">
        <v>7.3000000000000001E-3</v>
      </c>
      <c r="W12">
        <v>1.2999999999999999E-3</v>
      </c>
      <c r="X12">
        <v>3.7600000000000001E-2</v>
      </c>
      <c r="Y12">
        <v>0.2702</v>
      </c>
      <c r="Z12">
        <v>0.44319999999999998</v>
      </c>
      <c r="AA12">
        <v>36.799999999999997</v>
      </c>
      <c r="AB12">
        <v>40023.279999999999</v>
      </c>
      <c r="AC12">
        <v>85408.37</v>
      </c>
      <c r="AD12">
        <v>7091669.6799999997</v>
      </c>
      <c r="AE12">
        <f t="shared" si="0"/>
        <v>0.46861074623014115</v>
      </c>
    </row>
    <row r="13" spans="2:31" x14ac:dyDescent="0.45">
      <c r="B13" s="1">
        <v>11</v>
      </c>
      <c r="C13" t="s">
        <v>80</v>
      </c>
      <c r="D13" t="s">
        <v>286</v>
      </c>
      <c r="E13">
        <v>1</v>
      </c>
      <c r="F13" t="s">
        <v>480</v>
      </c>
      <c r="G13">
        <v>1.510869565217391E-2</v>
      </c>
      <c r="H13">
        <v>1.5447957839262189E-2</v>
      </c>
      <c r="I13">
        <v>651</v>
      </c>
      <c r="J13">
        <v>12.07</v>
      </c>
      <c r="K13" t="s">
        <v>886</v>
      </c>
      <c r="L13">
        <v>3143028</v>
      </c>
      <c r="M13">
        <v>42550521.399999999</v>
      </c>
      <c r="N13">
        <v>5.45E-3</v>
      </c>
      <c r="O13">
        <v>115.91</v>
      </c>
      <c r="P13">
        <v>5.7999999999999996E-3</v>
      </c>
      <c r="Q13">
        <v>1.61E-2</v>
      </c>
      <c r="R13">
        <v>5.9999999999999995E-4</v>
      </c>
      <c r="S13">
        <v>2.3999999999999998E-3</v>
      </c>
      <c r="T13">
        <v>0.1588</v>
      </c>
      <c r="U13">
        <v>3.5000000000000001E-3</v>
      </c>
      <c r="V13">
        <v>1.0699999999999999E-2</v>
      </c>
      <c r="W13">
        <v>1.9E-3</v>
      </c>
      <c r="X13">
        <v>5.5500000000000001E-2</v>
      </c>
      <c r="Y13">
        <v>0.3987</v>
      </c>
      <c r="Z13">
        <v>0.65410000000000001</v>
      </c>
      <c r="AA13">
        <v>54.31</v>
      </c>
      <c r="AB13">
        <v>27116.11</v>
      </c>
      <c r="AC13">
        <v>57871.99</v>
      </c>
      <c r="AD13">
        <v>4805118.4800000004</v>
      </c>
      <c r="AE13">
        <f t="shared" si="0"/>
        <v>0.46855326730599728</v>
      </c>
    </row>
    <row r="14" spans="2:31" x14ac:dyDescent="0.45">
      <c r="B14" s="1">
        <v>12</v>
      </c>
      <c r="C14" t="s">
        <v>82</v>
      </c>
      <c r="D14" t="s">
        <v>289</v>
      </c>
      <c r="E14">
        <v>2</v>
      </c>
      <c r="F14" t="s">
        <v>480</v>
      </c>
      <c r="G14">
        <v>8.0000000000000002E-3</v>
      </c>
      <c r="H14">
        <v>1.1694821518350929E-2</v>
      </c>
      <c r="I14">
        <v>1109</v>
      </c>
      <c r="K14" t="s">
        <v>880</v>
      </c>
      <c r="L14">
        <v>88162.545667228944</v>
      </c>
      <c r="M14">
        <v>40835468.399999999</v>
      </c>
      <c r="N14">
        <v>1.6900000000000001E-3</v>
      </c>
      <c r="O14">
        <v>34.6</v>
      </c>
      <c r="P14">
        <v>1.6999999999999999E-3</v>
      </c>
      <c r="Q14">
        <v>4.7999999999999996E-3</v>
      </c>
      <c r="R14">
        <v>2.0000000000000001E-4</v>
      </c>
      <c r="S14">
        <v>6.9999999999999999E-4</v>
      </c>
      <c r="T14">
        <v>4.7399999999999998E-2</v>
      </c>
      <c r="U14">
        <v>1E-3</v>
      </c>
      <c r="V14">
        <v>3.2000000000000002E-3</v>
      </c>
      <c r="W14">
        <v>5.9999999999999995E-4</v>
      </c>
      <c r="X14">
        <v>1.66E-2</v>
      </c>
      <c r="Y14">
        <v>0.11899999999999999</v>
      </c>
      <c r="Z14">
        <v>0.1953</v>
      </c>
      <c r="AA14">
        <v>16.21</v>
      </c>
      <c r="AB14">
        <v>2548.0500000000002</v>
      </c>
      <c r="AC14">
        <v>5438.78</v>
      </c>
      <c r="AD14">
        <v>451421.12</v>
      </c>
      <c r="AE14">
        <f t="shared" si="0"/>
        <v>0.46849661137240345</v>
      </c>
    </row>
    <row r="15" spans="2:31" x14ac:dyDescent="0.45">
      <c r="B15" s="1">
        <v>13</v>
      </c>
      <c r="C15" t="s">
        <v>82</v>
      </c>
      <c r="D15" t="s">
        <v>290</v>
      </c>
      <c r="E15">
        <v>1</v>
      </c>
      <c r="F15" t="s">
        <v>480</v>
      </c>
      <c r="G15">
        <v>6.0000000000000001E-3</v>
      </c>
      <c r="H15">
        <v>1.0891689373297E-2</v>
      </c>
      <c r="I15">
        <v>520</v>
      </c>
      <c r="K15" t="s">
        <v>880</v>
      </c>
      <c r="L15">
        <v>88162.545667228944</v>
      </c>
      <c r="M15">
        <v>16289259.4</v>
      </c>
      <c r="N15">
        <v>8.8999999999999995E-4</v>
      </c>
      <c r="O15">
        <v>7.26</v>
      </c>
      <c r="P15">
        <v>4.0000000000000002E-4</v>
      </c>
      <c r="Q15">
        <v>1E-3</v>
      </c>
      <c r="R15">
        <v>0</v>
      </c>
      <c r="S15">
        <v>1E-4</v>
      </c>
      <c r="T15">
        <v>9.9000000000000008E-3</v>
      </c>
      <c r="U15">
        <v>2.0000000000000001E-4</v>
      </c>
      <c r="V15">
        <v>6.9999999999999999E-4</v>
      </c>
      <c r="W15">
        <v>1E-4</v>
      </c>
      <c r="X15">
        <v>3.5000000000000001E-3</v>
      </c>
      <c r="Y15">
        <v>2.5000000000000001E-2</v>
      </c>
      <c r="Z15">
        <v>4.1000000000000002E-2</v>
      </c>
      <c r="AA15">
        <v>3.4</v>
      </c>
      <c r="AB15">
        <v>12143.6</v>
      </c>
      <c r="AC15">
        <v>25930.16</v>
      </c>
      <c r="AD15">
        <v>2150305.9900000002</v>
      </c>
      <c r="AE15">
        <f t="shared" si="0"/>
        <v>0.46831951673263877</v>
      </c>
    </row>
    <row r="16" spans="2:31" x14ac:dyDescent="0.45">
      <c r="B16" s="1">
        <v>14</v>
      </c>
      <c r="C16" t="s">
        <v>97</v>
      </c>
      <c r="D16" t="s">
        <v>320</v>
      </c>
      <c r="E16">
        <v>1</v>
      </c>
      <c r="F16" t="s">
        <v>490</v>
      </c>
      <c r="G16">
        <v>1.796E-2</v>
      </c>
      <c r="H16">
        <v>2.1293577981651369E-2</v>
      </c>
      <c r="I16">
        <v>740</v>
      </c>
      <c r="K16" t="s">
        <v>882</v>
      </c>
      <c r="L16">
        <v>18409682.800000001</v>
      </c>
      <c r="M16">
        <v>51323286.600000001</v>
      </c>
      <c r="N16">
        <v>1.916E-2</v>
      </c>
      <c r="O16">
        <v>491.79</v>
      </c>
      <c r="P16">
        <v>2.5100000000000001E-2</v>
      </c>
      <c r="Q16">
        <v>6.1499999999999999E-2</v>
      </c>
      <c r="R16">
        <v>2.3999999999999998E-3</v>
      </c>
      <c r="S16">
        <v>1.2200000000000001E-2</v>
      </c>
      <c r="T16">
        <v>9.0499999999999997E-2</v>
      </c>
      <c r="U16">
        <v>6.7999999999999996E-3</v>
      </c>
      <c r="V16">
        <v>0.1018</v>
      </c>
      <c r="W16">
        <v>0.3629</v>
      </c>
      <c r="X16">
        <v>9.4399999999999998E-2</v>
      </c>
      <c r="Y16">
        <v>0.34970000000000001</v>
      </c>
      <c r="Z16">
        <v>1.1065</v>
      </c>
      <c r="AA16">
        <v>265.67</v>
      </c>
      <c r="AB16">
        <v>37434.03</v>
      </c>
      <c r="AC16">
        <v>69295.3</v>
      </c>
      <c r="AD16">
        <v>16637761.23</v>
      </c>
      <c r="AE16">
        <f t="shared" si="0"/>
        <v>0.54021023070828755</v>
      </c>
    </row>
    <row r="17" spans="2:31" x14ac:dyDescent="0.45">
      <c r="B17" s="1">
        <v>15</v>
      </c>
      <c r="C17" t="s">
        <v>97</v>
      </c>
      <c r="D17" t="s">
        <v>321</v>
      </c>
      <c r="E17">
        <v>1</v>
      </c>
      <c r="F17" t="s">
        <v>490</v>
      </c>
      <c r="G17">
        <v>1.7000000000000001E-2</v>
      </c>
      <c r="H17">
        <v>2.3162162162162159E-2</v>
      </c>
      <c r="I17">
        <v>740</v>
      </c>
      <c r="K17" t="s">
        <v>882</v>
      </c>
      <c r="L17">
        <v>18473290.079999998</v>
      </c>
      <c r="M17">
        <v>49614571.600000001</v>
      </c>
      <c r="N17">
        <v>2.085E-2</v>
      </c>
      <c r="O17">
        <v>517.13</v>
      </c>
      <c r="P17">
        <v>2.64E-2</v>
      </c>
      <c r="Q17">
        <v>6.4600000000000005E-2</v>
      </c>
      <c r="R17">
        <v>2.5000000000000001E-3</v>
      </c>
      <c r="S17">
        <v>1.2800000000000001E-2</v>
      </c>
      <c r="T17">
        <v>9.5200000000000007E-2</v>
      </c>
      <c r="U17">
        <v>7.1000000000000004E-3</v>
      </c>
      <c r="V17">
        <v>0.107</v>
      </c>
      <c r="W17">
        <v>0.38159999999999999</v>
      </c>
      <c r="X17">
        <v>9.9299999999999999E-2</v>
      </c>
      <c r="Y17">
        <v>0.36770000000000003</v>
      </c>
      <c r="Z17">
        <v>1.1635</v>
      </c>
      <c r="AA17">
        <v>279.37</v>
      </c>
      <c r="AB17">
        <v>35722.720000000001</v>
      </c>
      <c r="AC17">
        <v>66124.820000000007</v>
      </c>
      <c r="AD17">
        <v>15877344.289999999</v>
      </c>
      <c r="AE17">
        <f t="shared" si="0"/>
        <v>0.54023164070616747</v>
      </c>
    </row>
    <row r="18" spans="2:31" x14ac:dyDescent="0.45">
      <c r="B18" s="1">
        <v>16</v>
      </c>
      <c r="C18" t="s">
        <v>106</v>
      </c>
      <c r="D18" t="s">
        <v>336</v>
      </c>
      <c r="E18">
        <v>1</v>
      </c>
      <c r="F18" t="s">
        <v>482</v>
      </c>
      <c r="G18">
        <v>3.0000000000000001E-3</v>
      </c>
      <c r="H18">
        <v>1.310433319310055E-2</v>
      </c>
      <c r="I18">
        <v>800</v>
      </c>
      <c r="K18" t="s">
        <v>880</v>
      </c>
      <c r="L18">
        <v>88162.545667228944</v>
      </c>
      <c r="M18">
        <v>47800279.799999997</v>
      </c>
      <c r="N18">
        <v>3.0999999999999999E-3</v>
      </c>
      <c r="O18">
        <v>74.19</v>
      </c>
      <c r="P18">
        <v>3.7000000000000002E-3</v>
      </c>
      <c r="Q18">
        <v>1.03E-2</v>
      </c>
      <c r="R18">
        <v>4.0000000000000002E-4</v>
      </c>
      <c r="S18">
        <v>1.5E-3</v>
      </c>
      <c r="T18">
        <v>0.1016</v>
      </c>
      <c r="U18">
        <v>2.2000000000000001E-3</v>
      </c>
      <c r="V18">
        <v>6.8999999999999999E-3</v>
      </c>
      <c r="W18">
        <v>0.12239999999999999</v>
      </c>
      <c r="X18">
        <v>3.5499999999999997E-2</v>
      </c>
      <c r="Y18">
        <v>0.1855</v>
      </c>
      <c r="Z18">
        <v>0.47010000000000002</v>
      </c>
      <c r="AA18">
        <v>29.17</v>
      </c>
      <c r="AB18">
        <v>1188.33</v>
      </c>
      <c r="AC18">
        <v>3022.37</v>
      </c>
      <c r="AD18">
        <v>187539.98</v>
      </c>
      <c r="AE18">
        <f t="shared" si="0"/>
        <v>0.39317820121295538</v>
      </c>
    </row>
    <row r="19" spans="2:31" x14ac:dyDescent="0.45">
      <c r="B19" s="1">
        <v>17</v>
      </c>
      <c r="C19" t="s">
        <v>112</v>
      </c>
      <c r="D19" t="s">
        <v>350</v>
      </c>
      <c r="E19">
        <v>1</v>
      </c>
      <c r="F19" t="s">
        <v>482</v>
      </c>
      <c r="G19">
        <v>8.1606000000000005E-3</v>
      </c>
      <c r="H19">
        <v>1.3565238095238101E-2</v>
      </c>
      <c r="I19">
        <v>391</v>
      </c>
      <c r="K19" t="s">
        <v>880</v>
      </c>
      <c r="L19">
        <v>88162.545667228944</v>
      </c>
      <c r="M19">
        <v>30376084.199999999</v>
      </c>
      <c r="N19">
        <v>3.5699999999999998E-3</v>
      </c>
      <c r="O19">
        <v>54.15</v>
      </c>
      <c r="P19">
        <v>2.7000000000000001E-3</v>
      </c>
      <c r="Q19">
        <v>7.4999999999999997E-3</v>
      </c>
      <c r="R19">
        <v>2.9999999999999997E-4</v>
      </c>
      <c r="S19">
        <v>1.1000000000000001E-3</v>
      </c>
      <c r="T19">
        <v>7.4200000000000002E-2</v>
      </c>
      <c r="U19">
        <v>1.6000000000000001E-3</v>
      </c>
      <c r="V19">
        <v>5.0000000000000001E-3</v>
      </c>
      <c r="W19">
        <v>8.9300000000000004E-2</v>
      </c>
      <c r="X19">
        <v>2.5899999999999999E-2</v>
      </c>
      <c r="Y19">
        <v>0.13539999999999999</v>
      </c>
      <c r="Z19">
        <v>0.34310000000000002</v>
      </c>
      <c r="AA19">
        <v>21.29</v>
      </c>
      <c r="AB19">
        <v>1628.12</v>
      </c>
      <c r="AC19">
        <v>4141.03</v>
      </c>
      <c r="AD19">
        <v>256958.75</v>
      </c>
      <c r="AE19">
        <f t="shared" si="0"/>
        <v>0.39316788335269243</v>
      </c>
    </row>
    <row r="20" spans="2:31" x14ac:dyDescent="0.45">
      <c r="B20" s="1">
        <v>18</v>
      </c>
      <c r="C20" t="s">
        <v>116</v>
      </c>
      <c r="D20" t="s">
        <v>359</v>
      </c>
      <c r="E20">
        <v>1</v>
      </c>
      <c r="F20" t="s">
        <v>484</v>
      </c>
      <c r="G20">
        <v>5.9800000000000001E-3</v>
      </c>
      <c r="H20">
        <v>1.475833333333333E-2</v>
      </c>
      <c r="I20">
        <v>570</v>
      </c>
      <c r="K20" t="s">
        <v>880</v>
      </c>
      <c r="L20">
        <v>88162.545667228944</v>
      </c>
      <c r="M20">
        <v>43706051.200000003</v>
      </c>
      <c r="N20">
        <v>4.7600000000000003E-3</v>
      </c>
      <c r="O20">
        <v>103.98</v>
      </c>
      <c r="P20">
        <v>3.0999999999999999E-3</v>
      </c>
      <c r="Q20">
        <v>1.4500000000000001E-2</v>
      </c>
      <c r="R20">
        <v>1E-3</v>
      </c>
      <c r="S20">
        <v>8.9999999999999998E-4</v>
      </c>
      <c r="T20">
        <v>0.14249999999999999</v>
      </c>
      <c r="U20">
        <v>4.1999999999999997E-3</v>
      </c>
      <c r="V20">
        <v>1.43E-2</v>
      </c>
      <c r="W20">
        <v>2.4899999999999999E-2</v>
      </c>
      <c r="X20">
        <v>4.9799999999999997E-2</v>
      </c>
      <c r="Y20">
        <v>2.4299999999999999E-2</v>
      </c>
      <c r="Z20">
        <v>0.27950000000000003</v>
      </c>
      <c r="AA20">
        <v>56.17</v>
      </c>
      <c r="AB20">
        <v>847.88</v>
      </c>
      <c r="AC20">
        <v>1569.57</v>
      </c>
      <c r="AD20">
        <v>315429.5</v>
      </c>
      <c r="AE20">
        <f t="shared" si="0"/>
        <v>0.54019890798116688</v>
      </c>
    </row>
    <row r="21" spans="2:31" x14ac:dyDescent="0.45">
      <c r="B21" s="1">
        <v>19</v>
      </c>
      <c r="C21" t="s">
        <v>119</v>
      </c>
      <c r="D21" t="s">
        <v>366</v>
      </c>
      <c r="E21">
        <v>2</v>
      </c>
      <c r="F21" t="s">
        <v>484</v>
      </c>
      <c r="G21">
        <v>1.4992699999999999E-2</v>
      </c>
      <c r="H21">
        <v>1.4449207650273219E-2</v>
      </c>
      <c r="I21">
        <v>728</v>
      </c>
      <c r="J21">
        <v>38.44</v>
      </c>
      <c r="K21" t="s">
        <v>886</v>
      </c>
      <c r="L21">
        <v>11193728</v>
      </c>
      <c r="M21">
        <v>15856958.199999999</v>
      </c>
      <c r="N21">
        <v>4.45E-3</v>
      </c>
      <c r="O21">
        <v>35.28</v>
      </c>
      <c r="P21">
        <v>1E-3</v>
      </c>
      <c r="Q21">
        <v>4.8999999999999998E-3</v>
      </c>
      <c r="R21">
        <v>2.9999999999999997E-4</v>
      </c>
      <c r="S21">
        <v>2.9999999999999997E-4</v>
      </c>
      <c r="T21">
        <v>4.8300000000000003E-2</v>
      </c>
      <c r="U21">
        <v>1.4E-3</v>
      </c>
      <c r="V21">
        <v>4.8999999999999998E-3</v>
      </c>
      <c r="W21">
        <v>8.3999999999999995E-3</v>
      </c>
      <c r="X21">
        <v>1.6899999999999998E-2</v>
      </c>
      <c r="Y21">
        <v>5.9299999999999999E-2</v>
      </c>
      <c r="Z21">
        <v>0.14580000000000001</v>
      </c>
      <c r="AA21">
        <v>16.53</v>
      </c>
      <c r="AB21">
        <v>317282.53999999998</v>
      </c>
      <c r="AC21">
        <v>677176.53</v>
      </c>
      <c r="AD21">
        <v>76774540.469999999</v>
      </c>
      <c r="AE21">
        <f t="shared" si="0"/>
        <v>0.46853741372282937</v>
      </c>
    </row>
    <row r="22" spans="2:31" x14ac:dyDescent="0.45">
      <c r="B22" s="1">
        <v>20</v>
      </c>
      <c r="C22" t="s">
        <v>130</v>
      </c>
      <c r="D22" t="s">
        <v>381</v>
      </c>
      <c r="E22">
        <v>1</v>
      </c>
      <c r="F22" t="s">
        <v>482</v>
      </c>
      <c r="G22">
        <v>0.01</v>
      </c>
      <c r="H22">
        <v>1.481679389312977E-2</v>
      </c>
      <c r="I22">
        <v>417</v>
      </c>
      <c r="K22" t="s">
        <v>880</v>
      </c>
      <c r="L22">
        <v>88162.545667228944</v>
      </c>
      <c r="M22">
        <v>30012538.800000001</v>
      </c>
      <c r="N22">
        <v>4.8199999999999996E-3</v>
      </c>
      <c r="O22">
        <v>72.28</v>
      </c>
      <c r="P22">
        <v>2.0999999999999999E-3</v>
      </c>
      <c r="Q22">
        <v>0.01</v>
      </c>
      <c r="R22">
        <v>6.9999999999999999E-4</v>
      </c>
      <c r="S22">
        <v>5.9999999999999995E-4</v>
      </c>
      <c r="T22">
        <v>9.9000000000000005E-2</v>
      </c>
      <c r="U22">
        <v>2.8999999999999998E-3</v>
      </c>
      <c r="V22">
        <v>0.01</v>
      </c>
      <c r="W22">
        <v>1.7299999999999999E-2</v>
      </c>
      <c r="X22">
        <v>3.4599999999999999E-2</v>
      </c>
      <c r="Y22">
        <v>0.12139999999999999</v>
      </c>
      <c r="Z22">
        <v>0.29880000000000001</v>
      </c>
      <c r="AA22">
        <v>33.869999999999997</v>
      </c>
      <c r="AB22">
        <v>1219.74</v>
      </c>
      <c r="AC22">
        <v>2602.9699999999998</v>
      </c>
      <c r="AD22">
        <v>295055.37</v>
      </c>
      <c r="AE22">
        <f t="shared" si="0"/>
        <v>0.46859548899910491</v>
      </c>
    </row>
    <row r="23" spans="2:31" x14ac:dyDescent="0.45">
      <c r="B23" s="1">
        <v>21</v>
      </c>
      <c r="C23" t="s">
        <v>137</v>
      </c>
      <c r="D23" t="s">
        <v>391</v>
      </c>
      <c r="E23">
        <v>1</v>
      </c>
      <c r="F23" t="s">
        <v>482</v>
      </c>
      <c r="G23">
        <v>7.79E-3</v>
      </c>
      <c r="H23">
        <v>1.0233333333333341E-2</v>
      </c>
      <c r="I23">
        <v>523</v>
      </c>
      <c r="K23" t="s">
        <v>880</v>
      </c>
      <c r="L23">
        <v>88162.545667228944</v>
      </c>
      <c r="M23">
        <v>30060505</v>
      </c>
      <c r="N23">
        <v>2.3000000000000001E-4</v>
      </c>
      <c r="O23">
        <v>3.51</v>
      </c>
      <c r="P23">
        <v>1E-4</v>
      </c>
      <c r="Q23">
        <v>5.0000000000000001E-4</v>
      </c>
      <c r="R23">
        <v>0</v>
      </c>
      <c r="S23">
        <v>0</v>
      </c>
      <c r="T23">
        <v>4.7999999999999996E-3</v>
      </c>
      <c r="U23">
        <v>1E-4</v>
      </c>
      <c r="V23">
        <v>5.0000000000000001E-4</v>
      </c>
      <c r="W23">
        <v>8.0000000000000004E-4</v>
      </c>
      <c r="X23">
        <v>1.6999999999999999E-3</v>
      </c>
      <c r="Y23">
        <v>8.0000000000000004E-4</v>
      </c>
      <c r="Z23">
        <v>9.4000000000000004E-3</v>
      </c>
      <c r="AA23">
        <v>1.89</v>
      </c>
      <c r="AB23">
        <v>25117.53</v>
      </c>
      <c r="AC23">
        <v>46646.85</v>
      </c>
      <c r="AD23">
        <v>9378994.2200000007</v>
      </c>
      <c r="AE23">
        <f t="shared" si="0"/>
        <v>0.53846143951842407</v>
      </c>
    </row>
    <row r="24" spans="2:31" x14ac:dyDescent="0.45">
      <c r="B24" s="1">
        <v>22</v>
      </c>
      <c r="C24" t="s">
        <v>143</v>
      </c>
      <c r="D24" t="s">
        <v>402</v>
      </c>
      <c r="E24">
        <v>2</v>
      </c>
      <c r="F24" t="s">
        <v>483</v>
      </c>
      <c r="G24">
        <v>1.4E-2</v>
      </c>
      <c r="H24">
        <v>1.931394858828487E-2</v>
      </c>
      <c r="I24">
        <v>80</v>
      </c>
      <c r="K24" t="s">
        <v>887</v>
      </c>
      <c r="L24">
        <v>48984.568204701522</v>
      </c>
      <c r="M24">
        <v>8000969.5999999996</v>
      </c>
      <c r="N24">
        <v>9.3100000000000006E-3</v>
      </c>
      <c r="O24">
        <v>37.26</v>
      </c>
      <c r="P24">
        <v>4.4999999999999997E-3</v>
      </c>
      <c r="Q24">
        <v>1.01E-2</v>
      </c>
      <c r="R24">
        <v>5.9999999999999995E-4</v>
      </c>
      <c r="S24">
        <v>1.1000000000000001E-3</v>
      </c>
      <c r="T24">
        <v>1.95E-2</v>
      </c>
      <c r="U24">
        <v>3.8E-3</v>
      </c>
      <c r="V24">
        <v>7.7999999999999996E-3</v>
      </c>
      <c r="W24">
        <v>3.2800000000000003E-2</v>
      </c>
      <c r="X24">
        <v>2.7199999999999998E-2</v>
      </c>
      <c r="Y24">
        <v>3.0000000000000001E-3</v>
      </c>
      <c r="Z24">
        <v>0.1104</v>
      </c>
      <c r="AA24">
        <v>17.27</v>
      </c>
      <c r="AB24">
        <v>1314.67</v>
      </c>
      <c r="AC24">
        <v>2836.4</v>
      </c>
      <c r="AD24">
        <v>443700.8</v>
      </c>
      <c r="AE24">
        <f t="shared" si="0"/>
        <v>0.46349950641658444</v>
      </c>
    </row>
    <row r="25" spans="2:31" x14ac:dyDescent="0.45">
      <c r="B25" s="1">
        <v>23</v>
      </c>
      <c r="C25" t="s">
        <v>144</v>
      </c>
      <c r="D25" t="s">
        <v>403</v>
      </c>
      <c r="E25">
        <v>1</v>
      </c>
      <c r="F25" t="s">
        <v>483</v>
      </c>
      <c r="G25">
        <v>7.6483999999999996E-3</v>
      </c>
      <c r="H25">
        <v>1.027777777777778E-2</v>
      </c>
      <c r="I25">
        <v>110</v>
      </c>
      <c r="K25" t="s">
        <v>883</v>
      </c>
      <c r="L25">
        <v>15132.60440172282</v>
      </c>
      <c r="M25">
        <v>9074811.4000000004</v>
      </c>
      <c r="N25">
        <v>2.7999999999999998E-4</v>
      </c>
      <c r="O25">
        <v>1.26</v>
      </c>
      <c r="P25">
        <v>1E-4</v>
      </c>
      <c r="Q25">
        <v>2.0000000000000001E-4</v>
      </c>
      <c r="R25">
        <v>0</v>
      </c>
      <c r="S25">
        <v>0</v>
      </c>
      <c r="T25">
        <v>2.0000000000000001E-4</v>
      </c>
      <c r="U25">
        <v>0</v>
      </c>
      <c r="V25">
        <v>1.1999999999999999E-3</v>
      </c>
      <c r="W25">
        <v>2.0000000000000001E-4</v>
      </c>
      <c r="X25">
        <v>2.0000000000000001E-4</v>
      </c>
      <c r="Y25">
        <v>2.0000000000000001E-4</v>
      </c>
      <c r="Z25">
        <v>2.3E-3</v>
      </c>
      <c r="AA25">
        <v>0.57999999999999996</v>
      </c>
      <c r="AB25">
        <v>12010</v>
      </c>
      <c r="AC25">
        <v>26090.7</v>
      </c>
      <c r="AD25">
        <v>6579393.2199999997</v>
      </c>
      <c r="AE25">
        <f t="shared" si="0"/>
        <v>0.46031727780396847</v>
      </c>
    </row>
    <row r="26" spans="2:31" x14ac:dyDescent="0.45">
      <c r="B26" s="1">
        <v>24</v>
      </c>
      <c r="C26" t="s">
        <v>146</v>
      </c>
      <c r="D26" t="s">
        <v>405</v>
      </c>
      <c r="E26">
        <v>1</v>
      </c>
      <c r="F26" t="s">
        <v>483</v>
      </c>
      <c r="G26">
        <v>9.8171999999999999E-3</v>
      </c>
      <c r="H26">
        <v>2.288878787878788E-2</v>
      </c>
      <c r="I26">
        <v>43</v>
      </c>
      <c r="K26" t="s">
        <v>883</v>
      </c>
      <c r="L26">
        <v>9537.0257054842277</v>
      </c>
      <c r="M26">
        <v>2892787.75</v>
      </c>
      <c r="N26">
        <v>1.289E-2</v>
      </c>
      <c r="O26">
        <v>18.64</v>
      </c>
      <c r="P26">
        <v>2.3E-3</v>
      </c>
      <c r="Q26">
        <v>5.0000000000000001E-3</v>
      </c>
      <c r="R26">
        <v>2.9999999999999997E-4</v>
      </c>
      <c r="S26">
        <v>5.0000000000000001E-4</v>
      </c>
      <c r="T26">
        <v>9.7999999999999997E-3</v>
      </c>
      <c r="U26">
        <v>1.9E-3</v>
      </c>
      <c r="V26">
        <v>3.8999999999999998E-3</v>
      </c>
      <c r="W26">
        <v>1.6400000000000001E-2</v>
      </c>
      <c r="X26">
        <v>1.3599999999999999E-2</v>
      </c>
      <c r="Y26">
        <v>1.5E-3</v>
      </c>
      <c r="Z26">
        <v>5.5199999999999999E-2</v>
      </c>
      <c r="AA26">
        <v>8.64</v>
      </c>
      <c r="AB26">
        <v>511.64</v>
      </c>
      <c r="AC26">
        <v>1103.82</v>
      </c>
      <c r="AD26">
        <v>172772.2</v>
      </c>
      <c r="AE26">
        <f t="shared" si="0"/>
        <v>0.46351760250765522</v>
      </c>
    </row>
    <row r="27" spans="2:31" x14ac:dyDescent="0.45">
      <c r="B27" s="1">
        <v>25</v>
      </c>
      <c r="C27" t="s">
        <v>151</v>
      </c>
      <c r="D27" t="s">
        <v>410</v>
      </c>
      <c r="E27">
        <v>1</v>
      </c>
      <c r="F27" t="s">
        <v>483</v>
      </c>
      <c r="G27">
        <v>1.0786E-2</v>
      </c>
      <c r="H27">
        <v>2.415833333333333E-2</v>
      </c>
      <c r="I27">
        <v>30</v>
      </c>
      <c r="K27" t="s">
        <v>887</v>
      </c>
      <c r="L27">
        <v>15097.793047149629</v>
      </c>
      <c r="M27">
        <v>2640627</v>
      </c>
      <c r="N27">
        <v>1.4160000000000001E-2</v>
      </c>
      <c r="O27">
        <v>18.690000000000001</v>
      </c>
      <c r="P27">
        <v>2.3E-3</v>
      </c>
      <c r="Q27">
        <v>5.0000000000000001E-3</v>
      </c>
      <c r="R27">
        <v>2.9999999999999997E-4</v>
      </c>
      <c r="S27">
        <v>5.0000000000000001E-4</v>
      </c>
      <c r="T27">
        <v>9.7999999999999997E-3</v>
      </c>
      <c r="U27">
        <v>1.9E-3</v>
      </c>
      <c r="V27">
        <v>3.8999999999999998E-3</v>
      </c>
      <c r="W27">
        <v>1.6500000000000001E-2</v>
      </c>
      <c r="X27">
        <v>1.3599999999999999E-2</v>
      </c>
      <c r="Y27">
        <v>1.5E-3</v>
      </c>
      <c r="Z27">
        <v>5.5399999999999998E-2</v>
      </c>
      <c r="AA27">
        <v>8.67</v>
      </c>
      <c r="AB27">
        <v>807.8</v>
      </c>
      <c r="AC27">
        <v>1741.38</v>
      </c>
      <c r="AD27">
        <v>272523.34000000003</v>
      </c>
      <c r="AE27">
        <f t="shared" si="0"/>
        <v>0.46388496479803371</v>
      </c>
    </row>
    <row r="28" spans="2:31" x14ac:dyDescent="0.45">
      <c r="B28" s="1">
        <v>26</v>
      </c>
      <c r="C28" t="s">
        <v>156</v>
      </c>
      <c r="D28" t="s">
        <v>416</v>
      </c>
      <c r="E28">
        <v>1</v>
      </c>
      <c r="F28" t="s">
        <v>483</v>
      </c>
      <c r="G28">
        <v>5.7140000000000003E-3</v>
      </c>
      <c r="H28">
        <v>1.4684210526315789E-2</v>
      </c>
      <c r="I28">
        <v>86</v>
      </c>
      <c r="K28" t="s">
        <v>883</v>
      </c>
      <c r="L28">
        <v>17470.569852561948</v>
      </c>
      <c r="M28">
        <v>10609501.199999999</v>
      </c>
      <c r="N28">
        <v>4.6800000000000001E-3</v>
      </c>
      <c r="O28">
        <v>24.85</v>
      </c>
      <c r="P28">
        <v>3.0000000000000001E-3</v>
      </c>
      <c r="Q28">
        <v>6.7000000000000002E-3</v>
      </c>
      <c r="R28">
        <v>4.0000000000000002E-4</v>
      </c>
      <c r="S28">
        <v>6.9999999999999999E-4</v>
      </c>
      <c r="T28">
        <v>1.2999999999999999E-2</v>
      </c>
      <c r="U28">
        <v>2.5000000000000001E-3</v>
      </c>
      <c r="V28">
        <v>5.1999999999999998E-3</v>
      </c>
      <c r="W28">
        <v>2.1899999999999999E-2</v>
      </c>
      <c r="X28">
        <v>1.8100000000000002E-2</v>
      </c>
      <c r="Y28">
        <v>2E-3</v>
      </c>
      <c r="Z28">
        <v>7.3599999999999999E-2</v>
      </c>
      <c r="AA28">
        <v>11.52</v>
      </c>
      <c r="AB28">
        <v>703.04</v>
      </c>
      <c r="AC28">
        <v>1516.54</v>
      </c>
      <c r="AD28">
        <v>237371.87</v>
      </c>
      <c r="AE28">
        <f t="shared" si="0"/>
        <v>0.46358157384572773</v>
      </c>
    </row>
    <row r="29" spans="2:31" x14ac:dyDescent="0.45">
      <c r="B29" s="1">
        <v>27</v>
      </c>
      <c r="C29" t="s">
        <v>157</v>
      </c>
      <c r="D29" t="s">
        <v>417</v>
      </c>
      <c r="E29">
        <v>2</v>
      </c>
      <c r="F29" t="s">
        <v>483</v>
      </c>
      <c r="G29">
        <v>3.6960000000000001E-3</v>
      </c>
      <c r="H29">
        <v>1.241818181818182E-2</v>
      </c>
      <c r="I29">
        <v>440</v>
      </c>
      <c r="K29" t="s">
        <v>883</v>
      </c>
      <c r="L29">
        <v>64072.203701552637</v>
      </c>
      <c r="M29">
        <v>30817327.399999999</v>
      </c>
      <c r="N29">
        <v>2.4199999999999998E-3</v>
      </c>
      <c r="O29">
        <v>37.26</v>
      </c>
      <c r="P29">
        <v>1.21E-2</v>
      </c>
      <c r="Q29">
        <v>6.7999999999999996E-3</v>
      </c>
      <c r="R29">
        <v>1.2999999999999999E-3</v>
      </c>
      <c r="S29">
        <v>2E-3</v>
      </c>
      <c r="T29">
        <v>2.2800000000000001E-2</v>
      </c>
      <c r="U29">
        <v>1.1900000000000001E-2</v>
      </c>
      <c r="V29">
        <v>6.7999999999999996E-3</v>
      </c>
      <c r="W29">
        <v>4.02E-2</v>
      </c>
      <c r="X29">
        <v>4.0500000000000001E-2</v>
      </c>
      <c r="Y29">
        <v>1.7100000000000001E-2</v>
      </c>
      <c r="Z29">
        <v>0.1615</v>
      </c>
      <c r="AA29">
        <v>29.3</v>
      </c>
      <c r="AB29">
        <v>1719.6</v>
      </c>
      <c r="AC29">
        <v>2186.7600000000002</v>
      </c>
      <c r="AD29">
        <v>396731.91</v>
      </c>
      <c r="AE29">
        <f t="shared" si="0"/>
        <v>0.78636887449925907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82"/>
  <sheetViews>
    <sheetView workbookViewId="0">
      <selection sqref="A1:XFD1"/>
    </sheetView>
  </sheetViews>
  <sheetFormatPr defaultRowHeight="14.25" x14ac:dyDescent="0.45"/>
  <sheetData>
    <row r="1" spans="1:29" s="2" customFormat="1" ht="128.25" x14ac:dyDescent="0.45">
      <c r="B1" s="3" t="s">
        <v>0</v>
      </c>
      <c r="C1" s="3" t="s">
        <v>1</v>
      </c>
      <c r="D1" s="3" t="s">
        <v>2</v>
      </c>
      <c r="E1" s="3" t="s">
        <v>8</v>
      </c>
      <c r="F1" s="3" t="s">
        <v>18</v>
      </c>
      <c r="G1" s="3" t="s">
        <v>19</v>
      </c>
      <c r="H1" s="3" t="s">
        <v>6</v>
      </c>
      <c r="I1" s="3" t="s">
        <v>860</v>
      </c>
      <c r="J1" s="3" t="s">
        <v>888</v>
      </c>
      <c r="K1" s="3" t="s">
        <v>862</v>
      </c>
      <c r="L1" s="3" t="s">
        <v>16</v>
      </c>
      <c r="M1" s="3" t="s">
        <v>863</v>
      </c>
      <c r="N1" s="3" t="s">
        <v>864</v>
      </c>
      <c r="O1" s="3" t="s">
        <v>865</v>
      </c>
      <c r="P1" s="3" t="s">
        <v>866</v>
      </c>
      <c r="Q1" s="3" t="s">
        <v>867</v>
      </c>
      <c r="R1" s="3" t="s">
        <v>868</v>
      </c>
      <c r="S1" s="3" t="s">
        <v>869</v>
      </c>
      <c r="T1" s="3" t="s">
        <v>870</v>
      </c>
      <c r="U1" s="3" t="s">
        <v>871</v>
      </c>
      <c r="V1" s="3" t="s">
        <v>872</v>
      </c>
      <c r="W1" s="3" t="s">
        <v>873</v>
      </c>
      <c r="X1" s="3" t="s">
        <v>874</v>
      </c>
      <c r="Y1" s="3" t="s">
        <v>875</v>
      </c>
      <c r="Z1" s="3" t="s">
        <v>876</v>
      </c>
      <c r="AA1" s="3" t="s">
        <v>877</v>
      </c>
      <c r="AB1" s="3" t="s">
        <v>878</v>
      </c>
      <c r="AC1" s="3" t="s">
        <v>879</v>
      </c>
    </row>
    <row r="2" spans="1:29" x14ac:dyDescent="0.45">
      <c r="A2" s="1">
        <v>0</v>
      </c>
      <c r="B2" t="s">
        <v>20</v>
      </c>
      <c r="C2" t="s">
        <v>171</v>
      </c>
      <c r="D2">
        <v>1</v>
      </c>
      <c r="E2" t="s">
        <v>480</v>
      </c>
      <c r="F2">
        <v>3.96E-3</v>
      </c>
      <c r="G2">
        <v>7.7500000000000008E-3</v>
      </c>
      <c r="H2">
        <v>756</v>
      </c>
      <c r="J2" t="s">
        <v>880</v>
      </c>
      <c r="K2">
        <v>88162.545667228944</v>
      </c>
      <c r="L2">
        <v>33220819.399999999</v>
      </c>
      <c r="M2">
        <v>1.75E-3</v>
      </c>
      <c r="N2">
        <v>29.07</v>
      </c>
      <c r="O2">
        <v>1.5E-3</v>
      </c>
      <c r="P2">
        <v>4.0000000000000001E-3</v>
      </c>
      <c r="Q2">
        <v>2.0000000000000001E-4</v>
      </c>
      <c r="R2">
        <v>5.9999999999999995E-4</v>
      </c>
      <c r="S2">
        <v>3.9800000000000002E-2</v>
      </c>
      <c r="T2">
        <v>8.9999999999999998E-4</v>
      </c>
      <c r="U2">
        <v>2.7000000000000001E-3</v>
      </c>
      <c r="V2">
        <v>5.0000000000000001E-4</v>
      </c>
      <c r="W2">
        <v>1.3899999999999999E-2</v>
      </c>
      <c r="X2">
        <v>0.1</v>
      </c>
      <c r="Y2">
        <v>0.16400000000000001</v>
      </c>
      <c r="Z2">
        <v>13.62</v>
      </c>
      <c r="AA2">
        <v>3032.77</v>
      </c>
      <c r="AB2">
        <v>6473.02</v>
      </c>
      <c r="AC2">
        <v>537576.5</v>
      </c>
    </row>
    <row r="3" spans="1:29" x14ac:dyDescent="0.45">
      <c r="A3" s="1">
        <v>1</v>
      </c>
      <c r="B3" t="s">
        <v>22</v>
      </c>
      <c r="C3" t="s">
        <v>173</v>
      </c>
      <c r="D3">
        <v>1</v>
      </c>
      <c r="E3" t="s">
        <v>482</v>
      </c>
      <c r="F3">
        <v>6.8217999999999994E-3</v>
      </c>
      <c r="G3">
        <v>6.513695652173912E-3</v>
      </c>
      <c r="H3">
        <v>77</v>
      </c>
      <c r="I3">
        <v>11.04</v>
      </c>
      <c r="J3" t="s">
        <v>881</v>
      </c>
      <c r="K3">
        <v>170016</v>
      </c>
      <c r="L3">
        <v>4392679</v>
      </c>
      <c r="M3">
        <v>5.1000000000000004E-4</v>
      </c>
      <c r="N3">
        <v>1.1299999999999999</v>
      </c>
      <c r="O3">
        <v>1E-4</v>
      </c>
      <c r="P3">
        <v>1E-4</v>
      </c>
      <c r="Q3">
        <v>0</v>
      </c>
      <c r="R3">
        <v>0</v>
      </c>
      <c r="S3">
        <v>5.0000000000000001E-4</v>
      </c>
      <c r="T3">
        <v>1E-4</v>
      </c>
      <c r="U3">
        <v>2.0000000000000001E-4</v>
      </c>
      <c r="V3">
        <v>4.0000000000000002E-4</v>
      </c>
      <c r="W3">
        <v>2.0000000000000001E-4</v>
      </c>
      <c r="X3">
        <v>1E-4</v>
      </c>
      <c r="Y3">
        <v>1.6999999999999999E-3</v>
      </c>
      <c r="Z3">
        <v>0.61</v>
      </c>
      <c r="AA3">
        <v>150456.64000000001</v>
      </c>
      <c r="AB3">
        <v>278714.75</v>
      </c>
      <c r="AC3">
        <v>100009411.76000001</v>
      </c>
    </row>
    <row r="4" spans="1:29" x14ac:dyDescent="0.45">
      <c r="A4" s="1">
        <v>2</v>
      </c>
      <c r="B4" t="s">
        <v>25</v>
      </c>
      <c r="C4" t="s">
        <v>180</v>
      </c>
      <c r="D4">
        <v>1</v>
      </c>
      <c r="E4" t="s">
        <v>482</v>
      </c>
      <c r="F4">
        <v>7.980000000000001E-3</v>
      </c>
      <c r="G4">
        <v>1.4166666666666669E-2</v>
      </c>
      <c r="H4">
        <v>657</v>
      </c>
      <c r="J4" t="s">
        <v>882</v>
      </c>
      <c r="K4">
        <v>14599444.59</v>
      </c>
      <c r="L4">
        <v>37530746.600000001</v>
      </c>
      <c r="M4">
        <v>1.217E-2</v>
      </c>
      <c r="N4">
        <v>228.29</v>
      </c>
      <c r="O4">
        <v>6.7000000000000002E-3</v>
      </c>
      <c r="P4">
        <v>3.1699999999999999E-2</v>
      </c>
      <c r="Q4">
        <v>2.2000000000000001E-3</v>
      </c>
      <c r="R4">
        <v>2E-3</v>
      </c>
      <c r="S4">
        <v>0.31280000000000002</v>
      </c>
      <c r="T4">
        <v>9.2999999999999992E-3</v>
      </c>
      <c r="U4">
        <v>3.15E-2</v>
      </c>
      <c r="V4">
        <v>5.4600000000000003E-2</v>
      </c>
      <c r="W4">
        <v>0.1094</v>
      </c>
      <c r="X4">
        <v>0.38350000000000001</v>
      </c>
      <c r="Y4">
        <v>0.94369999999999998</v>
      </c>
      <c r="Z4">
        <v>106.97</v>
      </c>
      <c r="AA4">
        <v>63951.31</v>
      </c>
      <c r="AB4">
        <v>136481.67000000001</v>
      </c>
      <c r="AC4">
        <v>15470429.789999999</v>
      </c>
    </row>
    <row r="5" spans="1:29" x14ac:dyDescent="0.45">
      <c r="A5" s="1">
        <v>3</v>
      </c>
      <c r="B5" t="s">
        <v>29</v>
      </c>
      <c r="C5" t="s">
        <v>185</v>
      </c>
      <c r="D5">
        <v>1</v>
      </c>
      <c r="E5" t="s">
        <v>483</v>
      </c>
      <c r="F5">
        <v>6.7999999999999996E-3</v>
      </c>
      <c r="G5">
        <v>6.2097826086956517E-3</v>
      </c>
      <c r="H5">
        <v>750</v>
      </c>
      <c r="J5" t="s">
        <v>887</v>
      </c>
      <c r="K5">
        <v>441584.39521747688</v>
      </c>
      <c r="L5">
        <v>36691347.200000003</v>
      </c>
      <c r="M5">
        <v>2.1000000000000001E-4</v>
      </c>
      <c r="N5">
        <v>3.85</v>
      </c>
      <c r="O5">
        <v>1.1999999999999999E-3</v>
      </c>
      <c r="P5">
        <v>1.1999999999999999E-3</v>
      </c>
      <c r="Q5">
        <v>1E-4</v>
      </c>
      <c r="R5">
        <v>2.9999999999999997E-4</v>
      </c>
      <c r="S5">
        <v>4.7999999999999996E-3</v>
      </c>
      <c r="T5">
        <v>1E-3</v>
      </c>
      <c r="U5">
        <v>2.2000000000000001E-3</v>
      </c>
      <c r="V5">
        <v>4.0000000000000001E-3</v>
      </c>
      <c r="W5">
        <v>1.4E-3</v>
      </c>
      <c r="X5">
        <v>6.9999999999999999E-4</v>
      </c>
      <c r="Y5">
        <v>1.67E-2</v>
      </c>
      <c r="Z5">
        <v>2.4500000000000002</v>
      </c>
      <c r="AA5">
        <v>114697.25</v>
      </c>
      <c r="AB5">
        <v>180238.53</v>
      </c>
      <c r="AC5">
        <v>26442179.350000001</v>
      </c>
    </row>
    <row r="6" spans="1:29" x14ac:dyDescent="0.45">
      <c r="A6" s="1">
        <v>4</v>
      </c>
      <c r="B6" t="s">
        <v>31</v>
      </c>
      <c r="C6" t="s">
        <v>187</v>
      </c>
      <c r="D6">
        <v>1</v>
      </c>
      <c r="E6" t="s">
        <v>482</v>
      </c>
      <c r="F6">
        <v>8.1417999999999994E-3</v>
      </c>
      <c r="G6">
        <v>7.7546739130434786E-3</v>
      </c>
      <c r="H6">
        <v>712</v>
      </c>
      <c r="I6">
        <v>20.57</v>
      </c>
      <c r="J6" t="s">
        <v>886</v>
      </c>
      <c r="K6">
        <v>5858336</v>
      </c>
      <c r="L6">
        <v>31839844.199999999</v>
      </c>
      <c r="M6">
        <v>1.75E-3</v>
      </c>
      <c r="N6">
        <v>27.93</v>
      </c>
      <c r="O6">
        <v>2.0000000000000001E-4</v>
      </c>
      <c r="P6">
        <v>2E-3</v>
      </c>
      <c r="Q6">
        <v>2.0000000000000001E-4</v>
      </c>
      <c r="R6">
        <v>1E-4</v>
      </c>
      <c r="S6">
        <v>4.4999999999999997E-3</v>
      </c>
      <c r="T6">
        <v>8.9999999999999998E-4</v>
      </c>
      <c r="U6">
        <v>1.8E-3</v>
      </c>
      <c r="V6">
        <v>2.3E-3</v>
      </c>
      <c r="W6">
        <v>1.4500000000000001E-2</v>
      </c>
      <c r="X6">
        <v>2.24E-2</v>
      </c>
      <c r="Y6">
        <v>4.8899999999999999E-2</v>
      </c>
      <c r="Z6">
        <v>11.18</v>
      </c>
      <c r="AA6">
        <v>209750.66</v>
      </c>
      <c r="AB6">
        <v>524001.43</v>
      </c>
      <c r="AC6">
        <v>119802372.19</v>
      </c>
    </row>
    <row r="7" spans="1:29" x14ac:dyDescent="0.45">
      <c r="A7" s="1">
        <v>5</v>
      </c>
      <c r="B7" t="s">
        <v>31</v>
      </c>
      <c r="C7" t="s">
        <v>188</v>
      </c>
      <c r="D7">
        <v>1</v>
      </c>
      <c r="E7" t="s">
        <v>482</v>
      </c>
      <c r="F7">
        <v>8.1417999999999994E-3</v>
      </c>
      <c r="G7">
        <v>7.7546739130434786E-3</v>
      </c>
      <c r="H7">
        <v>710</v>
      </c>
      <c r="I7">
        <v>20.57</v>
      </c>
      <c r="J7" t="s">
        <v>886</v>
      </c>
      <c r="K7">
        <v>5841880</v>
      </c>
      <c r="L7">
        <v>31809430</v>
      </c>
      <c r="M7">
        <v>1.75E-3</v>
      </c>
      <c r="N7">
        <v>27.91</v>
      </c>
      <c r="O7">
        <v>2.0000000000000001E-4</v>
      </c>
      <c r="P7">
        <v>2E-3</v>
      </c>
      <c r="Q7">
        <v>2.0000000000000001E-4</v>
      </c>
      <c r="R7">
        <v>1E-4</v>
      </c>
      <c r="S7">
        <v>4.4999999999999997E-3</v>
      </c>
      <c r="T7">
        <v>8.9999999999999998E-4</v>
      </c>
      <c r="U7">
        <v>1.8E-3</v>
      </c>
      <c r="V7">
        <v>2.3E-3</v>
      </c>
      <c r="W7">
        <v>1.4500000000000001E-2</v>
      </c>
      <c r="X7">
        <v>2.24E-2</v>
      </c>
      <c r="Y7">
        <v>4.8899999999999999E-2</v>
      </c>
      <c r="Z7">
        <v>11.17</v>
      </c>
      <c r="AA7">
        <v>209311.35999999999</v>
      </c>
      <c r="AB7">
        <v>522997.31</v>
      </c>
      <c r="AC7">
        <v>119465848.67</v>
      </c>
    </row>
    <row r="8" spans="1:29" x14ac:dyDescent="0.45">
      <c r="A8" s="1">
        <v>6</v>
      </c>
      <c r="B8" t="s">
        <v>36</v>
      </c>
      <c r="C8" t="s">
        <v>197</v>
      </c>
      <c r="D8">
        <v>1</v>
      </c>
      <c r="E8" t="s">
        <v>483</v>
      </c>
      <c r="F8">
        <v>5.0000000000000001E-3</v>
      </c>
      <c r="G8">
        <v>1.383460803059273E-2</v>
      </c>
      <c r="H8">
        <v>120</v>
      </c>
      <c r="J8" t="s">
        <v>883</v>
      </c>
      <c r="K8">
        <v>10560.518018539</v>
      </c>
      <c r="L8">
        <v>9343124.1999999993</v>
      </c>
      <c r="M8">
        <v>7.8300000000000002E-3</v>
      </c>
      <c r="N8">
        <v>36.6</v>
      </c>
      <c r="O8">
        <v>1.2999999999999999E-3</v>
      </c>
      <c r="P8">
        <v>1.15E-2</v>
      </c>
      <c r="Q8">
        <v>2E-3</v>
      </c>
      <c r="R8">
        <v>3.0999999999999999E-3</v>
      </c>
      <c r="S8">
        <v>3.6200000000000003E-2</v>
      </c>
      <c r="T8">
        <v>8.3999999999999995E-3</v>
      </c>
      <c r="U8">
        <v>3.9100000000000003E-2</v>
      </c>
      <c r="V8">
        <v>0.15809999999999999</v>
      </c>
      <c r="W8">
        <v>2.6800000000000001E-2</v>
      </c>
      <c r="X8">
        <v>5.0000000000000001E-3</v>
      </c>
      <c r="Y8">
        <v>0.29160000000000003</v>
      </c>
      <c r="Z8">
        <v>17.149999999999999</v>
      </c>
      <c r="AA8">
        <v>288.54000000000002</v>
      </c>
      <c r="AB8">
        <v>615.77</v>
      </c>
      <c r="AC8">
        <v>36215.769999999997</v>
      </c>
    </row>
    <row r="9" spans="1:29" x14ac:dyDescent="0.45">
      <c r="A9" s="1">
        <v>7</v>
      </c>
      <c r="B9" t="s">
        <v>40</v>
      </c>
      <c r="C9" t="s">
        <v>203</v>
      </c>
      <c r="D9">
        <v>1</v>
      </c>
      <c r="E9" t="s">
        <v>486</v>
      </c>
      <c r="F9">
        <v>1.6922E-3</v>
      </c>
      <c r="G9">
        <v>9.2479487179487185E-3</v>
      </c>
      <c r="H9">
        <v>708</v>
      </c>
      <c r="J9" t="s">
        <v>883</v>
      </c>
      <c r="K9">
        <v>88162.545667228944</v>
      </c>
      <c r="L9">
        <v>40207209.200000003</v>
      </c>
      <c r="M9">
        <v>3.2499999999999999E-3</v>
      </c>
      <c r="N9">
        <v>65.3</v>
      </c>
      <c r="O9">
        <v>2.3999999999999998E-3</v>
      </c>
      <c r="P9">
        <v>4.1999999999999997E-3</v>
      </c>
      <c r="Q9">
        <v>1.1000000000000001E-3</v>
      </c>
      <c r="R9">
        <v>1.9E-3</v>
      </c>
      <c r="S9">
        <v>3.4200000000000001E-2</v>
      </c>
      <c r="T9">
        <v>6.6E-3</v>
      </c>
      <c r="U9">
        <v>1.3599999999999999E-2</v>
      </c>
      <c r="V9">
        <v>5.7500000000000002E-2</v>
      </c>
      <c r="W9">
        <v>4.7699999999999999E-2</v>
      </c>
      <c r="X9">
        <v>5.0000000000000001E-3</v>
      </c>
      <c r="Y9">
        <v>0.17419999999999999</v>
      </c>
      <c r="Z9">
        <v>35.270000000000003</v>
      </c>
      <c r="AA9">
        <v>1350.12</v>
      </c>
      <c r="AB9">
        <v>2499.65</v>
      </c>
      <c r="AC9">
        <v>506099.57</v>
      </c>
    </row>
    <row r="10" spans="1:29" x14ac:dyDescent="0.45">
      <c r="A10" s="1">
        <v>8</v>
      </c>
      <c r="B10" t="s">
        <v>45</v>
      </c>
      <c r="C10" t="s">
        <v>212</v>
      </c>
      <c r="D10">
        <v>2</v>
      </c>
      <c r="E10" t="s">
        <v>481</v>
      </c>
      <c r="F10">
        <v>8.0709000000000006E-3</v>
      </c>
      <c r="G10">
        <v>7.600489130434783E-3</v>
      </c>
      <c r="H10">
        <v>980</v>
      </c>
      <c r="I10">
        <v>20.57</v>
      </c>
      <c r="J10" t="s">
        <v>886</v>
      </c>
      <c r="K10">
        <v>8063440</v>
      </c>
      <c r="L10">
        <v>52025098.799999997</v>
      </c>
      <c r="M10">
        <v>1.6000000000000001E-3</v>
      </c>
      <c r="N10">
        <v>41.63</v>
      </c>
      <c r="O10">
        <v>1.5E-3</v>
      </c>
      <c r="P10">
        <v>2.7000000000000001E-3</v>
      </c>
      <c r="Q10">
        <v>6.9999999999999999E-4</v>
      </c>
      <c r="R10">
        <v>1.1999999999999999E-3</v>
      </c>
      <c r="S10">
        <v>2.18E-2</v>
      </c>
      <c r="T10">
        <v>4.1999999999999997E-3</v>
      </c>
      <c r="U10">
        <v>8.6999999999999994E-3</v>
      </c>
      <c r="V10">
        <v>3.6700000000000003E-2</v>
      </c>
      <c r="W10">
        <v>3.04E-2</v>
      </c>
      <c r="X10">
        <v>2.24E-2</v>
      </c>
      <c r="Y10">
        <v>0.1303</v>
      </c>
      <c r="Z10">
        <v>19.510000000000002</v>
      </c>
      <c r="AA10">
        <v>193693.01</v>
      </c>
      <c r="AB10">
        <v>413297.8</v>
      </c>
      <c r="AC10">
        <v>61883653.109999999</v>
      </c>
    </row>
    <row r="11" spans="1:29" x14ac:dyDescent="0.45">
      <c r="A11" s="1">
        <v>9</v>
      </c>
      <c r="B11" t="s">
        <v>45</v>
      </c>
      <c r="C11" t="s">
        <v>213</v>
      </c>
      <c r="D11">
        <v>1</v>
      </c>
      <c r="E11" t="s">
        <v>481</v>
      </c>
      <c r="F11">
        <v>6.0233000000000014E-3</v>
      </c>
      <c r="G11">
        <v>7.8744525547445269E-3</v>
      </c>
      <c r="H11">
        <v>465</v>
      </c>
      <c r="I11">
        <v>14.9</v>
      </c>
      <c r="J11" t="s">
        <v>886</v>
      </c>
      <c r="K11">
        <v>2771400</v>
      </c>
      <c r="L11">
        <v>28052416.600000001</v>
      </c>
      <c r="M11">
        <v>1.8699999999999999E-3</v>
      </c>
      <c r="N11">
        <v>26.29</v>
      </c>
      <c r="O11">
        <v>1E-3</v>
      </c>
      <c r="P11">
        <v>1.6999999999999999E-3</v>
      </c>
      <c r="Q11">
        <v>4.0000000000000002E-4</v>
      </c>
      <c r="R11">
        <v>8.0000000000000004E-4</v>
      </c>
      <c r="S11">
        <v>1.38E-2</v>
      </c>
      <c r="T11">
        <v>2.7000000000000001E-3</v>
      </c>
      <c r="U11">
        <v>5.4999999999999997E-3</v>
      </c>
      <c r="V11">
        <v>2.3199999999999998E-2</v>
      </c>
      <c r="W11">
        <v>1.9199999999999998E-2</v>
      </c>
      <c r="X11">
        <v>1.4200000000000001E-2</v>
      </c>
      <c r="Y11">
        <v>8.2299999999999998E-2</v>
      </c>
      <c r="Z11">
        <v>12.32</v>
      </c>
      <c r="AA11">
        <v>105416.51</v>
      </c>
      <c r="AB11">
        <v>224951.3</v>
      </c>
      <c r="AC11">
        <v>33674362.090000004</v>
      </c>
    </row>
    <row r="12" spans="1:29" x14ac:dyDescent="0.45">
      <c r="A12" s="1">
        <v>10</v>
      </c>
      <c r="B12" t="s">
        <v>46</v>
      </c>
      <c r="C12" t="s">
        <v>215</v>
      </c>
      <c r="D12">
        <v>1</v>
      </c>
      <c r="E12" t="s">
        <v>486</v>
      </c>
      <c r="F12">
        <v>3.4475999999999999E-3</v>
      </c>
      <c r="G12">
        <v>1.1429824651882411E-2</v>
      </c>
      <c r="H12">
        <v>477</v>
      </c>
      <c r="J12" t="s">
        <v>883</v>
      </c>
      <c r="K12">
        <v>78271.415604329799</v>
      </c>
      <c r="L12">
        <v>28938246.399999999</v>
      </c>
      <c r="M12">
        <v>5.4299999999999999E-3</v>
      </c>
      <c r="N12">
        <v>78.56</v>
      </c>
      <c r="O12">
        <v>2.8999999999999998E-3</v>
      </c>
      <c r="P12">
        <v>5.1000000000000004E-3</v>
      </c>
      <c r="Q12">
        <v>1.2999999999999999E-3</v>
      </c>
      <c r="R12">
        <v>2.3E-3</v>
      </c>
      <c r="S12">
        <v>4.1200000000000001E-2</v>
      </c>
      <c r="T12">
        <v>7.9000000000000008E-3</v>
      </c>
      <c r="U12">
        <v>1.6299999999999999E-2</v>
      </c>
      <c r="V12">
        <v>6.9199999999999998E-2</v>
      </c>
      <c r="W12">
        <v>5.74E-2</v>
      </c>
      <c r="X12">
        <v>2.3599999999999999E-2</v>
      </c>
      <c r="Y12">
        <v>0.2273</v>
      </c>
      <c r="Z12">
        <v>36.81</v>
      </c>
      <c r="AA12">
        <v>996.33</v>
      </c>
      <c r="AB12">
        <v>2126.36</v>
      </c>
      <c r="AC12">
        <v>344352.91</v>
      </c>
    </row>
    <row r="13" spans="1:29" x14ac:dyDescent="0.45">
      <c r="A13" s="1">
        <v>11</v>
      </c>
      <c r="B13" t="s">
        <v>47</v>
      </c>
      <c r="C13" t="s">
        <v>217</v>
      </c>
      <c r="D13">
        <v>4</v>
      </c>
      <c r="E13" t="s">
        <v>487</v>
      </c>
      <c r="F13">
        <v>5.5900000000000004E-3</v>
      </c>
      <c r="G13">
        <v>6.3500000000000006E-3</v>
      </c>
      <c r="H13">
        <v>536</v>
      </c>
      <c r="J13" t="s">
        <v>883</v>
      </c>
      <c r="K13">
        <v>74661.872506474872</v>
      </c>
      <c r="L13">
        <v>30393395.399999999</v>
      </c>
      <c r="M13">
        <v>3.5E-4</v>
      </c>
      <c r="N13">
        <v>5.32</v>
      </c>
      <c r="O13">
        <v>2.5999999999999999E-3</v>
      </c>
      <c r="P13">
        <v>5.7000000000000002E-3</v>
      </c>
      <c r="Q13">
        <v>2.9999999999999997E-4</v>
      </c>
      <c r="R13">
        <v>5.9999999999999995E-4</v>
      </c>
      <c r="S13">
        <v>1.11E-2</v>
      </c>
      <c r="T13">
        <v>2.0999999999999999E-3</v>
      </c>
      <c r="U13">
        <v>4.4000000000000003E-3</v>
      </c>
      <c r="V13">
        <v>1.8700000000000001E-2</v>
      </c>
      <c r="W13">
        <v>1.55E-2</v>
      </c>
      <c r="X13">
        <v>1.83E-2</v>
      </c>
      <c r="Y13">
        <v>7.9600000000000004E-2</v>
      </c>
      <c r="Z13">
        <v>9.9700000000000006</v>
      </c>
      <c r="AA13">
        <v>14034.19</v>
      </c>
      <c r="AB13">
        <v>7488.65</v>
      </c>
      <c r="AC13">
        <v>937963.22</v>
      </c>
    </row>
    <row r="14" spans="1:29" x14ac:dyDescent="0.45">
      <c r="A14" s="1">
        <v>12</v>
      </c>
      <c r="B14" t="s">
        <v>49</v>
      </c>
      <c r="C14" t="s">
        <v>219</v>
      </c>
      <c r="D14">
        <v>1</v>
      </c>
      <c r="E14" t="s">
        <v>482</v>
      </c>
      <c r="F14">
        <v>7.8516605700000002E-3</v>
      </c>
      <c r="G14">
        <v>8.4026757342204727E-3</v>
      </c>
      <c r="H14">
        <v>550</v>
      </c>
      <c r="I14">
        <v>11.04</v>
      </c>
      <c r="J14" t="s">
        <v>886</v>
      </c>
      <c r="K14">
        <v>2428800</v>
      </c>
      <c r="L14">
        <v>23296516.600000001</v>
      </c>
      <c r="M14">
        <v>2.3999999999999998E-3</v>
      </c>
      <c r="N14">
        <v>27.99</v>
      </c>
      <c r="O14">
        <v>3.2000000000000002E-3</v>
      </c>
      <c r="P14">
        <v>8.9999999999999998E-4</v>
      </c>
      <c r="Q14">
        <v>5.0000000000000001E-4</v>
      </c>
      <c r="R14">
        <v>6.9999999999999999E-4</v>
      </c>
      <c r="S14">
        <v>1.6999999999999999E-3</v>
      </c>
      <c r="T14">
        <v>5.0000000000000001E-3</v>
      </c>
      <c r="U14">
        <v>1.1999999999999999E-3</v>
      </c>
      <c r="V14">
        <v>1.8E-3</v>
      </c>
      <c r="W14">
        <v>4.7000000000000002E-3</v>
      </c>
      <c r="X14">
        <v>6.6400000000000001E-2</v>
      </c>
      <c r="Y14">
        <v>8.5999999999999993E-2</v>
      </c>
      <c r="Z14">
        <v>15.12</v>
      </c>
      <c r="AA14">
        <v>86773.85</v>
      </c>
      <c r="AB14">
        <v>160634.92000000001</v>
      </c>
      <c r="AC14">
        <v>28241860.469999999</v>
      </c>
    </row>
    <row r="15" spans="1:29" x14ac:dyDescent="0.45">
      <c r="A15" s="1">
        <v>13</v>
      </c>
      <c r="B15" t="s">
        <v>51</v>
      </c>
      <c r="C15" t="s">
        <v>225</v>
      </c>
      <c r="D15">
        <v>1</v>
      </c>
      <c r="E15" t="s">
        <v>483</v>
      </c>
      <c r="F15">
        <v>1.06E-2</v>
      </c>
      <c r="G15">
        <v>7.4739130434782631E-3</v>
      </c>
      <c r="H15">
        <v>584</v>
      </c>
      <c r="J15" t="s">
        <v>887</v>
      </c>
      <c r="K15">
        <v>301684.58259014413</v>
      </c>
      <c r="L15">
        <v>37658193.600000001</v>
      </c>
      <c r="M15">
        <v>1.47E-3</v>
      </c>
      <c r="N15">
        <v>27.75</v>
      </c>
      <c r="O15">
        <v>3.3999999999999998E-3</v>
      </c>
      <c r="P15">
        <v>7.4999999999999997E-3</v>
      </c>
      <c r="Q15">
        <v>4.0000000000000002E-4</v>
      </c>
      <c r="R15">
        <v>8.0000000000000004E-4</v>
      </c>
      <c r="S15">
        <v>1.4500000000000001E-2</v>
      </c>
      <c r="T15">
        <v>2.8E-3</v>
      </c>
      <c r="U15">
        <v>5.7999999999999996E-3</v>
      </c>
      <c r="V15">
        <v>2.4400000000000002E-2</v>
      </c>
      <c r="W15">
        <v>2.0299999999999999E-2</v>
      </c>
      <c r="X15">
        <v>3.27E-2</v>
      </c>
      <c r="Y15">
        <v>0.11269999999999999</v>
      </c>
      <c r="Z15">
        <v>14.99</v>
      </c>
      <c r="AA15">
        <v>10871.52</v>
      </c>
      <c r="AB15">
        <v>20125.72</v>
      </c>
      <c r="AC15">
        <v>2676881.83</v>
      </c>
    </row>
    <row r="16" spans="1:29" x14ac:dyDescent="0.45">
      <c r="A16" s="1">
        <v>14</v>
      </c>
      <c r="B16" t="s">
        <v>54</v>
      </c>
      <c r="C16" t="s">
        <v>228</v>
      </c>
      <c r="D16">
        <v>1</v>
      </c>
      <c r="E16" t="s">
        <v>482</v>
      </c>
      <c r="F16">
        <v>1.4E-2</v>
      </c>
      <c r="G16">
        <v>1.751851851851852E-2</v>
      </c>
      <c r="H16">
        <v>593</v>
      </c>
      <c r="J16" t="s">
        <v>882</v>
      </c>
      <c r="K16">
        <v>14716195.66</v>
      </c>
      <c r="L16">
        <v>40426523.399999999</v>
      </c>
      <c r="M16">
        <v>1.5520000000000001E-2</v>
      </c>
      <c r="N16">
        <v>313.66000000000003</v>
      </c>
      <c r="O16">
        <v>9.2999999999999992E-3</v>
      </c>
      <c r="P16">
        <v>4.36E-2</v>
      </c>
      <c r="Q16">
        <v>3.0000000000000001E-3</v>
      </c>
      <c r="R16">
        <v>2.8E-3</v>
      </c>
      <c r="S16">
        <v>0.42970000000000003</v>
      </c>
      <c r="T16">
        <v>1.2800000000000001E-2</v>
      </c>
      <c r="U16">
        <v>4.3299999999999998E-2</v>
      </c>
      <c r="V16">
        <v>7.4999999999999997E-2</v>
      </c>
      <c r="W16">
        <v>0.1502</v>
      </c>
      <c r="X16">
        <v>7.3400000000000007E-2</v>
      </c>
      <c r="Y16">
        <v>0.84299999999999997</v>
      </c>
      <c r="Z16">
        <v>169.45</v>
      </c>
      <c r="AA16">
        <v>46917.67</v>
      </c>
      <c r="AB16">
        <v>86846.83</v>
      </c>
      <c r="AC16">
        <v>17456934.350000001</v>
      </c>
    </row>
    <row r="17" spans="1:29" x14ac:dyDescent="0.45">
      <c r="A17" s="1">
        <v>15</v>
      </c>
      <c r="B17" t="s">
        <v>54</v>
      </c>
      <c r="C17" t="s">
        <v>229</v>
      </c>
      <c r="D17">
        <v>1</v>
      </c>
      <c r="E17" t="s">
        <v>482</v>
      </c>
      <c r="F17">
        <v>1.4E-2</v>
      </c>
      <c r="G17">
        <v>1.751851851851852E-2</v>
      </c>
      <c r="H17">
        <v>593</v>
      </c>
      <c r="J17" t="s">
        <v>882</v>
      </c>
      <c r="K17">
        <v>14711433.789999999</v>
      </c>
      <c r="L17">
        <v>40621980.200000003</v>
      </c>
      <c r="M17">
        <v>1.5520000000000001E-2</v>
      </c>
      <c r="N17">
        <v>315.18</v>
      </c>
      <c r="O17">
        <v>9.2999999999999992E-3</v>
      </c>
      <c r="P17">
        <v>4.3799999999999999E-2</v>
      </c>
      <c r="Q17">
        <v>3.0000000000000001E-3</v>
      </c>
      <c r="R17">
        <v>2.8E-3</v>
      </c>
      <c r="S17">
        <v>0.43180000000000002</v>
      </c>
      <c r="T17">
        <v>1.2800000000000001E-2</v>
      </c>
      <c r="U17">
        <v>4.3499999999999997E-2</v>
      </c>
      <c r="V17">
        <v>7.5300000000000006E-2</v>
      </c>
      <c r="W17">
        <v>0.151</v>
      </c>
      <c r="X17">
        <v>7.3800000000000004E-2</v>
      </c>
      <c r="Y17">
        <v>0.84709999999999996</v>
      </c>
      <c r="Z17">
        <v>170.27</v>
      </c>
      <c r="AA17">
        <v>46676.29</v>
      </c>
      <c r="AB17">
        <v>86400.62</v>
      </c>
      <c r="AC17">
        <v>17366820.670000002</v>
      </c>
    </row>
    <row r="18" spans="1:29" x14ac:dyDescent="0.45">
      <c r="A18" s="1">
        <v>16</v>
      </c>
      <c r="B18" t="s">
        <v>54</v>
      </c>
      <c r="C18" t="s">
        <v>230</v>
      </c>
      <c r="D18">
        <v>1</v>
      </c>
      <c r="E18" t="s">
        <v>482</v>
      </c>
      <c r="F18">
        <v>1.4E-2</v>
      </c>
      <c r="G18">
        <v>1.751851851851852E-2</v>
      </c>
      <c r="H18">
        <v>593</v>
      </c>
      <c r="J18" t="s">
        <v>882</v>
      </c>
      <c r="K18">
        <v>21767079.16</v>
      </c>
      <c r="L18">
        <v>36981374.600000001</v>
      </c>
      <c r="M18">
        <v>1.5520000000000001E-2</v>
      </c>
      <c r="N18">
        <v>286.93</v>
      </c>
      <c r="O18">
        <v>8.5000000000000006E-3</v>
      </c>
      <c r="P18">
        <v>3.9899999999999998E-2</v>
      </c>
      <c r="Q18">
        <v>2.7000000000000001E-3</v>
      </c>
      <c r="R18">
        <v>2.5999999999999999E-3</v>
      </c>
      <c r="S18">
        <v>0.3931</v>
      </c>
      <c r="T18">
        <v>1.17E-2</v>
      </c>
      <c r="U18">
        <v>3.9600000000000003E-2</v>
      </c>
      <c r="V18">
        <v>6.8599999999999994E-2</v>
      </c>
      <c r="W18">
        <v>0.13739999999999999</v>
      </c>
      <c r="X18">
        <v>6.7100000000000007E-2</v>
      </c>
      <c r="Y18">
        <v>0.7712</v>
      </c>
      <c r="Z18">
        <v>155.01</v>
      </c>
      <c r="AA18">
        <v>75861.98</v>
      </c>
      <c r="AB18">
        <v>140423.71</v>
      </c>
      <c r="AC18">
        <v>28224947.039999999</v>
      </c>
    </row>
    <row r="19" spans="1:29" x14ac:dyDescent="0.45">
      <c r="A19" s="1">
        <v>17</v>
      </c>
      <c r="B19" t="s">
        <v>54</v>
      </c>
      <c r="C19" t="s">
        <v>231</v>
      </c>
      <c r="D19">
        <v>1</v>
      </c>
      <c r="E19" t="s">
        <v>482</v>
      </c>
      <c r="F19">
        <v>1.4E-2</v>
      </c>
      <c r="G19">
        <v>1.751851851851852E-2</v>
      </c>
      <c r="H19">
        <v>593</v>
      </c>
      <c r="J19" t="s">
        <v>882</v>
      </c>
      <c r="K19">
        <v>21870055.640000001</v>
      </c>
      <c r="L19">
        <v>39856724.799999997</v>
      </c>
      <c r="M19">
        <v>1.5520000000000001E-2</v>
      </c>
      <c r="N19">
        <v>309.24</v>
      </c>
      <c r="O19">
        <v>9.1000000000000004E-3</v>
      </c>
      <c r="P19">
        <v>4.2999999999999997E-2</v>
      </c>
      <c r="Q19">
        <v>2.8999999999999998E-3</v>
      </c>
      <c r="R19">
        <v>2.8E-3</v>
      </c>
      <c r="S19">
        <v>0.42370000000000002</v>
      </c>
      <c r="T19">
        <v>1.26E-2</v>
      </c>
      <c r="U19">
        <v>4.2700000000000002E-2</v>
      </c>
      <c r="V19">
        <v>7.3899999999999993E-2</v>
      </c>
      <c r="W19">
        <v>0.14810000000000001</v>
      </c>
      <c r="X19">
        <v>7.2400000000000006E-2</v>
      </c>
      <c r="Y19">
        <v>0.83109999999999995</v>
      </c>
      <c r="Z19">
        <v>167.06</v>
      </c>
      <c r="AA19">
        <v>70721.95</v>
      </c>
      <c r="AB19">
        <v>130911.38</v>
      </c>
      <c r="AC19">
        <v>26314589.870000001</v>
      </c>
    </row>
    <row r="20" spans="1:29" x14ac:dyDescent="0.45">
      <c r="A20" s="1">
        <v>18</v>
      </c>
      <c r="B20" t="s">
        <v>56</v>
      </c>
      <c r="C20" t="s">
        <v>234</v>
      </c>
      <c r="D20">
        <v>1</v>
      </c>
      <c r="E20" t="s">
        <v>482</v>
      </c>
      <c r="F20">
        <v>4.9800000000000001E-3</v>
      </c>
      <c r="G20">
        <v>6.1666666666666684E-3</v>
      </c>
      <c r="H20">
        <v>579</v>
      </c>
      <c r="J20" t="s">
        <v>880</v>
      </c>
      <c r="K20">
        <v>88162.545667228944</v>
      </c>
      <c r="L20">
        <v>30288292.399999999</v>
      </c>
      <c r="M20">
        <v>1.7000000000000001E-4</v>
      </c>
      <c r="N20">
        <v>2.52</v>
      </c>
      <c r="O20">
        <v>1E-4</v>
      </c>
      <c r="P20">
        <v>4.0000000000000002E-4</v>
      </c>
      <c r="Q20">
        <v>0</v>
      </c>
      <c r="R20">
        <v>0</v>
      </c>
      <c r="S20">
        <v>3.5000000000000001E-3</v>
      </c>
      <c r="T20">
        <v>1E-4</v>
      </c>
      <c r="U20">
        <v>2.9999999999999997E-4</v>
      </c>
      <c r="V20">
        <v>5.9999999999999995E-4</v>
      </c>
      <c r="W20">
        <v>1.2999999999999999E-3</v>
      </c>
      <c r="X20">
        <v>5.9999999999999995E-4</v>
      </c>
      <c r="Y20">
        <v>6.7999999999999996E-3</v>
      </c>
      <c r="Z20">
        <v>1.25</v>
      </c>
      <c r="AA20">
        <v>34985.14</v>
      </c>
      <c r="AB20">
        <v>70530.039999999994</v>
      </c>
      <c r="AC20">
        <v>12965080.25</v>
      </c>
    </row>
    <row r="21" spans="1:29" x14ac:dyDescent="0.45">
      <c r="A21" s="1">
        <v>19</v>
      </c>
      <c r="B21" t="s">
        <v>56</v>
      </c>
      <c r="C21" t="s">
        <v>235</v>
      </c>
      <c r="D21">
        <v>1</v>
      </c>
      <c r="E21" t="s">
        <v>482</v>
      </c>
      <c r="F21">
        <v>4.9800000000000001E-3</v>
      </c>
      <c r="G21">
        <v>9.8333333333333328E-3</v>
      </c>
      <c r="H21">
        <v>575</v>
      </c>
      <c r="J21" t="s">
        <v>880</v>
      </c>
      <c r="K21">
        <v>88162.545667228944</v>
      </c>
      <c r="L21">
        <v>32910568</v>
      </c>
      <c r="M21">
        <v>3.8300000000000001E-3</v>
      </c>
      <c r="N21">
        <v>63.08</v>
      </c>
      <c r="O21">
        <v>1.9E-3</v>
      </c>
      <c r="P21">
        <v>8.8000000000000005E-3</v>
      </c>
      <c r="Q21">
        <v>5.9999999999999995E-4</v>
      </c>
      <c r="R21">
        <v>5.9999999999999995E-4</v>
      </c>
      <c r="S21">
        <v>8.6400000000000005E-2</v>
      </c>
      <c r="T21">
        <v>2.5999999999999999E-3</v>
      </c>
      <c r="U21">
        <v>8.6999999999999994E-3</v>
      </c>
      <c r="V21">
        <v>1.5100000000000001E-2</v>
      </c>
      <c r="W21">
        <v>3.1399999999999997E-2</v>
      </c>
      <c r="X21">
        <v>1.4800000000000001E-2</v>
      </c>
      <c r="Y21">
        <v>0.17069999999999999</v>
      </c>
      <c r="Z21">
        <v>31.2</v>
      </c>
      <c r="AA21">
        <v>1397.63</v>
      </c>
      <c r="AB21">
        <v>2825.72</v>
      </c>
      <c r="AC21">
        <v>516476.54</v>
      </c>
    </row>
    <row r="22" spans="1:29" x14ac:dyDescent="0.45">
      <c r="A22" s="1">
        <v>20</v>
      </c>
      <c r="B22" t="s">
        <v>63</v>
      </c>
      <c r="C22" t="s">
        <v>250</v>
      </c>
      <c r="D22">
        <v>2</v>
      </c>
      <c r="E22" t="s">
        <v>484</v>
      </c>
      <c r="F22">
        <v>1.277E-2</v>
      </c>
      <c r="G22">
        <v>1.2301058394160579E-2</v>
      </c>
      <c r="H22">
        <v>698</v>
      </c>
      <c r="I22">
        <v>20.57</v>
      </c>
      <c r="J22" t="s">
        <v>885</v>
      </c>
      <c r="K22">
        <v>11486288</v>
      </c>
      <c r="L22">
        <v>18511734.800000001</v>
      </c>
      <c r="M22">
        <v>6.3E-3</v>
      </c>
      <c r="N22">
        <v>58.32</v>
      </c>
      <c r="O22">
        <v>3.2000000000000002E-3</v>
      </c>
      <c r="P22">
        <v>2.1499999999999998E-2</v>
      </c>
      <c r="Q22">
        <v>1.1000000000000001E-3</v>
      </c>
      <c r="R22">
        <v>3.5999999999999999E-3</v>
      </c>
      <c r="S22">
        <v>3.7600000000000001E-2</v>
      </c>
      <c r="T22">
        <v>7.1999999999999998E-3</v>
      </c>
      <c r="U22">
        <v>1.21E-2</v>
      </c>
      <c r="V22">
        <v>2.6499999999999999E-2</v>
      </c>
      <c r="W22">
        <v>2.9399999999999999E-2</v>
      </c>
      <c r="X22">
        <v>0.22589999999999999</v>
      </c>
      <c r="Y22">
        <v>0.36809999999999998</v>
      </c>
      <c r="Z22">
        <v>27.33</v>
      </c>
      <c r="AA22">
        <v>196952.81</v>
      </c>
      <c r="AB22">
        <v>420281.3</v>
      </c>
      <c r="AC22">
        <v>31204259.710000001</v>
      </c>
    </row>
    <row r="23" spans="1:29" x14ac:dyDescent="0.45">
      <c r="A23" s="1">
        <v>21</v>
      </c>
      <c r="B23" t="s">
        <v>66</v>
      </c>
      <c r="C23" t="s">
        <v>256</v>
      </c>
      <c r="D23">
        <v>1</v>
      </c>
      <c r="E23" t="s">
        <v>482</v>
      </c>
      <c r="F23">
        <v>6.992E-3</v>
      </c>
      <c r="G23">
        <v>7.2833333333333326E-3</v>
      </c>
      <c r="H23">
        <v>222</v>
      </c>
      <c r="I23">
        <v>11.04</v>
      </c>
      <c r="J23" t="s">
        <v>881</v>
      </c>
      <c r="K23">
        <v>490176</v>
      </c>
      <c r="L23">
        <v>12425543.199999999</v>
      </c>
      <c r="M23">
        <v>1.2800000000000001E-3</v>
      </c>
      <c r="N23">
        <v>7.97</v>
      </c>
      <c r="O23">
        <v>4.0000000000000002E-4</v>
      </c>
      <c r="P23">
        <v>1.1000000000000001E-3</v>
      </c>
      <c r="Q23">
        <v>0</v>
      </c>
      <c r="R23">
        <v>2.0000000000000001E-4</v>
      </c>
      <c r="S23">
        <v>1.09E-2</v>
      </c>
      <c r="T23">
        <v>2.0000000000000001E-4</v>
      </c>
      <c r="U23">
        <v>6.9999999999999999E-4</v>
      </c>
      <c r="V23">
        <v>1.32E-2</v>
      </c>
      <c r="W23">
        <v>3.8E-3</v>
      </c>
      <c r="X23">
        <v>1.9900000000000001E-2</v>
      </c>
      <c r="Y23">
        <v>5.0500000000000003E-2</v>
      </c>
      <c r="Z23">
        <v>3.14</v>
      </c>
      <c r="AA23">
        <v>61502.63</v>
      </c>
      <c r="AB23">
        <v>156107.01</v>
      </c>
      <c r="AC23">
        <v>9706455.4499999993</v>
      </c>
    </row>
    <row r="24" spans="1:29" x14ac:dyDescent="0.45">
      <c r="A24" s="1">
        <v>22</v>
      </c>
      <c r="B24" t="s">
        <v>66</v>
      </c>
      <c r="C24" t="s">
        <v>257</v>
      </c>
      <c r="D24">
        <v>1</v>
      </c>
      <c r="E24" t="s">
        <v>482</v>
      </c>
      <c r="F24">
        <v>5.692E-3</v>
      </c>
      <c r="G24">
        <v>6.0666666666666673E-3</v>
      </c>
      <c r="H24">
        <v>445</v>
      </c>
      <c r="J24" t="s">
        <v>880</v>
      </c>
      <c r="K24">
        <v>88162.545667228944</v>
      </c>
      <c r="L24">
        <v>24932913.199999999</v>
      </c>
      <c r="M24">
        <v>6.9999999999999994E-5</v>
      </c>
      <c r="N24">
        <v>0.83</v>
      </c>
      <c r="O24">
        <v>0</v>
      </c>
      <c r="P24">
        <v>1E-4</v>
      </c>
      <c r="Q24">
        <v>0</v>
      </c>
      <c r="R24">
        <v>0</v>
      </c>
      <c r="S24">
        <v>1.1000000000000001E-3</v>
      </c>
      <c r="T24">
        <v>0</v>
      </c>
      <c r="U24">
        <v>1E-4</v>
      </c>
      <c r="V24">
        <v>2.0000000000000001E-4</v>
      </c>
      <c r="W24">
        <v>4.0000000000000002E-4</v>
      </c>
      <c r="X24">
        <v>2.0000000000000001E-4</v>
      </c>
      <c r="Y24">
        <v>2.2000000000000001E-3</v>
      </c>
      <c r="Z24">
        <v>0.41</v>
      </c>
      <c r="AA24">
        <v>106219.93</v>
      </c>
      <c r="AB24">
        <v>215030.6</v>
      </c>
      <c r="AC24">
        <v>40073884.390000001</v>
      </c>
    </row>
    <row r="25" spans="1:29" x14ac:dyDescent="0.45">
      <c r="A25" s="1">
        <v>23</v>
      </c>
      <c r="B25" t="s">
        <v>67</v>
      </c>
      <c r="C25" t="s">
        <v>259</v>
      </c>
      <c r="D25">
        <v>1</v>
      </c>
      <c r="E25" t="s">
        <v>482</v>
      </c>
      <c r="F25">
        <v>0.01</v>
      </c>
      <c r="G25">
        <v>1.0838891120932099E-2</v>
      </c>
      <c r="H25">
        <v>447</v>
      </c>
      <c r="I25">
        <v>11.04</v>
      </c>
      <c r="J25" t="s">
        <v>885</v>
      </c>
      <c r="K25">
        <v>3947904</v>
      </c>
      <c r="L25">
        <v>34488733</v>
      </c>
      <c r="M25">
        <v>4.8399999999999997E-3</v>
      </c>
      <c r="N25">
        <v>83.44</v>
      </c>
      <c r="O25">
        <v>4.1999999999999997E-3</v>
      </c>
      <c r="P25">
        <v>1.1599999999999999E-2</v>
      </c>
      <c r="Q25">
        <v>5.0000000000000001E-4</v>
      </c>
      <c r="R25">
        <v>1.6999999999999999E-3</v>
      </c>
      <c r="S25">
        <v>0.1143</v>
      </c>
      <c r="T25">
        <v>2.5000000000000001E-3</v>
      </c>
      <c r="U25">
        <v>7.7000000000000002E-3</v>
      </c>
      <c r="V25">
        <v>0.13769999999999999</v>
      </c>
      <c r="W25">
        <v>0.04</v>
      </c>
      <c r="X25">
        <v>0.20860000000000001</v>
      </c>
      <c r="Y25">
        <v>0.52869999999999995</v>
      </c>
      <c r="Z25">
        <v>32.81</v>
      </c>
      <c r="AA25">
        <v>47314.29</v>
      </c>
      <c r="AB25">
        <v>120326.24</v>
      </c>
      <c r="AC25">
        <v>7467191.2199999997</v>
      </c>
    </row>
    <row r="26" spans="1:29" x14ac:dyDescent="0.45">
      <c r="A26" s="1">
        <v>24</v>
      </c>
      <c r="B26" t="s">
        <v>79</v>
      </c>
      <c r="C26" t="s">
        <v>282</v>
      </c>
      <c r="D26">
        <v>1</v>
      </c>
      <c r="E26" t="s">
        <v>480</v>
      </c>
      <c r="F26">
        <v>6.9079526557761896E-3</v>
      </c>
      <c r="G26">
        <v>8.9667090547458344E-3</v>
      </c>
      <c r="H26">
        <v>552</v>
      </c>
      <c r="I26">
        <v>16.309999999999999</v>
      </c>
      <c r="J26" t="s">
        <v>886</v>
      </c>
      <c r="K26">
        <v>3601248</v>
      </c>
      <c r="L26">
        <v>27898438</v>
      </c>
      <c r="M26">
        <v>2.97E-3</v>
      </c>
      <c r="N26">
        <v>41.38</v>
      </c>
      <c r="O26">
        <v>2.0999999999999999E-3</v>
      </c>
      <c r="P26">
        <v>5.7999999999999996E-3</v>
      </c>
      <c r="Q26">
        <v>2.0000000000000001E-4</v>
      </c>
      <c r="R26">
        <v>8.0000000000000004E-4</v>
      </c>
      <c r="S26">
        <v>5.67E-2</v>
      </c>
      <c r="T26">
        <v>1.1999999999999999E-3</v>
      </c>
      <c r="U26">
        <v>3.8E-3</v>
      </c>
      <c r="V26">
        <v>6.9999999999999999E-4</v>
      </c>
      <c r="W26">
        <v>1.9800000000000002E-2</v>
      </c>
      <c r="X26">
        <v>0.1424</v>
      </c>
      <c r="Y26">
        <v>0.23350000000000001</v>
      </c>
      <c r="Z26">
        <v>19.39</v>
      </c>
      <c r="AA26">
        <v>87028.71</v>
      </c>
      <c r="AB26">
        <v>185727.08</v>
      </c>
      <c r="AC26">
        <v>15422903.640000001</v>
      </c>
    </row>
    <row r="27" spans="1:29" x14ac:dyDescent="0.45">
      <c r="A27" s="1">
        <v>25</v>
      </c>
      <c r="B27" t="s">
        <v>80</v>
      </c>
      <c r="C27" t="s">
        <v>284</v>
      </c>
      <c r="D27">
        <v>1</v>
      </c>
      <c r="E27" t="s">
        <v>480</v>
      </c>
      <c r="F27">
        <v>1.461704634721131E-2</v>
      </c>
      <c r="G27">
        <v>1.2781487300340399E-2</v>
      </c>
      <c r="H27">
        <v>652</v>
      </c>
      <c r="I27">
        <v>12.07</v>
      </c>
      <c r="J27" t="s">
        <v>885</v>
      </c>
      <c r="K27">
        <v>6295712</v>
      </c>
      <c r="L27">
        <v>38613533.200000003</v>
      </c>
      <c r="M27">
        <v>6.7799999999999996E-3</v>
      </c>
      <c r="N27">
        <v>130.93</v>
      </c>
      <c r="O27">
        <v>6.4999999999999997E-3</v>
      </c>
      <c r="P27">
        <v>1.8200000000000001E-2</v>
      </c>
      <c r="Q27">
        <v>6.9999999999999999E-4</v>
      </c>
      <c r="R27">
        <v>2.7000000000000001E-3</v>
      </c>
      <c r="S27">
        <v>0.1794</v>
      </c>
      <c r="T27">
        <v>3.8999999999999998E-3</v>
      </c>
      <c r="U27">
        <v>1.21E-2</v>
      </c>
      <c r="V27">
        <v>2.2000000000000001E-3</v>
      </c>
      <c r="W27">
        <v>6.2700000000000006E-2</v>
      </c>
      <c r="X27">
        <v>0.45040000000000002</v>
      </c>
      <c r="Y27">
        <v>0.73880000000000001</v>
      </c>
      <c r="Z27">
        <v>61.35</v>
      </c>
      <c r="AA27">
        <v>48084.56</v>
      </c>
      <c r="AB27">
        <v>102619.59</v>
      </c>
      <c r="AC27">
        <v>8521537.6300000008</v>
      </c>
    </row>
    <row r="28" spans="1:29" x14ac:dyDescent="0.45">
      <c r="A28" s="1">
        <v>26</v>
      </c>
      <c r="B28" t="s">
        <v>80</v>
      </c>
      <c r="C28" t="s">
        <v>285</v>
      </c>
      <c r="D28">
        <v>1</v>
      </c>
      <c r="E28" t="s">
        <v>480</v>
      </c>
      <c r="F28">
        <v>1.4612495057334911E-2</v>
      </c>
      <c r="G28">
        <v>1.387241333860551E-2</v>
      </c>
      <c r="H28">
        <v>651</v>
      </c>
      <c r="J28" t="s">
        <v>882</v>
      </c>
      <c r="K28">
        <v>16329874.92</v>
      </c>
      <c r="L28">
        <v>40560442.399999999</v>
      </c>
      <c r="M28">
        <v>1.187E-2</v>
      </c>
      <c r="N28">
        <v>240.75</v>
      </c>
      <c r="O28">
        <v>1.2E-2</v>
      </c>
      <c r="P28">
        <v>3.3500000000000002E-2</v>
      </c>
      <c r="Q28">
        <v>1.2999999999999999E-3</v>
      </c>
      <c r="R28">
        <v>4.8999999999999998E-3</v>
      </c>
      <c r="S28">
        <v>0.32979999999999998</v>
      </c>
      <c r="T28">
        <v>7.1999999999999998E-3</v>
      </c>
      <c r="U28">
        <v>2.23E-2</v>
      </c>
      <c r="V28">
        <v>4.0000000000000001E-3</v>
      </c>
      <c r="W28">
        <v>0.1153</v>
      </c>
      <c r="X28">
        <v>0.82820000000000005</v>
      </c>
      <c r="Y28">
        <v>1.3586</v>
      </c>
      <c r="Z28">
        <v>112.81</v>
      </c>
      <c r="AA28">
        <v>67829.179999999993</v>
      </c>
      <c r="AB28">
        <v>144755.56</v>
      </c>
      <c r="AC28">
        <v>12019634.119999999</v>
      </c>
    </row>
    <row r="29" spans="1:29" x14ac:dyDescent="0.45">
      <c r="A29" s="1">
        <v>27</v>
      </c>
      <c r="B29" t="s">
        <v>80</v>
      </c>
      <c r="C29" t="s">
        <v>286</v>
      </c>
      <c r="D29">
        <v>1</v>
      </c>
      <c r="E29" t="s">
        <v>480</v>
      </c>
      <c r="F29">
        <v>1.510869565217391E-2</v>
      </c>
      <c r="G29">
        <v>1.5447957839262189E-2</v>
      </c>
      <c r="H29">
        <v>651</v>
      </c>
      <c r="J29" t="s">
        <v>882</v>
      </c>
      <c r="K29">
        <v>16300985.550000001</v>
      </c>
      <c r="L29">
        <v>42550521.399999999</v>
      </c>
      <c r="M29">
        <v>1.345E-2</v>
      </c>
      <c r="N29">
        <v>286.08999999999997</v>
      </c>
      <c r="O29">
        <v>1.43E-2</v>
      </c>
      <c r="P29">
        <v>3.9800000000000002E-2</v>
      </c>
      <c r="Q29">
        <v>1.6000000000000001E-3</v>
      </c>
      <c r="R29">
        <v>5.8999999999999999E-3</v>
      </c>
      <c r="S29">
        <v>0.39190000000000003</v>
      </c>
      <c r="T29">
        <v>8.6E-3</v>
      </c>
      <c r="U29">
        <v>2.6499999999999999E-2</v>
      </c>
      <c r="V29">
        <v>4.7000000000000002E-3</v>
      </c>
      <c r="W29">
        <v>0.13700000000000001</v>
      </c>
      <c r="X29">
        <v>0.98409999999999997</v>
      </c>
      <c r="Y29">
        <v>1.6144000000000001</v>
      </c>
      <c r="Z29">
        <v>134.05000000000001</v>
      </c>
      <c r="AA29">
        <v>56978.52</v>
      </c>
      <c r="AB29">
        <v>121603.77</v>
      </c>
      <c r="AC29">
        <v>10097240.800000001</v>
      </c>
    </row>
    <row r="30" spans="1:29" x14ac:dyDescent="0.45">
      <c r="A30" s="1">
        <v>28</v>
      </c>
      <c r="B30" t="s">
        <v>82</v>
      </c>
      <c r="C30" t="s">
        <v>289</v>
      </c>
      <c r="D30">
        <v>2</v>
      </c>
      <c r="E30" t="s">
        <v>480</v>
      </c>
      <c r="F30">
        <v>8.0000000000000002E-3</v>
      </c>
      <c r="G30">
        <v>1.1694821518350929E-2</v>
      </c>
      <c r="H30">
        <v>1109</v>
      </c>
      <c r="I30">
        <v>11.04</v>
      </c>
      <c r="J30" t="s">
        <v>885</v>
      </c>
      <c r="K30">
        <v>9794688</v>
      </c>
      <c r="L30">
        <v>40835468.399999999</v>
      </c>
      <c r="M30">
        <v>5.6899999999999997E-3</v>
      </c>
      <c r="N30">
        <v>116.28</v>
      </c>
      <c r="O30">
        <v>5.7999999999999996E-3</v>
      </c>
      <c r="P30">
        <v>1.6199999999999999E-2</v>
      </c>
      <c r="Q30">
        <v>5.9999999999999995E-4</v>
      </c>
      <c r="R30">
        <v>2.3999999999999998E-3</v>
      </c>
      <c r="S30">
        <v>0.1593</v>
      </c>
      <c r="T30">
        <v>3.5000000000000001E-3</v>
      </c>
      <c r="U30">
        <v>1.0800000000000001E-2</v>
      </c>
      <c r="V30">
        <v>1.9E-3</v>
      </c>
      <c r="W30">
        <v>5.57E-2</v>
      </c>
      <c r="X30">
        <v>0.4</v>
      </c>
      <c r="Y30">
        <v>0.65610000000000002</v>
      </c>
      <c r="Z30">
        <v>54.48</v>
      </c>
      <c r="AA30">
        <v>84233.64</v>
      </c>
      <c r="AB30">
        <v>179785.02</v>
      </c>
      <c r="AC30">
        <v>14928651.119999999</v>
      </c>
    </row>
    <row r="31" spans="1:29" x14ac:dyDescent="0.45">
      <c r="A31" s="1">
        <v>29</v>
      </c>
      <c r="B31" t="s">
        <v>82</v>
      </c>
      <c r="C31" t="s">
        <v>290</v>
      </c>
      <c r="D31">
        <v>1</v>
      </c>
      <c r="E31" t="s">
        <v>480</v>
      </c>
      <c r="F31">
        <v>6.0000000000000001E-3</v>
      </c>
      <c r="G31">
        <v>1.0891689373297E-2</v>
      </c>
      <c r="H31">
        <v>520</v>
      </c>
      <c r="J31" t="s">
        <v>880</v>
      </c>
      <c r="K31">
        <v>88162.545667228944</v>
      </c>
      <c r="L31">
        <v>16289259.4</v>
      </c>
      <c r="M31">
        <v>4.8900000000000002E-3</v>
      </c>
      <c r="N31">
        <v>39.840000000000003</v>
      </c>
      <c r="O31">
        <v>2E-3</v>
      </c>
      <c r="P31">
        <v>5.4999999999999997E-3</v>
      </c>
      <c r="Q31">
        <v>2.0000000000000001E-4</v>
      </c>
      <c r="R31">
        <v>8.0000000000000004E-4</v>
      </c>
      <c r="S31">
        <v>5.4600000000000003E-2</v>
      </c>
      <c r="T31">
        <v>1.1999999999999999E-3</v>
      </c>
      <c r="U31">
        <v>3.7000000000000002E-3</v>
      </c>
      <c r="V31">
        <v>6.9999999999999999E-4</v>
      </c>
      <c r="W31">
        <v>1.9099999999999999E-2</v>
      </c>
      <c r="X31">
        <v>0.1371</v>
      </c>
      <c r="Y31">
        <v>0.2248</v>
      </c>
      <c r="Z31">
        <v>18.670000000000002</v>
      </c>
      <c r="AA31">
        <v>2212.92</v>
      </c>
      <c r="AB31">
        <v>4722.1499999999996</v>
      </c>
      <c r="AC31">
        <v>392182.14</v>
      </c>
    </row>
    <row r="32" spans="1:29" x14ac:dyDescent="0.45">
      <c r="A32" s="1">
        <v>30</v>
      </c>
      <c r="B32" t="s">
        <v>83</v>
      </c>
      <c r="C32" t="s">
        <v>291</v>
      </c>
      <c r="D32">
        <v>1</v>
      </c>
      <c r="E32" t="s">
        <v>483</v>
      </c>
      <c r="F32">
        <v>7.0000000000000001E-3</v>
      </c>
      <c r="G32">
        <v>6.4905660377358506E-3</v>
      </c>
      <c r="H32">
        <v>327</v>
      </c>
      <c r="J32" t="s">
        <v>887</v>
      </c>
      <c r="K32">
        <v>212056.2814304294</v>
      </c>
      <c r="L32">
        <v>11108717</v>
      </c>
      <c r="M32">
        <v>4.8999999999999998E-4</v>
      </c>
      <c r="N32">
        <v>2.72</v>
      </c>
      <c r="O32">
        <v>1E-4</v>
      </c>
      <c r="P32">
        <v>4.0000000000000002E-4</v>
      </c>
      <c r="Q32">
        <v>0</v>
      </c>
      <c r="R32">
        <v>0</v>
      </c>
      <c r="S32">
        <v>7.9000000000000008E-3</v>
      </c>
      <c r="T32">
        <v>2.0000000000000001E-4</v>
      </c>
      <c r="U32">
        <v>5.9999999999999995E-4</v>
      </c>
      <c r="V32">
        <v>1.8E-3</v>
      </c>
      <c r="W32">
        <v>3.3999999999999998E-3</v>
      </c>
      <c r="X32">
        <v>2.3999999999999998E-3</v>
      </c>
      <c r="Y32">
        <v>1.6899999999999998E-2</v>
      </c>
      <c r="Z32">
        <v>0.4</v>
      </c>
      <c r="AA32">
        <v>77961.87</v>
      </c>
      <c r="AB32">
        <v>530140.69999999995</v>
      </c>
      <c r="AC32">
        <v>12547708.960000001</v>
      </c>
    </row>
    <row r="33" spans="1:29" x14ac:dyDescent="0.45">
      <c r="A33" s="1">
        <v>31</v>
      </c>
      <c r="B33" t="s">
        <v>88</v>
      </c>
      <c r="C33" t="s">
        <v>302</v>
      </c>
      <c r="D33">
        <v>1</v>
      </c>
      <c r="E33" t="s">
        <v>484</v>
      </c>
      <c r="F33">
        <v>9.9000000000000008E-3</v>
      </c>
      <c r="G33">
        <v>9.5258326332003096E-3</v>
      </c>
      <c r="H33">
        <v>600</v>
      </c>
      <c r="I33">
        <v>11.42</v>
      </c>
      <c r="J33" t="s">
        <v>886</v>
      </c>
      <c r="K33">
        <v>2740800</v>
      </c>
      <c r="L33">
        <v>34180722</v>
      </c>
      <c r="M33">
        <v>3.5300000000000002E-3</v>
      </c>
      <c r="N33">
        <v>60.26</v>
      </c>
      <c r="O33">
        <v>1E-3</v>
      </c>
      <c r="P33">
        <v>2.5499999999999998E-2</v>
      </c>
      <c r="Q33">
        <v>2.9999999999999997E-4</v>
      </c>
      <c r="R33">
        <v>2.2000000000000001E-3</v>
      </c>
      <c r="S33">
        <v>4.0300000000000002E-2</v>
      </c>
      <c r="T33">
        <v>1.2999999999999999E-3</v>
      </c>
      <c r="U33">
        <v>6.7999999999999996E-3</v>
      </c>
      <c r="V33">
        <v>2.0899999999999998E-2</v>
      </c>
      <c r="W33">
        <v>3.6600000000000001E-2</v>
      </c>
      <c r="X33">
        <v>0.35270000000000001</v>
      </c>
      <c r="Y33">
        <v>0.48770000000000002</v>
      </c>
      <c r="Z33">
        <v>28.23</v>
      </c>
      <c r="AA33">
        <v>45482.91</v>
      </c>
      <c r="AB33">
        <v>97088.2</v>
      </c>
      <c r="AC33">
        <v>5619848.2699999996</v>
      </c>
    </row>
    <row r="34" spans="1:29" x14ac:dyDescent="0.45">
      <c r="A34" s="1">
        <v>32</v>
      </c>
      <c r="B34" t="s">
        <v>89</v>
      </c>
      <c r="C34" t="s">
        <v>303</v>
      </c>
      <c r="D34">
        <v>1</v>
      </c>
      <c r="E34" t="s">
        <v>483</v>
      </c>
      <c r="F34">
        <v>6.0000000000000001E-3</v>
      </c>
      <c r="G34">
        <v>6.1666666666666667E-3</v>
      </c>
      <c r="H34">
        <v>410</v>
      </c>
      <c r="J34" t="s">
        <v>883</v>
      </c>
      <c r="K34">
        <v>80066.965204575754</v>
      </c>
      <c r="L34">
        <v>28172962.600000001</v>
      </c>
      <c r="M34">
        <v>1.7000000000000001E-4</v>
      </c>
      <c r="N34">
        <v>2.35</v>
      </c>
      <c r="O34">
        <v>2.0000000000000001E-4</v>
      </c>
      <c r="P34">
        <v>2.0000000000000001E-4</v>
      </c>
      <c r="Q34">
        <v>0</v>
      </c>
      <c r="R34">
        <v>1E-4</v>
      </c>
      <c r="S34">
        <v>8.0000000000000004E-4</v>
      </c>
      <c r="T34">
        <v>1E-4</v>
      </c>
      <c r="U34">
        <v>1E-4</v>
      </c>
      <c r="V34">
        <v>1.17E-2</v>
      </c>
      <c r="W34">
        <v>8.9999999999999998E-4</v>
      </c>
      <c r="X34">
        <v>4.0000000000000002E-4</v>
      </c>
      <c r="Y34">
        <v>1.4500000000000001E-2</v>
      </c>
      <c r="Z34">
        <v>1.1000000000000001</v>
      </c>
      <c r="AA34">
        <v>34071.050000000003</v>
      </c>
      <c r="AB34">
        <v>72788.149999999994</v>
      </c>
      <c r="AC34">
        <v>5521859.6699999999</v>
      </c>
    </row>
    <row r="35" spans="1:29" x14ac:dyDescent="0.45">
      <c r="A35" s="1">
        <v>33</v>
      </c>
      <c r="B35" t="s">
        <v>91</v>
      </c>
      <c r="C35" t="s">
        <v>309</v>
      </c>
      <c r="D35">
        <v>1</v>
      </c>
      <c r="E35" t="s">
        <v>483</v>
      </c>
      <c r="F35">
        <v>4.0000000000000001E-3</v>
      </c>
      <c r="G35">
        <v>7.3549738219895302E-3</v>
      </c>
      <c r="H35">
        <v>268</v>
      </c>
      <c r="J35" t="s">
        <v>883</v>
      </c>
      <c r="K35">
        <v>47335.480705797367</v>
      </c>
      <c r="L35">
        <v>15860604.199999999</v>
      </c>
      <c r="M35">
        <v>1.3500000000000001E-3</v>
      </c>
      <c r="N35">
        <v>10.75</v>
      </c>
      <c r="O35">
        <v>5.0000000000000001E-4</v>
      </c>
      <c r="P35">
        <v>5.9999999999999995E-4</v>
      </c>
      <c r="Q35">
        <v>1E-4</v>
      </c>
      <c r="R35">
        <v>1E-4</v>
      </c>
      <c r="S35">
        <v>1.6000000000000001E-3</v>
      </c>
      <c r="T35">
        <v>5.0000000000000001E-4</v>
      </c>
      <c r="U35">
        <v>3.2800000000000003E-2</v>
      </c>
      <c r="V35">
        <v>3.5000000000000001E-3</v>
      </c>
      <c r="W35">
        <v>7.0000000000000001E-3</v>
      </c>
      <c r="X35">
        <v>1.2999999999999999E-3</v>
      </c>
      <c r="Y35">
        <v>4.7899999999999998E-2</v>
      </c>
      <c r="Z35">
        <v>5.03</v>
      </c>
      <c r="AA35">
        <v>4403.3</v>
      </c>
      <c r="AB35">
        <v>9410.6299999999992</v>
      </c>
      <c r="AC35">
        <v>988214.63</v>
      </c>
    </row>
    <row r="36" spans="1:29" x14ac:dyDescent="0.45">
      <c r="A36" s="1">
        <v>34</v>
      </c>
      <c r="B36" t="s">
        <v>92</v>
      </c>
      <c r="C36" t="s">
        <v>311</v>
      </c>
      <c r="D36">
        <v>1</v>
      </c>
      <c r="E36" t="s">
        <v>482</v>
      </c>
      <c r="F36">
        <v>8.9999999999999993E-3</v>
      </c>
      <c r="G36">
        <v>9.0000000000000011E-3</v>
      </c>
      <c r="H36">
        <v>580</v>
      </c>
      <c r="I36">
        <v>31.44</v>
      </c>
      <c r="J36" t="s">
        <v>886</v>
      </c>
      <c r="K36">
        <v>7294080</v>
      </c>
      <c r="L36">
        <v>22098583.600000001</v>
      </c>
      <c r="M36">
        <v>3.0000000000000001E-3</v>
      </c>
      <c r="N36">
        <v>33.15</v>
      </c>
      <c r="O36">
        <v>1E-3</v>
      </c>
      <c r="P36">
        <v>4.5999999999999999E-3</v>
      </c>
      <c r="Q36">
        <v>2.9999999999999997E-4</v>
      </c>
      <c r="R36">
        <v>2.9999999999999997E-4</v>
      </c>
      <c r="S36">
        <v>4.5400000000000003E-2</v>
      </c>
      <c r="T36">
        <v>1.2999999999999999E-3</v>
      </c>
      <c r="U36">
        <v>4.5999999999999999E-3</v>
      </c>
      <c r="V36">
        <v>7.9000000000000008E-3</v>
      </c>
      <c r="W36">
        <v>1.5900000000000001E-2</v>
      </c>
      <c r="X36">
        <v>7.7999999999999996E-3</v>
      </c>
      <c r="Y36">
        <v>8.9099999999999999E-2</v>
      </c>
      <c r="Z36">
        <v>17.91</v>
      </c>
      <c r="AA36">
        <v>220032.58</v>
      </c>
      <c r="AB36">
        <v>407262.98</v>
      </c>
      <c r="AC36">
        <v>81863973.060000002</v>
      </c>
    </row>
    <row r="37" spans="1:29" x14ac:dyDescent="0.45">
      <c r="A37" s="1">
        <v>35</v>
      </c>
      <c r="B37" t="s">
        <v>95</v>
      </c>
      <c r="C37" t="s">
        <v>316</v>
      </c>
      <c r="D37">
        <v>1</v>
      </c>
      <c r="E37" t="s">
        <v>482</v>
      </c>
      <c r="F37">
        <v>5.4939999999999998E-3</v>
      </c>
      <c r="G37">
        <v>6.933333333333333E-3</v>
      </c>
      <c r="H37">
        <v>733</v>
      </c>
      <c r="J37" t="s">
        <v>880</v>
      </c>
      <c r="K37">
        <v>88162.545667228944</v>
      </c>
      <c r="L37">
        <v>31502135.199999999</v>
      </c>
      <c r="M37">
        <v>9.3000000000000005E-4</v>
      </c>
      <c r="N37">
        <v>14.7</v>
      </c>
      <c r="O37">
        <v>4.0000000000000002E-4</v>
      </c>
      <c r="P37">
        <v>2E-3</v>
      </c>
      <c r="Q37">
        <v>1E-4</v>
      </c>
      <c r="R37">
        <v>1E-4</v>
      </c>
      <c r="S37">
        <v>2.01E-2</v>
      </c>
      <c r="T37">
        <v>5.9999999999999995E-4</v>
      </c>
      <c r="U37">
        <v>2E-3</v>
      </c>
      <c r="V37">
        <v>3.5000000000000001E-3</v>
      </c>
      <c r="W37">
        <v>7.3000000000000001E-3</v>
      </c>
      <c r="X37">
        <v>3.3999999999999998E-3</v>
      </c>
      <c r="Y37">
        <v>3.9800000000000002E-2</v>
      </c>
      <c r="Z37">
        <v>7.27</v>
      </c>
      <c r="AA37">
        <v>5997.45</v>
      </c>
      <c r="AB37">
        <v>12126.9</v>
      </c>
      <c r="AC37">
        <v>2215139.34</v>
      </c>
    </row>
    <row r="38" spans="1:29" x14ac:dyDescent="0.45">
      <c r="A38" s="1">
        <v>36</v>
      </c>
      <c r="B38" t="s">
        <v>95</v>
      </c>
      <c r="C38" t="s">
        <v>317</v>
      </c>
      <c r="D38">
        <v>1</v>
      </c>
      <c r="E38" t="s">
        <v>482</v>
      </c>
      <c r="F38">
        <v>8.9662000000000006E-3</v>
      </c>
      <c r="G38">
        <v>8.7433333333333339E-3</v>
      </c>
      <c r="H38">
        <v>728</v>
      </c>
      <c r="I38">
        <v>54.74</v>
      </c>
      <c r="J38" t="s">
        <v>886</v>
      </c>
      <c r="K38">
        <v>15940288</v>
      </c>
      <c r="L38">
        <v>31270608</v>
      </c>
      <c r="M38">
        <v>2.7399999999999998E-3</v>
      </c>
      <c r="N38">
        <v>42.89</v>
      </c>
      <c r="O38">
        <v>1.2999999999999999E-3</v>
      </c>
      <c r="P38">
        <v>6.0000000000000001E-3</v>
      </c>
      <c r="Q38">
        <v>4.0000000000000002E-4</v>
      </c>
      <c r="R38">
        <v>4.0000000000000002E-4</v>
      </c>
      <c r="S38">
        <v>5.8799999999999998E-2</v>
      </c>
      <c r="T38">
        <v>1.6999999999999999E-3</v>
      </c>
      <c r="U38">
        <v>5.8999999999999999E-3</v>
      </c>
      <c r="V38">
        <v>1.03E-2</v>
      </c>
      <c r="W38">
        <v>2.0500000000000001E-2</v>
      </c>
      <c r="X38">
        <v>0.01</v>
      </c>
      <c r="Y38">
        <v>0.1153</v>
      </c>
      <c r="Z38">
        <v>23.17</v>
      </c>
      <c r="AA38">
        <v>371655.12</v>
      </c>
      <c r="AB38">
        <v>687971</v>
      </c>
      <c r="AC38">
        <v>138250546.40000001</v>
      </c>
    </row>
    <row r="39" spans="1:29" x14ac:dyDescent="0.45">
      <c r="A39" s="1">
        <v>37</v>
      </c>
      <c r="B39" t="s">
        <v>96</v>
      </c>
      <c r="C39" t="s">
        <v>318</v>
      </c>
      <c r="D39">
        <v>1</v>
      </c>
      <c r="E39" t="s">
        <v>486</v>
      </c>
      <c r="F39">
        <v>4.1635999999999999E-3</v>
      </c>
      <c r="G39">
        <v>6.9844458653026444E-3</v>
      </c>
      <c r="H39">
        <v>511</v>
      </c>
      <c r="J39" t="s">
        <v>883</v>
      </c>
      <c r="K39">
        <v>88162.545667228944</v>
      </c>
      <c r="L39">
        <v>31052470.399999999</v>
      </c>
      <c r="M39">
        <v>9.7999999999999997E-4</v>
      </c>
      <c r="N39">
        <v>15.28</v>
      </c>
      <c r="O39">
        <v>5.9999999999999995E-4</v>
      </c>
      <c r="P39">
        <v>1E-3</v>
      </c>
      <c r="Q39">
        <v>2.0000000000000001E-4</v>
      </c>
      <c r="R39">
        <v>4.0000000000000002E-4</v>
      </c>
      <c r="S39">
        <v>8.0000000000000002E-3</v>
      </c>
      <c r="T39">
        <v>1.5E-3</v>
      </c>
      <c r="U39">
        <v>3.2000000000000002E-3</v>
      </c>
      <c r="V39">
        <v>1.35E-2</v>
      </c>
      <c r="W39">
        <v>1.12E-2</v>
      </c>
      <c r="X39">
        <v>3.2000000000000002E-3</v>
      </c>
      <c r="Y39">
        <v>4.2799999999999998E-2</v>
      </c>
      <c r="Z39">
        <v>7.16</v>
      </c>
      <c r="AA39">
        <v>5769.8</v>
      </c>
      <c r="AB39">
        <v>12313.2</v>
      </c>
      <c r="AC39">
        <v>2059872.56</v>
      </c>
    </row>
    <row r="40" spans="1:29" x14ac:dyDescent="0.45">
      <c r="A40" s="1">
        <v>38</v>
      </c>
      <c r="B40" t="s">
        <v>97</v>
      </c>
      <c r="C40" t="s">
        <v>320</v>
      </c>
      <c r="D40">
        <v>1</v>
      </c>
      <c r="E40" t="s">
        <v>490</v>
      </c>
      <c r="F40">
        <v>1.796E-2</v>
      </c>
      <c r="G40">
        <v>2.1293577981651369E-2</v>
      </c>
      <c r="H40">
        <v>740</v>
      </c>
      <c r="J40" t="s">
        <v>882</v>
      </c>
      <c r="K40">
        <v>18409682.800000001</v>
      </c>
      <c r="L40">
        <v>51323286.600000001</v>
      </c>
      <c r="M40">
        <v>1.916E-2</v>
      </c>
      <c r="N40">
        <v>491.79</v>
      </c>
      <c r="O40">
        <v>2.5100000000000001E-2</v>
      </c>
      <c r="P40">
        <v>6.1499999999999999E-2</v>
      </c>
      <c r="Q40">
        <v>2.3999999999999998E-3</v>
      </c>
      <c r="R40">
        <v>1.2200000000000001E-2</v>
      </c>
      <c r="S40">
        <v>9.0499999999999997E-2</v>
      </c>
      <c r="T40">
        <v>6.7999999999999996E-3</v>
      </c>
      <c r="U40">
        <v>0.1018</v>
      </c>
      <c r="V40">
        <v>0.3629</v>
      </c>
      <c r="W40">
        <v>9.4399999999999998E-2</v>
      </c>
      <c r="X40">
        <v>0.34970000000000001</v>
      </c>
      <c r="Y40">
        <v>1.1065</v>
      </c>
      <c r="Z40">
        <v>265.67</v>
      </c>
      <c r="AA40">
        <v>37434.03</v>
      </c>
      <c r="AB40">
        <v>69295.3</v>
      </c>
      <c r="AC40">
        <v>16637761.23</v>
      </c>
    </row>
    <row r="41" spans="1:29" x14ac:dyDescent="0.45">
      <c r="A41" s="1">
        <v>39</v>
      </c>
      <c r="B41" t="s">
        <v>97</v>
      </c>
      <c r="C41" t="s">
        <v>321</v>
      </c>
      <c r="D41">
        <v>1</v>
      </c>
      <c r="E41" t="s">
        <v>490</v>
      </c>
      <c r="F41">
        <v>1.7000000000000001E-2</v>
      </c>
      <c r="G41">
        <v>2.3162162162162159E-2</v>
      </c>
      <c r="H41">
        <v>740</v>
      </c>
      <c r="J41" t="s">
        <v>882</v>
      </c>
      <c r="K41">
        <v>18473290.079999998</v>
      </c>
      <c r="L41">
        <v>49614571.600000001</v>
      </c>
      <c r="M41">
        <v>2.085E-2</v>
      </c>
      <c r="N41">
        <v>517.13</v>
      </c>
      <c r="O41">
        <v>2.64E-2</v>
      </c>
      <c r="P41">
        <v>6.4600000000000005E-2</v>
      </c>
      <c r="Q41">
        <v>2.5000000000000001E-3</v>
      </c>
      <c r="R41">
        <v>1.2800000000000001E-2</v>
      </c>
      <c r="S41">
        <v>9.5200000000000007E-2</v>
      </c>
      <c r="T41">
        <v>7.1000000000000004E-3</v>
      </c>
      <c r="U41">
        <v>0.107</v>
      </c>
      <c r="V41">
        <v>0.38159999999999999</v>
      </c>
      <c r="W41">
        <v>9.9299999999999999E-2</v>
      </c>
      <c r="X41">
        <v>0.36770000000000003</v>
      </c>
      <c r="Y41">
        <v>1.1635</v>
      </c>
      <c r="Z41">
        <v>279.37</v>
      </c>
      <c r="AA41">
        <v>35722.720000000001</v>
      </c>
      <c r="AB41">
        <v>66124.820000000007</v>
      </c>
      <c r="AC41">
        <v>15877344.289999999</v>
      </c>
    </row>
    <row r="42" spans="1:29" x14ac:dyDescent="0.45">
      <c r="A42" s="1">
        <v>40</v>
      </c>
      <c r="B42" t="s">
        <v>100</v>
      </c>
      <c r="C42" t="s">
        <v>325</v>
      </c>
      <c r="D42">
        <v>1</v>
      </c>
      <c r="E42" t="s">
        <v>482</v>
      </c>
      <c r="F42">
        <v>1.0352E-2</v>
      </c>
      <c r="G42">
        <v>8.3333333333333332E-3</v>
      </c>
      <c r="H42">
        <v>520</v>
      </c>
      <c r="I42">
        <v>11.04</v>
      </c>
      <c r="J42" t="s">
        <v>886</v>
      </c>
      <c r="K42">
        <v>2296320</v>
      </c>
      <c r="L42">
        <v>18683676</v>
      </c>
      <c r="M42">
        <v>2.33E-3</v>
      </c>
      <c r="N42">
        <v>21.8</v>
      </c>
      <c r="O42">
        <v>6.9999999999999999E-4</v>
      </c>
      <c r="P42">
        <v>3.0000000000000001E-3</v>
      </c>
      <c r="Q42">
        <v>2.0000000000000001E-4</v>
      </c>
      <c r="R42">
        <v>2.0000000000000001E-4</v>
      </c>
      <c r="S42">
        <v>2.8899999999999999E-2</v>
      </c>
      <c r="T42">
        <v>8.9999999999999998E-4</v>
      </c>
      <c r="U42">
        <v>3.0999999999999999E-3</v>
      </c>
      <c r="V42">
        <v>5.3E-3</v>
      </c>
      <c r="W42">
        <v>1.0200000000000001E-2</v>
      </c>
      <c r="X42">
        <v>4.8999999999999998E-3</v>
      </c>
      <c r="Y42">
        <v>5.7299999999999997E-2</v>
      </c>
      <c r="Z42">
        <v>11.78</v>
      </c>
      <c r="AA42">
        <v>105335.78</v>
      </c>
      <c r="AB42">
        <v>194933.79</v>
      </c>
      <c r="AC42">
        <v>40075392.670000002</v>
      </c>
    </row>
    <row r="43" spans="1:29" x14ac:dyDescent="0.45">
      <c r="A43" s="1">
        <v>41</v>
      </c>
      <c r="B43" t="s">
        <v>101</v>
      </c>
      <c r="C43" t="s">
        <v>327</v>
      </c>
      <c r="D43">
        <v>1</v>
      </c>
      <c r="E43" t="s">
        <v>482</v>
      </c>
      <c r="F43">
        <v>2.8349999999999998E-3</v>
      </c>
      <c r="G43">
        <v>8.072222222222222E-3</v>
      </c>
      <c r="H43">
        <v>654</v>
      </c>
      <c r="J43" t="s">
        <v>880</v>
      </c>
      <c r="K43">
        <v>88162.545667228944</v>
      </c>
      <c r="L43">
        <v>39013356.200000003</v>
      </c>
      <c r="M43">
        <v>2.0699999999999998E-3</v>
      </c>
      <c r="N43">
        <v>40.42</v>
      </c>
      <c r="O43">
        <v>1.4E-3</v>
      </c>
      <c r="P43">
        <v>1.6999999999999999E-3</v>
      </c>
      <c r="Q43">
        <v>2.9999999999999997E-4</v>
      </c>
      <c r="R43">
        <v>2.9999999999999997E-4</v>
      </c>
      <c r="S43">
        <v>3.2000000000000002E-3</v>
      </c>
      <c r="T43">
        <v>1E-3</v>
      </c>
      <c r="U43">
        <v>3.5999999999999999E-3</v>
      </c>
      <c r="V43">
        <v>8.6E-3</v>
      </c>
      <c r="W43">
        <v>4.8999999999999998E-3</v>
      </c>
      <c r="X43">
        <v>7.7999999999999996E-3</v>
      </c>
      <c r="Y43">
        <v>3.27E-2</v>
      </c>
      <c r="Z43">
        <v>10.6</v>
      </c>
      <c r="AA43">
        <v>2181.16</v>
      </c>
      <c r="AB43">
        <v>8317.2199999999993</v>
      </c>
      <c r="AC43">
        <v>2696102.31</v>
      </c>
    </row>
    <row r="44" spans="1:29" x14ac:dyDescent="0.45">
      <c r="A44" s="1">
        <v>42</v>
      </c>
      <c r="B44" t="s">
        <v>104</v>
      </c>
      <c r="C44" t="s">
        <v>333</v>
      </c>
      <c r="D44">
        <v>1</v>
      </c>
      <c r="E44" t="s">
        <v>482</v>
      </c>
      <c r="F44">
        <v>9.8128E-3</v>
      </c>
      <c r="G44">
        <v>8.5215054347826079E-3</v>
      </c>
      <c r="H44">
        <v>630</v>
      </c>
      <c r="I44">
        <v>105.91</v>
      </c>
      <c r="J44" t="s">
        <v>886</v>
      </c>
      <c r="K44">
        <v>26689320</v>
      </c>
      <c r="L44">
        <v>26761125.600000001</v>
      </c>
      <c r="M44">
        <v>2.5200000000000001E-3</v>
      </c>
      <c r="N44">
        <v>33.74</v>
      </c>
      <c r="O44">
        <v>1.6000000000000001E-3</v>
      </c>
      <c r="P44">
        <v>1.67E-2</v>
      </c>
      <c r="Q44">
        <v>2.9999999999999997E-4</v>
      </c>
      <c r="R44">
        <v>1.6000000000000001E-3</v>
      </c>
      <c r="S44">
        <v>6.4999999999999997E-3</v>
      </c>
      <c r="T44">
        <v>1E-3</v>
      </c>
      <c r="U44">
        <v>3.5999999999999999E-3</v>
      </c>
      <c r="V44">
        <v>0.7016</v>
      </c>
      <c r="W44">
        <v>7.0000000000000001E-3</v>
      </c>
      <c r="X44">
        <v>0.1077</v>
      </c>
      <c r="Y44">
        <v>0.84770000000000001</v>
      </c>
      <c r="Z44">
        <v>15.81</v>
      </c>
      <c r="AA44">
        <v>791029.05</v>
      </c>
      <c r="AB44">
        <v>1688129.03</v>
      </c>
      <c r="AC44">
        <v>31484393.059999999</v>
      </c>
    </row>
    <row r="45" spans="1:29" x14ac:dyDescent="0.45">
      <c r="A45" s="1">
        <v>43</v>
      </c>
      <c r="B45" t="s">
        <v>106</v>
      </c>
      <c r="C45" t="s">
        <v>336</v>
      </c>
      <c r="D45">
        <v>1</v>
      </c>
      <c r="E45" t="s">
        <v>482</v>
      </c>
      <c r="F45">
        <v>3.0000000000000001E-3</v>
      </c>
      <c r="G45">
        <v>1.310433319310055E-2</v>
      </c>
      <c r="H45">
        <v>800</v>
      </c>
      <c r="J45" t="s">
        <v>880</v>
      </c>
      <c r="K45">
        <v>88162.545667228944</v>
      </c>
      <c r="L45">
        <v>47800279.799999997</v>
      </c>
      <c r="M45">
        <v>7.1000000000000004E-3</v>
      </c>
      <c r="N45">
        <v>169.79</v>
      </c>
      <c r="O45">
        <v>8.5000000000000006E-3</v>
      </c>
      <c r="P45">
        <v>2.3599999999999999E-2</v>
      </c>
      <c r="Q45">
        <v>8.9999999999999998E-4</v>
      </c>
      <c r="R45">
        <v>3.5000000000000001E-3</v>
      </c>
      <c r="S45">
        <v>0.2326</v>
      </c>
      <c r="T45">
        <v>5.1000000000000004E-3</v>
      </c>
      <c r="U45">
        <v>1.5699999999999999E-2</v>
      </c>
      <c r="V45">
        <v>0.2802</v>
      </c>
      <c r="W45">
        <v>8.1299999999999997E-2</v>
      </c>
      <c r="X45">
        <v>0.42449999999999999</v>
      </c>
      <c r="Y45">
        <v>1.0759000000000001</v>
      </c>
      <c r="Z45">
        <v>66.760000000000005</v>
      </c>
      <c r="AA45">
        <v>519.24</v>
      </c>
      <c r="AB45">
        <v>1320.59</v>
      </c>
      <c r="AC45">
        <v>81943.070000000007</v>
      </c>
    </row>
    <row r="46" spans="1:29" x14ac:dyDescent="0.45">
      <c r="A46" s="1">
        <v>44</v>
      </c>
      <c r="B46" t="s">
        <v>106</v>
      </c>
      <c r="C46" t="s">
        <v>337</v>
      </c>
      <c r="D46">
        <v>1</v>
      </c>
      <c r="E46" t="s">
        <v>482</v>
      </c>
      <c r="F46">
        <v>5.0000000000000001E-3</v>
      </c>
      <c r="G46">
        <v>6.3129995793016411E-3</v>
      </c>
      <c r="H46">
        <v>805</v>
      </c>
      <c r="J46" t="s">
        <v>880</v>
      </c>
      <c r="K46">
        <v>88162.545667228944</v>
      </c>
      <c r="L46">
        <v>42979261.799999997</v>
      </c>
      <c r="M46">
        <v>3.1E-4</v>
      </c>
      <c r="N46">
        <v>6.73</v>
      </c>
      <c r="O46">
        <v>2.9999999999999997E-4</v>
      </c>
      <c r="P46">
        <v>8.9999999999999998E-4</v>
      </c>
      <c r="Q46">
        <v>0</v>
      </c>
      <c r="R46">
        <v>1E-4</v>
      </c>
      <c r="S46">
        <v>9.1999999999999998E-3</v>
      </c>
      <c r="T46">
        <v>2.0000000000000001E-4</v>
      </c>
      <c r="U46">
        <v>5.9999999999999995E-4</v>
      </c>
      <c r="V46">
        <v>1.11E-2</v>
      </c>
      <c r="W46">
        <v>3.2000000000000002E-3</v>
      </c>
      <c r="X46">
        <v>1.6799999999999999E-2</v>
      </c>
      <c r="Y46">
        <v>4.2599999999999999E-2</v>
      </c>
      <c r="Z46">
        <v>2.64</v>
      </c>
      <c r="AA46">
        <v>13099.93</v>
      </c>
      <c r="AB46">
        <v>33394.9</v>
      </c>
      <c r="AC46">
        <v>2069543.33</v>
      </c>
    </row>
    <row r="47" spans="1:29" x14ac:dyDescent="0.45">
      <c r="A47" s="1">
        <v>45</v>
      </c>
      <c r="B47" t="s">
        <v>106</v>
      </c>
      <c r="C47" t="s">
        <v>338</v>
      </c>
      <c r="D47">
        <v>1</v>
      </c>
      <c r="E47" t="s">
        <v>482</v>
      </c>
      <c r="F47">
        <v>5.0000000000000001E-3</v>
      </c>
      <c r="G47">
        <v>8.1709473684210519E-3</v>
      </c>
      <c r="H47">
        <v>805</v>
      </c>
      <c r="J47" t="s">
        <v>880</v>
      </c>
      <c r="K47">
        <v>88162.545667228944</v>
      </c>
      <c r="L47">
        <v>47020708</v>
      </c>
      <c r="M47">
        <v>2.1700000000000001E-3</v>
      </c>
      <c r="N47">
        <v>51.04</v>
      </c>
      <c r="O47">
        <v>2.5000000000000001E-3</v>
      </c>
      <c r="P47">
        <v>7.1000000000000004E-3</v>
      </c>
      <c r="Q47">
        <v>2.9999999999999997E-4</v>
      </c>
      <c r="R47">
        <v>1E-3</v>
      </c>
      <c r="S47">
        <v>6.9900000000000004E-2</v>
      </c>
      <c r="T47">
        <v>1.5E-3</v>
      </c>
      <c r="U47">
        <v>4.7000000000000002E-3</v>
      </c>
      <c r="V47">
        <v>8.4199999999999997E-2</v>
      </c>
      <c r="W47">
        <v>2.4400000000000002E-2</v>
      </c>
      <c r="X47">
        <v>0.12759999999999999</v>
      </c>
      <c r="Y47">
        <v>0.32340000000000002</v>
      </c>
      <c r="Z47">
        <v>20.07</v>
      </c>
      <c r="AA47">
        <v>1727.32</v>
      </c>
      <c r="AB47">
        <v>4392.75</v>
      </c>
      <c r="AC47">
        <v>272611.46000000002</v>
      </c>
    </row>
    <row r="48" spans="1:29" x14ac:dyDescent="0.45">
      <c r="A48" s="1">
        <v>46</v>
      </c>
      <c r="B48" t="s">
        <v>109</v>
      </c>
      <c r="C48" t="s">
        <v>343</v>
      </c>
      <c r="D48">
        <v>1</v>
      </c>
      <c r="E48" t="s">
        <v>484</v>
      </c>
      <c r="F48">
        <v>6.1000000000000004E-3</v>
      </c>
      <c r="G48">
        <v>9.2874683085838461E-3</v>
      </c>
      <c r="H48">
        <v>380</v>
      </c>
      <c r="I48">
        <v>29.11</v>
      </c>
      <c r="J48" t="s">
        <v>886</v>
      </c>
      <c r="K48">
        <v>4424720</v>
      </c>
      <c r="L48">
        <v>17749344</v>
      </c>
      <c r="M48">
        <v>3.29E-3</v>
      </c>
      <c r="N48">
        <v>29.18</v>
      </c>
      <c r="O48">
        <v>8.9999999999999998E-4</v>
      </c>
      <c r="P48">
        <v>4.1000000000000003E-3</v>
      </c>
      <c r="Q48">
        <v>2.9999999999999997E-4</v>
      </c>
      <c r="R48">
        <v>2.9999999999999997E-4</v>
      </c>
      <c r="S48">
        <v>0.04</v>
      </c>
      <c r="T48">
        <v>1.1999999999999999E-3</v>
      </c>
      <c r="U48">
        <v>4.0000000000000001E-3</v>
      </c>
      <c r="V48">
        <v>7.0000000000000001E-3</v>
      </c>
      <c r="W48">
        <v>1.4E-2</v>
      </c>
      <c r="X48">
        <v>6.7999999999999996E-3</v>
      </c>
      <c r="Y48">
        <v>7.8399999999999997E-2</v>
      </c>
      <c r="Z48">
        <v>15.76</v>
      </c>
      <c r="AA48">
        <v>151635.37</v>
      </c>
      <c r="AB48">
        <v>280756.34999999998</v>
      </c>
      <c r="AC48">
        <v>56437755.100000001</v>
      </c>
    </row>
    <row r="49" spans="1:29" x14ac:dyDescent="0.45">
      <c r="A49" s="1">
        <v>47</v>
      </c>
      <c r="B49" t="s">
        <v>109</v>
      </c>
      <c r="C49" t="s">
        <v>344</v>
      </c>
      <c r="D49">
        <v>1</v>
      </c>
      <c r="E49" t="s">
        <v>484</v>
      </c>
      <c r="F49">
        <v>6.1000000000000004E-3</v>
      </c>
      <c r="G49">
        <v>9.2874683085838461E-3</v>
      </c>
      <c r="H49">
        <v>382</v>
      </c>
      <c r="I49">
        <v>29.11</v>
      </c>
      <c r="J49" t="s">
        <v>886</v>
      </c>
      <c r="K49">
        <v>4448008</v>
      </c>
      <c r="L49">
        <v>20726771.399999999</v>
      </c>
      <c r="M49">
        <v>3.29E-3</v>
      </c>
      <c r="N49">
        <v>34.07</v>
      </c>
      <c r="O49">
        <v>1E-3</v>
      </c>
      <c r="P49">
        <v>4.7000000000000002E-3</v>
      </c>
      <c r="Q49">
        <v>2.9999999999999997E-4</v>
      </c>
      <c r="R49">
        <v>2.9999999999999997E-4</v>
      </c>
      <c r="S49">
        <v>4.6699999999999998E-2</v>
      </c>
      <c r="T49">
        <v>1.4E-3</v>
      </c>
      <c r="U49">
        <v>4.7000000000000002E-3</v>
      </c>
      <c r="V49">
        <v>8.0999999999999996E-3</v>
      </c>
      <c r="W49">
        <v>1.6299999999999999E-2</v>
      </c>
      <c r="X49">
        <v>8.0000000000000002E-3</v>
      </c>
      <c r="Y49">
        <v>9.1600000000000001E-2</v>
      </c>
      <c r="Z49">
        <v>18.41</v>
      </c>
      <c r="AA49">
        <v>130554.98</v>
      </c>
      <c r="AB49">
        <v>241608.26</v>
      </c>
      <c r="AC49">
        <v>48559039.299999997</v>
      </c>
    </row>
    <row r="50" spans="1:29" x14ac:dyDescent="0.45">
      <c r="A50" s="1">
        <v>48</v>
      </c>
      <c r="B50" t="s">
        <v>112</v>
      </c>
      <c r="C50" t="s">
        <v>350</v>
      </c>
      <c r="D50">
        <v>1</v>
      </c>
      <c r="E50" t="s">
        <v>482</v>
      </c>
      <c r="F50">
        <v>8.1606000000000005E-3</v>
      </c>
      <c r="G50">
        <v>1.3565238095238101E-2</v>
      </c>
      <c r="H50">
        <v>391</v>
      </c>
      <c r="J50" t="s">
        <v>882</v>
      </c>
      <c r="K50">
        <v>13251081.09</v>
      </c>
      <c r="L50">
        <v>30376084.199999999</v>
      </c>
      <c r="M50">
        <v>1.1560000000000001E-2</v>
      </c>
      <c r="N50">
        <v>175.64</v>
      </c>
      <c r="O50">
        <v>8.8000000000000005E-3</v>
      </c>
      <c r="P50">
        <v>2.4400000000000002E-2</v>
      </c>
      <c r="Q50">
        <v>1E-3</v>
      </c>
      <c r="R50">
        <v>3.5999999999999999E-3</v>
      </c>
      <c r="S50">
        <v>0.24060000000000001</v>
      </c>
      <c r="T50">
        <v>5.3E-3</v>
      </c>
      <c r="U50">
        <v>1.6299999999999999E-2</v>
      </c>
      <c r="V50">
        <v>0.2898</v>
      </c>
      <c r="W50">
        <v>8.4099999999999994E-2</v>
      </c>
      <c r="X50">
        <v>0.43909999999999999</v>
      </c>
      <c r="Y50">
        <v>1.1129</v>
      </c>
      <c r="Z50">
        <v>69.06</v>
      </c>
      <c r="AA50">
        <v>75444.55</v>
      </c>
      <c r="AB50">
        <v>191877.8</v>
      </c>
      <c r="AC50">
        <v>11906803.029999999</v>
      </c>
    </row>
    <row r="51" spans="1:29" x14ac:dyDescent="0.45">
      <c r="A51" s="1">
        <v>49</v>
      </c>
      <c r="B51" t="s">
        <v>116</v>
      </c>
      <c r="C51" t="s">
        <v>357</v>
      </c>
      <c r="D51">
        <v>1</v>
      </c>
      <c r="E51" t="s">
        <v>484</v>
      </c>
      <c r="F51">
        <v>1.7960000000000001E-3</v>
      </c>
      <c r="G51">
        <v>7.9866666666666662E-3</v>
      </c>
      <c r="H51">
        <v>570</v>
      </c>
      <c r="J51" t="s">
        <v>880</v>
      </c>
      <c r="K51">
        <v>88162.545667228944</v>
      </c>
      <c r="L51">
        <v>26906357.600000001</v>
      </c>
      <c r="M51">
        <v>1.99E-3</v>
      </c>
      <c r="N51">
        <v>26.73</v>
      </c>
      <c r="O51">
        <v>8.0000000000000004E-4</v>
      </c>
      <c r="P51">
        <v>3.7000000000000002E-3</v>
      </c>
      <c r="Q51">
        <v>2.9999999999999997E-4</v>
      </c>
      <c r="R51">
        <v>2.0000000000000001E-4</v>
      </c>
      <c r="S51">
        <v>3.6600000000000001E-2</v>
      </c>
      <c r="T51">
        <v>1.1000000000000001E-3</v>
      </c>
      <c r="U51">
        <v>3.7000000000000002E-3</v>
      </c>
      <c r="V51">
        <v>6.4000000000000003E-3</v>
      </c>
      <c r="W51">
        <v>1.2800000000000001E-2</v>
      </c>
      <c r="X51">
        <v>6.3E-3</v>
      </c>
      <c r="Y51">
        <v>7.1800000000000003E-2</v>
      </c>
      <c r="Z51">
        <v>14.44</v>
      </c>
      <c r="AA51">
        <v>3298.26</v>
      </c>
      <c r="AB51">
        <v>6105.44</v>
      </c>
      <c r="AC51">
        <v>1227890.6100000001</v>
      </c>
    </row>
    <row r="52" spans="1:29" x14ac:dyDescent="0.45">
      <c r="A52" s="1">
        <v>50</v>
      </c>
      <c r="B52" t="s">
        <v>116</v>
      </c>
      <c r="C52" t="s">
        <v>358</v>
      </c>
      <c r="D52">
        <v>1</v>
      </c>
      <c r="E52" t="s">
        <v>484</v>
      </c>
      <c r="F52">
        <v>8.0000000000000002E-3</v>
      </c>
      <c r="G52">
        <v>7.0000000000000001E-3</v>
      </c>
      <c r="H52">
        <v>570</v>
      </c>
      <c r="I52">
        <v>11.04</v>
      </c>
      <c r="J52" t="s">
        <v>881</v>
      </c>
      <c r="K52">
        <v>1258560</v>
      </c>
      <c r="L52">
        <v>39919358</v>
      </c>
      <c r="M52">
        <v>1E-3</v>
      </c>
      <c r="N52">
        <v>19.96</v>
      </c>
      <c r="O52">
        <v>5.9999999999999995E-4</v>
      </c>
      <c r="P52">
        <v>2.8E-3</v>
      </c>
      <c r="Q52">
        <v>2.0000000000000001E-4</v>
      </c>
      <c r="R52">
        <v>2.0000000000000001E-4</v>
      </c>
      <c r="S52">
        <v>2.7300000000000001E-2</v>
      </c>
      <c r="T52">
        <v>8.0000000000000004E-4</v>
      </c>
      <c r="U52">
        <v>2.8E-3</v>
      </c>
      <c r="V52">
        <v>4.7999999999999996E-3</v>
      </c>
      <c r="W52">
        <v>9.5999999999999992E-3</v>
      </c>
      <c r="X52">
        <v>4.7000000000000002E-3</v>
      </c>
      <c r="Y52">
        <v>5.3600000000000002E-2</v>
      </c>
      <c r="Z52">
        <v>10.78</v>
      </c>
      <c r="AA52">
        <v>63054.11</v>
      </c>
      <c r="AB52">
        <v>116749.54</v>
      </c>
      <c r="AC52">
        <v>23480597.010000002</v>
      </c>
    </row>
    <row r="53" spans="1:29" x14ac:dyDescent="0.45">
      <c r="A53" s="1">
        <v>51</v>
      </c>
      <c r="B53" t="s">
        <v>116</v>
      </c>
      <c r="C53" t="s">
        <v>359</v>
      </c>
      <c r="D53">
        <v>1</v>
      </c>
      <c r="E53" t="s">
        <v>484</v>
      </c>
      <c r="F53">
        <v>5.9800000000000001E-3</v>
      </c>
      <c r="G53">
        <v>1.475833333333333E-2</v>
      </c>
      <c r="H53">
        <v>570</v>
      </c>
      <c r="J53" t="s">
        <v>880</v>
      </c>
      <c r="K53">
        <v>88162.545667228944</v>
      </c>
      <c r="L53">
        <v>43706051.200000003</v>
      </c>
      <c r="M53">
        <v>8.7600000000000004E-3</v>
      </c>
      <c r="N53">
        <v>191.4</v>
      </c>
      <c r="O53">
        <v>5.5999999999999999E-3</v>
      </c>
      <c r="P53">
        <v>2.6599999999999999E-2</v>
      </c>
      <c r="Q53">
        <v>1.8E-3</v>
      </c>
      <c r="R53">
        <v>1.6999999999999999E-3</v>
      </c>
      <c r="S53">
        <v>0.26219999999999999</v>
      </c>
      <c r="T53">
        <v>7.7999999999999996E-3</v>
      </c>
      <c r="U53">
        <v>2.64E-2</v>
      </c>
      <c r="V53">
        <v>4.5699999999999998E-2</v>
      </c>
      <c r="W53">
        <v>9.1700000000000004E-2</v>
      </c>
      <c r="X53">
        <v>4.48E-2</v>
      </c>
      <c r="Y53">
        <v>0.51439999999999997</v>
      </c>
      <c r="Z53">
        <v>103.4</v>
      </c>
      <c r="AA53">
        <v>460.62</v>
      </c>
      <c r="AB53">
        <v>852.64</v>
      </c>
      <c r="AC53">
        <v>171389.09</v>
      </c>
    </row>
    <row r="54" spans="1:29" x14ac:dyDescent="0.45">
      <c r="A54" s="1">
        <v>52</v>
      </c>
      <c r="B54" t="s">
        <v>118</v>
      </c>
      <c r="C54" t="s">
        <v>363</v>
      </c>
      <c r="D54">
        <v>1</v>
      </c>
      <c r="E54" t="s">
        <v>480</v>
      </c>
      <c r="F54">
        <v>9.1381117245251386E-3</v>
      </c>
      <c r="G54">
        <v>7.4614017030036088E-3</v>
      </c>
      <c r="H54">
        <v>285</v>
      </c>
      <c r="I54">
        <v>38.44</v>
      </c>
      <c r="J54" t="s">
        <v>881</v>
      </c>
      <c r="K54">
        <v>2191080</v>
      </c>
      <c r="L54">
        <v>6061530</v>
      </c>
      <c r="M54">
        <v>1.4599999999999999E-3</v>
      </c>
      <c r="N54">
        <v>4.43</v>
      </c>
      <c r="O54">
        <v>2.0000000000000001E-4</v>
      </c>
      <c r="P54">
        <v>5.9999999999999995E-4</v>
      </c>
      <c r="Q54">
        <v>0</v>
      </c>
      <c r="R54">
        <v>1E-4</v>
      </c>
      <c r="S54">
        <v>6.1000000000000004E-3</v>
      </c>
      <c r="T54">
        <v>1E-4</v>
      </c>
      <c r="U54">
        <v>4.0000000000000002E-4</v>
      </c>
      <c r="V54">
        <v>1E-4</v>
      </c>
      <c r="W54">
        <v>2.0999999999999999E-3</v>
      </c>
      <c r="X54">
        <v>1.52E-2</v>
      </c>
      <c r="Y54">
        <v>2.5000000000000001E-2</v>
      </c>
      <c r="Z54">
        <v>2.08</v>
      </c>
      <c r="AA54">
        <v>494600.45</v>
      </c>
      <c r="AB54">
        <v>1053403.8500000001</v>
      </c>
      <c r="AC54">
        <v>87643200</v>
      </c>
    </row>
    <row r="55" spans="1:29" x14ac:dyDescent="0.45">
      <c r="A55" s="1">
        <v>53</v>
      </c>
      <c r="B55" t="s">
        <v>118</v>
      </c>
      <c r="C55" t="s">
        <v>364</v>
      </c>
      <c r="D55">
        <v>1</v>
      </c>
      <c r="E55" t="s">
        <v>480</v>
      </c>
      <c r="F55">
        <v>6.8163946587537104E-3</v>
      </c>
      <c r="G55">
        <v>7.1325544691454058E-3</v>
      </c>
      <c r="H55">
        <v>285</v>
      </c>
      <c r="I55">
        <v>38.44</v>
      </c>
      <c r="J55" t="s">
        <v>881</v>
      </c>
      <c r="K55">
        <v>2191080</v>
      </c>
      <c r="L55">
        <v>4608332.5999999996</v>
      </c>
      <c r="M55">
        <v>1.1299999999999999E-3</v>
      </c>
      <c r="N55">
        <v>2.61</v>
      </c>
      <c r="O55">
        <v>1E-4</v>
      </c>
      <c r="P55">
        <v>4.0000000000000002E-4</v>
      </c>
      <c r="Q55">
        <v>0</v>
      </c>
      <c r="R55">
        <v>1E-4</v>
      </c>
      <c r="S55">
        <v>3.5999999999999999E-3</v>
      </c>
      <c r="T55">
        <v>1E-4</v>
      </c>
      <c r="U55">
        <v>2.0000000000000001E-4</v>
      </c>
      <c r="V55">
        <v>0</v>
      </c>
      <c r="W55">
        <v>1.1999999999999999E-3</v>
      </c>
      <c r="X55">
        <v>8.9999999999999993E-3</v>
      </c>
      <c r="Y55">
        <v>1.47E-2</v>
      </c>
      <c r="Z55">
        <v>1.22</v>
      </c>
      <c r="AA55">
        <v>839494.25</v>
      </c>
      <c r="AB55">
        <v>1795967.21</v>
      </c>
      <c r="AC55">
        <v>149053061.22</v>
      </c>
    </row>
    <row r="56" spans="1:29" x14ac:dyDescent="0.45">
      <c r="A56" s="1">
        <v>54</v>
      </c>
      <c r="B56" t="s">
        <v>118</v>
      </c>
      <c r="C56" t="s">
        <v>365</v>
      </c>
      <c r="D56">
        <v>1</v>
      </c>
      <c r="E56" t="s">
        <v>480</v>
      </c>
      <c r="F56">
        <v>5.0690699999999906E-3</v>
      </c>
      <c r="G56">
        <v>6.1413501086956509E-3</v>
      </c>
      <c r="H56">
        <v>285</v>
      </c>
      <c r="J56" t="s">
        <v>880</v>
      </c>
      <c r="K56">
        <v>88162.545667228944</v>
      </c>
      <c r="L56">
        <v>2481275.7999999998</v>
      </c>
      <c r="M56">
        <v>1.3999999999999999E-4</v>
      </c>
      <c r="N56">
        <v>0.18</v>
      </c>
      <c r="O56">
        <v>0</v>
      </c>
      <c r="P56">
        <v>0</v>
      </c>
      <c r="Q56">
        <v>0</v>
      </c>
      <c r="R56">
        <v>0</v>
      </c>
      <c r="S56">
        <v>2.0000000000000001E-4</v>
      </c>
      <c r="T56">
        <v>0</v>
      </c>
      <c r="U56">
        <v>0</v>
      </c>
      <c r="V56">
        <v>0</v>
      </c>
      <c r="W56">
        <v>1E-4</v>
      </c>
      <c r="X56">
        <v>5.9999999999999995E-4</v>
      </c>
      <c r="Y56">
        <v>1E-3</v>
      </c>
      <c r="Z56">
        <v>0.08</v>
      </c>
      <c r="AA56">
        <v>489791.92</v>
      </c>
      <c r="AB56">
        <v>1102031.82</v>
      </c>
      <c r="AC56">
        <v>88162545.670000002</v>
      </c>
    </row>
    <row r="57" spans="1:29" x14ac:dyDescent="0.45">
      <c r="A57" s="1">
        <v>55</v>
      </c>
      <c r="B57" t="s">
        <v>119</v>
      </c>
      <c r="C57" t="s">
        <v>366</v>
      </c>
      <c r="D57">
        <v>2</v>
      </c>
      <c r="E57" t="s">
        <v>484</v>
      </c>
      <c r="F57">
        <v>1.4992699999999999E-2</v>
      </c>
      <c r="G57">
        <v>1.4449207650273219E-2</v>
      </c>
      <c r="H57">
        <v>728</v>
      </c>
      <c r="J57" t="s">
        <v>882</v>
      </c>
      <c r="K57">
        <v>66699041.780000001</v>
      </c>
      <c r="L57">
        <v>15856958.199999999</v>
      </c>
      <c r="M57">
        <v>1.2449999999999999E-2</v>
      </c>
      <c r="N57">
        <v>98.7</v>
      </c>
      <c r="O57">
        <v>2.8999999999999998E-3</v>
      </c>
      <c r="P57">
        <v>1.37E-2</v>
      </c>
      <c r="Q57">
        <v>8.9999999999999998E-4</v>
      </c>
      <c r="R57">
        <v>8.9999999999999998E-4</v>
      </c>
      <c r="S57">
        <v>0.13519999999999999</v>
      </c>
      <c r="T57">
        <v>4.0000000000000001E-3</v>
      </c>
      <c r="U57">
        <v>1.3599999999999999E-2</v>
      </c>
      <c r="V57">
        <v>2.3599999999999999E-2</v>
      </c>
      <c r="W57">
        <v>4.7300000000000002E-2</v>
      </c>
      <c r="X57">
        <v>0.1658</v>
      </c>
      <c r="Y57">
        <v>0.40799999999999997</v>
      </c>
      <c r="Z57">
        <v>46.24</v>
      </c>
      <c r="AA57">
        <v>675775.5</v>
      </c>
      <c r="AB57">
        <v>1442453.33</v>
      </c>
      <c r="AC57">
        <v>163478043.58000001</v>
      </c>
    </row>
    <row r="58" spans="1:29" x14ac:dyDescent="0.45">
      <c r="A58" s="1">
        <v>56</v>
      </c>
      <c r="B58" t="s">
        <v>124</v>
      </c>
      <c r="C58" t="s">
        <v>374</v>
      </c>
      <c r="D58">
        <v>1</v>
      </c>
      <c r="E58" t="s">
        <v>482</v>
      </c>
      <c r="F58">
        <v>5.3646680499999993E-3</v>
      </c>
      <c r="G58">
        <v>6.4267848163393733E-3</v>
      </c>
      <c r="H58">
        <v>809</v>
      </c>
      <c r="J58" t="s">
        <v>880</v>
      </c>
      <c r="K58">
        <v>88162.545667228944</v>
      </c>
      <c r="L58">
        <v>31915341.199999999</v>
      </c>
      <c r="M58">
        <v>4.2999999999999999E-4</v>
      </c>
      <c r="N58">
        <v>6.81</v>
      </c>
      <c r="O58">
        <v>2.0000000000000001E-4</v>
      </c>
      <c r="P58">
        <v>8.9999999999999998E-4</v>
      </c>
      <c r="Q58">
        <v>1E-4</v>
      </c>
      <c r="R58">
        <v>1E-4</v>
      </c>
      <c r="S58">
        <v>9.2999999999999992E-3</v>
      </c>
      <c r="T58">
        <v>2.9999999999999997E-4</v>
      </c>
      <c r="U58">
        <v>8.9999999999999998E-4</v>
      </c>
      <c r="V58">
        <v>1.6000000000000001E-3</v>
      </c>
      <c r="W58">
        <v>3.3999999999999998E-3</v>
      </c>
      <c r="X58">
        <v>1.6000000000000001E-3</v>
      </c>
      <c r="Y58">
        <v>1.84E-2</v>
      </c>
      <c r="Z58">
        <v>3.37</v>
      </c>
      <c r="AA58">
        <v>12946.04</v>
      </c>
      <c r="AB58">
        <v>26160.99</v>
      </c>
      <c r="AC58">
        <v>4791442.7</v>
      </c>
    </row>
    <row r="59" spans="1:29" x14ac:dyDescent="0.45">
      <c r="A59" s="1">
        <v>57</v>
      </c>
      <c r="B59" t="s">
        <v>126</v>
      </c>
      <c r="C59" t="s">
        <v>377</v>
      </c>
      <c r="D59">
        <v>1</v>
      </c>
      <c r="E59" t="s">
        <v>482</v>
      </c>
      <c r="F59">
        <v>7.0000000000000001E-3</v>
      </c>
      <c r="G59">
        <v>6.8337500000000004E-3</v>
      </c>
      <c r="H59">
        <v>295</v>
      </c>
      <c r="I59">
        <v>11.04</v>
      </c>
      <c r="J59" t="s">
        <v>881</v>
      </c>
      <c r="K59">
        <v>651360</v>
      </c>
      <c r="L59">
        <v>20079372.199999999</v>
      </c>
      <c r="M59">
        <v>8.3000000000000001E-4</v>
      </c>
      <c r="N59">
        <v>8.3699999999999992</v>
      </c>
      <c r="O59">
        <v>2.0000000000000001E-4</v>
      </c>
      <c r="P59">
        <v>1.1999999999999999E-3</v>
      </c>
      <c r="Q59">
        <v>1E-4</v>
      </c>
      <c r="R59">
        <v>1E-4</v>
      </c>
      <c r="S59">
        <v>1.15E-2</v>
      </c>
      <c r="T59">
        <v>2.9999999999999997E-4</v>
      </c>
      <c r="U59">
        <v>1.1999999999999999E-3</v>
      </c>
      <c r="V59">
        <v>2E-3</v>
      </c>
      <c r="W59">
        <v>4.0000000000000001E-3</v>
      </c>
      <c r="X59">
        <v>1.41E-2</v>
      </c>
      <c r="Y59">
        <v>3.4599999999999999E-2</v>
      </c>
      <c r="Z59">
        <v>3.92</v>
      </c>
      <c r="AA59">
        <v>77820.789999999994</v>
      </c>
      <c r="AB59">
        <v>166163.26999999999</v>
      </c>
      <c r="AC59">
        <v>18825433.530000001</v>
      </c>
    </row>
    <row r="60" spans="1:29" x14ac:dyDescent="0.45">
      <c r="A60" s="1">
        <v>58</v>
      </c>
      <c r="B60" t="s">
        <v>130</v>
      </c>
      <c r="C60" t="s">
        <v>381</v>
      </c>
      <c r="D60">
        <v>1</v>
      </c>
      <c r="E60" t="s">
        <v>482</v>
      </c>
      <c r="F60">
        <v>0.01</v>
      </c>
      <c r="G60">
        <v>1.481679389312977E-2</v>
      </c>
      <c r="H60">
        <v>417</v>
      </c>
      <c r="J60" t="s">
        <v>882</v>
      </c>
      <c r="K60">
        <v>10776749.039999999</v>
      </c>
      <c r="L60">
        <v>30012538.800000001</v>
      </c>
      <c r="M60">
        <v>1.282E-2</v>
      </c>
      <c r="N60">
        <v>192.32</v>
      </c>
      <c r="O60">
        <v>5.7000000000000002E-3</v>
      </c>
      <c r="P60">
        <v>2.6700000000000002E-2</v>
      </c>
      <c r="Q60">
        <v>1.8E-3</v>
      </c>
      <c r="R60">
        <v>1.6999999999999999E-3</v>
      </c>
      <c r="S60">
        <v>0.26350000000000001</v>
      </c>
      <c r="T60">
        <v>7.7999999999999996E-3</v>
      </c>
      <c r="U60">
        <v>2.6499999999999999E-2</v>
      </c>
      <c r="V60">
        <v>4.5999999999999999E-2</v>
      </c>
      <c r="W60">
        <v>9.2100000000000001E-2</v>
      </c>
      <c r="X60">
        <v>0.3231</v>
      </c>
      <c r="Y60">
        <v>0.79500000000000004</v>
      </c>
      <c r="Z60">
        <v>90.11</v>
      </c>
      <c r="AA60">
        <v>56035.51</v>
      </c>
      <c r="AB60">
        <v>119595.48</v>
      </c>
      <c r="AC60">
        <v>13555659.17</v>
      </c>
    </row>
    <row r="61" spans="1:29" x14ac:dyDescent="0.45">
      <c r="A61" s="1">
        <v>59</v>
      </c>
      <c r="B61" t="s">
        <v>131</v>
      </c>
      <c r="C61" t="s">
        <v>382</v>
      </c>
      <c r="D61">
        <v>1</v>
      </c>
      <c r="E61" t="s">
        <v>483</v>
      </c>
      <c r="F61">
        <v>6.9800000000000001E-3</v>
      </c>
      <c r="G61">
        <v>6.1666666666666667E-3</v>
      </c>
      <c r="H61">
        <v>152</v>
      </c>
      <c r="J61" t="s">
        <v>887</v>
      </c>
      <c r="K61">
        <v>105440.0703189966</v>
      </c>
      <c r="L61">
        <v>14555770.6</v>
      </c>
      <c r="M61">
        <v>1.7000000000000001E-4</v>
      </c>
      <c r="N61">
        <v>1.21</v>
      </c>
      <c r="O61">
        <v>2.0000000000000001E-4</v>
      </c>
      <c r="P61">
        <v>0</v>
      </c>
      <c r="Q61">
        <v>0</v>
      </c>
      <c r="R61">
        <v>0</v>
      </c>
      <c r="S61">
        <v>1E-4</v>
      </c>
      <c r="T61">
        <v>2.0000000000000001E-4</v>
      </c>
      <c r="U61">
        <v>1E-4</v>
      </c>
      <c r="V61">
        <v>5.9999999999999995E-4</v>
      </c>
      <c r="W61">
        <v>2.9999999999999997E-4</v>
      </c>
      <c r="X61">
        <v>1E-4</v>
      </c>
      <c r="Y61">
        <v>1.6999999999999999E-3</v>
      </c>
      <c r="Z61">
        <v>0.48</v>
      </c>
      <c r="AA61">
        <v>87140.55</v>
      </c>
      <c r="AB61">
        <v>219666.81</v>
      </c>
      <c r="AC61">
        <v>62023570.780000001</v>
      </c>
    </row>
    <row r="62" spans="1:29" x14ac:dyDescent="0.45">
      <c r="A62" s="1">
        <v>60</v>
      </c>
      <c r="B62" t="s">
        <v>131</v>
      </c>
      <c r="C62" t="s">
        <v>383</v>
      </c>
      <c r="D62">
        <v>1</v>
      </c>
      <c r="E62" t="s">
        <v>483</v>
      </c>
      <c r="F62">
        <v>7.0000000000000001E-3</v>
      </c>
      <c r="G62">
        <v>8.3333333333333332E-3</v>
      </c>
      <c r="H62">
        <v>153</v>
      </c>
      <c r="J62" t="s">
        <v>887</v>
      </c>
      <c r="K62">
        <v>105440.0703189966</v>
      </c>
      <c r="L62">
        <v>13564089</v>
      </c>
      <c r="M62">
        <v>2.33E-3</v>
      </c>
      <c r="N62">
        <v>15.82</v>
      </c>
      <c r="O62">
        <v>3.0000000000000001E-3</v>
      </c>
      <c r="P62">
        <v>5.0000000000000001E-4</v>
      </c>
      <c r="Q62">
        <v>2.0000000000000001E-4</v>
      </c>
      <c r="R62">
        <v>2.9999999999999997E-4</v>
      </c>
      <c r="S62">
        <v>1.8E-3</v>
      </c>
      <c r="T62">
        <v>2.7000000000000001E-3</v>
      </c>
      <c r="U62">
        <v>8.0000000000000004E-4</v>
      </c>
      <c r="V62">
        <v>8.3000000000000001E-3</v>
      </c>
      <c r="W62">
        <v>4.0000000000000001E-3</v>
      </c>
      <c r="X62">
        <v>6.9999999999999999E-4</v>
      </c>
      <c r="Y62">
        <v>2.2200000000000001E-2</v>
      </c>
      <c r="Z62">
        <v>6.22</v>
      </c>
      <c r="AA62">
        <v>6664.99</v>
      </c>
      <c r="AB62">
        <v>16951.78</v>
      </c>
      <c r="AC62">
        <v>4749552.72</v>
      </c>
    </row>
    <row r="63" spans="1:29" x14ac:dyDescent="0.45">
      <c r="A63" s="1">
        <v>61</v>
      </c>
      <c r="B63" t="s">
        <v>135</v>
      </c>
      <c r="C63" t="s">
        <v>388</v>
      </c>
      <c r="D63">
        <v>1</v>
      </c>
      <c r="E63" t="s">
        <v>483</v>
      </c>
      <c r="F63">
        <v>6.96E-3</v>
      </c>
      <c r="G63">
        <v>6.6666666666666671E-3</v>
      </c>
      <c r="H63">
        <v>458</v>
      </c>
      <c r="J63" t="s">
        <v>887</v>
      </c>
      <c r="K63">
        <v>298657.97291343898</v>
      </c>
      <c r="L63">
        <v>37311654.799999997</v>
      </c>
      <c r="M63">
        <v>6.7000000000000002E-4</v>
      </c>
      <c r="N63">
        <v>12.44</v>
      </c>
      <c r="O63">
        <v>1.5E-3</v>
      </c>
      <c r="P63">
        <v>3.3999999999999998E-3</v>
      </c>
      <c r="Q63">
        <v>2.0000000000000001E-4</v>
      </c>
      <c r="R63">
        <v>4.0000000000000002E-4</v>
      </c>
      <c r="S63">
        <v>6.4999999999999997E-3</v>
      </c>
      <c r="T63">
        <v>1.2999999999999999E-3</v>
      </c>
      <c r="U63">
        <v>2.5999999999999999E-3</v>
      </c>
      <c r="V63">
        <v>1.0999999999999999E-2</v>
      </c>
      <c r="W63">
        <v>9.1000000000000004E-3</v>
      </c>
      <c r="X63">
        <v>6.7000000000000002E-3</v>
      </c>
      <c r="Y63">
        <v>4.2500000000000003E-2</v>
      </c>
      <c r="Z63">
        <v>5.83</v>
      </c>
      <c r="AA63">
        <v>24007.88</v>
      </c>
      <c r="AB63">
        <v>51227.78</v>
      </c>
      <c r="AC63">
        <v>7027246.4199999999</v>
      </c>
    </row>
    <row r="64" spans="1:29" x14ac:dyDescent="0.45">
      <c r="A64" s="1">
        <v>62</v>
      </c>
      <c r="B64" t="s">
        <v>137</v>
      </c>
      <c r="C64" t="s">
        <v>391</v>
      </c>
      <c r="D64">
        <v>1</v>
      </c>
      <c r="E64" t="s">
        <v>482</v>
      </c>
      <c r="F64">
        <v>7.79E-3</v>
      </c>
      <c r="G64">
        <v>1.0233333333333341E-2</v>
      </c>
      <c r="H64">
        <v>523</v>
      </c>
      <c r="I64">
        <v>14.9</v>
      </c>
      <c r="J64" t="s">
        <v>885</v>
      </c>
      <c r="K64">
        <v>6234160</v>
      </c>
      <c r="L64">
        <v>30060505</v>
      </c>
      <c r="M64">
        <v>4.2300000000000003E-3</v>
      </c>
      <c r="N64">
        <v>63.63</v>
      </c>
      <c r="O64">
        <v>1.9E-3</v>
      </c>
      <c r="P64">
        <v>8.8000000000000005E-3</v>
      </c>
      <c r="Q64">
        <v>5.9999999999999995E-4</v>
      </c>
      <c r="R64">
        <v>5.9999999999999995E-4</v>
      </c>
      <c r="S64">
        <v>8.72E-2</v>
      </c>
      <c r="T64">
        <v>2.5999999999999999E-3</v>
      </c>
      <c r="U64">
        <v>8.8000000000000005E-3</v>
      </c>
      <c r="V64">
        <v>1.52E-2</v>
      </c>
      <c r="W64">
        <v>3.0499999999999999E-2</v>
      </c>
      <c r="X64">
        <v>1.49E-2</v>
      </c>
      <c r="Y64">
        <v>0.17100000000000001</v>
      </c>
      <c r="Z64">
        <v>34.369999999999997</v>
      </c>
      <c r="AA64">
        <v>97975.17</v>
      </c>
      <c r="AB64">
        <v>181383.76</v>
      </c>
      <c r="AC64">
        <v>36457076.020000003</v>
      </c>
    </row>
    <row r="65" spans="1:29" x14ac:dyDescent="0.45">
      <c r="A65" s="1">
        <v>63</v>
      </c>
      <c r="B65" t="s">
        <v>137</v>
      </c>
      <c r="C65" t="s">
        <v>392</v>
      </c>
      <c r="D65">
        <v>1</v>
      </c>
      <c r="E65" t="s">
        <v>482</v>
      </c>
      <c r="F65">
        <v>7.7879999999999998E-3</v>
      </c>
      <c r="G65">
        <v>8.1833333333333324E-3</v>
      </c>
      <c r="H65">
        <v>530</v>
      </c>
      <c r="I65">
        <v>14.9</v>
      </c>
      <c r="J65" t="s">
        <v>886</v>
      </c>
      <c r="K65">
        <v>3158800</v>
      </c>
      <c r="L65">
        <v>29973979.399999999</v>
      </c>
      <c r="M65">
        <v>2.1800000000000001E-3</v>
      </c>
      <c r="N65">
        <v>32.72</v>
      </c>
      <c r="O65">
        <v>1E-3</v>
      </c>
      <c r="P65">
        <v>4.4999999999999997E-3</v>
      </c>
      <c r="Q65">
        <v>2.9999999999999997E-4</v>
      </c>
      <c r="R65">
        <v>2.9999999999999997E-4</v>
      </c>
      <c r="S65">
        <v>4.48E-2</v>
      </c>
      <c r="T65">
        <v>1.2999999999999999E-3</v>
      </c>
      <c r="U65">
        <v>4.4999999999999997E-3</v>
      </c>
      <c r="V65">
        <v>7.7999999999999996E-3</v>
      </c>
      <c r="W65">
        <v>1.5699999999999999E-2</v>
      </c>
      <c r="X65">
        <v>7.7000000000000002E-3</v>
      </c>
      <c r="Y65">
        <v>8.7900000000000006E-2</v>
      </c>
      <c r="Z65">
        <v>17.68</v>
      </c>
      <c r="AA65">
        <v>96540.34</v>
      </c>
      <c r="AB65">
        <v>178665.16</v>
      </c>
      <c r="AC65">
        <v>35936291.240000002</v>
      </c>
    </row>
    <row r="66" spans="1:29" x14ac:dyDescent="0.45">
      <c r="A66" s="1">
        <v>64</v>
      </c>
      <c r="B66" t="s">
        <v>138</v>
      </c>
      <c r="C66" t="s">
        <v>394</v>
      </c>
      <c r="D66">
        <v>1</v>
      </c>
      <c r="E66" t="s">
        <v>483</v>
      </c>
      <c r="F66">
        <v>6.94E-3</v>
      </c>
      <c r="G66">
        <v>6.333333333333334E-3</v>
      </c>
      <c r="H66">
        <v>450</v>
      </c>
      <c r="J66" t="s">
        <v>887</v>
      </c>
      <c r="K66">
        <v>262861.12259552802</v>
      </c>
      <c r="L66">
        <v>26772915</v>
      </c>
      <c r="M66">
        <v>3.3E-4</v>
      </c>
      <c r="N66">
        <v>4.46</v>
      </c>
      <c r="O66">
        <v>5.0000000000000001E-4</v>
      </c>
      <c r="P66">
        <v>1.1999999999999999E-3</v>
      </c>
      <c r="Q66">
        <v>1E-4</v>
      </c>
      <c r="R66">
        <v>1E-4</v>
      </c>
      <c r="S66">
        <v>2.3E-3</v>
      </c>
      <c r="T66">
        <v>5.0000000000000001E-4</v>
      </c>
      <c r="U66">
        <v>8.9999999999999998E-4</v>
      </c>
      <c r="V66">
        <v>3.8999999999999998E-3</v>
      </c>
      <c r="W66">
        <v>3.3E-3</v>
      </c>
      <c r="X66">
        <v>2.3999999999999998E-3</v>
      </c>
      <c r="Y66">
        <v>1.5299999999999999E-2</v>
      </c>
      <c r="Z66">
        <v>2.09</v>
      </c>
      <c r="AA66">
        <v>58937.47</v>
      </c>
      <c r="AB66">
        <v>125770.87</v>
      </c>
      <c r="AC66">
        <v>17180465.530000001</v>
      </c>
    </row>
    <row r="67" spans="1:29" x14ac:dyDescent="0.45">
      <c r="A67" s="1">
        <v>65</v>
      </c>
      <c r="B67" t="s">
        <v>139</v>
      </c>
      <c r="C67" t="s">
        <v>395</v>
      </c>
      <c r="D67">
        <v>1</v>
      </c>
      <c r="E67" t="s">
        <v>482</v>
      </c>
      <c r="F67">
        <v>1.0383999999999999E-2</v>
      </c>
      <c r="G67">
        <v>9.3166666666666658E-3</v>
      </c>
      <c r="H67">
        <v>1348</v>
      </c>
      <c r="I67">
        <v>11.04</v>
      </c>
      <c r="J67" t="s">
        <v>886</v>
      </c>
      <c r="K67">
        <v>5952768</v>
      </c>
      <c r="L67">
        <v>75719207.400000006</v>
      </c>
      <c r="M67">
        <v>3.32E-3</v>
      </c>
      <c r="N67">
        <v>125.57</v>
      </c>
      <c r="O67">
        <v>3.7000000000000002E-3</v>
      </c>
      <c r="P67">
        <v>1.7500000000000002E-2</v>
      </c>
      <c r="Q67">
        <v>1.1999999999999999E-3</v>
      </c>
      <c r="R67">
        <v>1.1000000000000001E-3</v>
      </c>
      <c r="S67">
        <v>0.17199999999999999</v>
      </c>
      <c r="T67">
        <v>5.1000000000000004E-3</v>
      </c>
      <c r="U67">
        <v>1.7299999999999999E-2</v>
      </c>
      <c r="V67">
        <v>0.03</v>
      </c>
      <c r="W67">
        <v>6.0100000000000001E-2</v>
      </c>
      <c r="X67">
        <v>0.21099999999999999</v>
      </c>
      <c r="Y67">
        <v>0.51910000000000001</v>
      </c>
      <c r="Z67">
        <v>58.83</v>
      </c>
      <c r="AA67">
        <v>47405.97</v>
      </c>
      <c r="AB67">
        <v>101185.93</v>
      </c>
      <c r="AC67">
        <v>11467478.33</v>
      </c>
    </row>
    <row r="68" spans="1:29" x14ac:dyDescent="0.45">
      <c r="A68" s="1">
        <v>66</v>
      </c>
      <c r="B68" t="s">
        <v>139</v>
      </c>
      <c r="C68" t="s">
        <v>396</v>
      </c>
      <c r="D68">
        <v>1</v>
      </c>
      <c r="E68" t="s">
        <v>482</v>
      </c>
      <c r="F68">
        <v>3.888E-3</v>
      </c>
      <c r="G68">
        <v>6.6555555555555561E-3</v>
      </c>
      <c r="H68">
        <v>1361</v>
      </c>
      <c r="J68" t="s">
        <v>880</v>
      </c>
      <c r="K68">
        <v>88162.545667228944</v>
      </c>
      <c r="L68">
        <v>71126464</v>
      </c>
      <c r="M68">
        <v>6.6E-4</v>
      </c>
      <c r="N68">
        <v>23.31</v>
      </c>
      <c r="O68">
        <v>6.9999999999999999E-4</v>
      </c>
      <c r="P68">
        <v>3.2000000000000002E-3</v>
      </c>
      <c r="Q68">
        <v>2.0000000000000001E-4</v>
      </c>
      <c r="R68">
        <v>2.0000000000000001E-4</v>
      </c>
      <c r="S68">
        <v>3.1899999999999998E-2</v>
      </c>
      <c r="T68">
        <v>8.9999999999999998E-4</v>
      </c>
      <c r="U68">
        <v>3.2000000000000002E-3</v>
      </c>
      <c r="V68">
        <v>5.5999999999999999E-3</v>
      </c>
      <c r="W68">
        <v>1.12E-2</v>
      </c>
      <c r="X68">
        <v>3.9199999999999999E-2</v>
      </c>
      <c r="Y68">
        <v>9.64E-2</v>
      </c>
      <c r="Z68">
        <v>10.92</v>
      </c>
      <c r="AA68">
        <v>3782.18</v>
      </c>
      <c r="AB68">
        <v>8073.49</v>
      </c>
      <c r="AC68">
        <v>914549.23</v>
      </c>
    </row>
    <row r="69" spans="1:29" x14ac:dyDescent="0.45">
      <c r="A69" s="1">
        <v>67</v>
      </c>
      <c r="B69" t="s">
        <v>143</v>
      </c>
      <c r="C69" t="s">
        <v>402</v>
      </c>
      <c r="D69">
        <v>2</v>
      </c>
      <c r="E69" t="s">
        <v>483</v>
      </c>
      <c r="F69">
        <v>1.4E-2</v>
      </c>
      <c r="G69">
        <v>1.931394858828487E-2</v>
      </c>
      <c r="H69">
        <v>80</v>
      </c>
      <c r="J69" t="s">
        <v>887</v>
      </c>
      <c r="K69">
        <v>48984.568204701522</v>
      </c>
      <c r="L69">
        <v>8000969.5999999996</v>
      </c>
      <c r="M69">
        <v>1.3310000000000001E-2</v>
      </c>
      <c r="N69">
        <v>53.26</v>
      </c>
      <c r="O69">
        <v>6.4000000000000003E-3</v>
      </c>
      <c r="P69">
        <v>1.44E-2</v>
      </c>
      <c r="Q69">
        <v>8.9999999999999998E-4</v>
      </c>
      <c r="R69">
        <v>1.6000000000000001E-3</v>
      </c>
      <c r="S69">
        <v>2.7900000000000001E-2</v>
      </c>
      <c r="T69">
        <v>5.4000000000000003E-3</v>
      </c>
      <c r="U69">
        <v>1.11E-2</v>
      </c>
      <c r="V69">
        <v>4.6899999999999997E-2</v>
      </c>
      <c r="W69">
        <v>3.8899999999999997E-2</v>
      </c>
      <c r="X69">
        <v>4.3E-3</v>
      </c>
      <c r="Y69">
        <v>0.1578</v>
      </c>
      <c r="Z69">
        <v>24.69</v>
      </c>
      <c r="AA69">
        <v>919.73</v>
      </c>
      <c r="AB69">
        <v>1983.98</v>
      </c>
      <c r="AC69">
        <v>310421.84999999998</v>
      </c>
    </row>
    <row r="70" spans="1:29" x14ac:dyDescent="0.45">
      <c r="A70" s="1">
        <v>68</v>
      </c>
      <c r="B70" t="s">
        <v>144</v>
      </c>
      <c r="C70" t="s">
        <v>403</v>
      </c>
      <c r="D70">
        <v>1</v>
      </c>
      <c r="E70" t="s">
        <v>483</v>
      </c>
      <c r="F70">
        <v>7.6483999999999996E-3</v>
      </c>
      <c r="G70">
        <v>1.027777777777778E-2</v>
      </c>
      <c r="H70">
        <v>110</v>
      </c>
      <c r="J70" t="s">
        <v>887</v>
      </c>
      <c r="K70">
        <v>61263.766259870783</v>
      </c>
      <c r="L70">
        <v>9074811.4000000004</v>
      </c>
      <c r="M70">
        <v>4.28E-3</v>
      </c>
      <c r="N70">
        <v>19.41</v>
      </c>
      <c r="O70">
        <v>1E-3</v>
      </c>
      <c r="P70">
        <v>3.2000000000000002E-3</v>
      </c>
      <c r="Q70">
        <v>2.0000000000000001E-4</v>
      </c>
      <c r="R70">
        <v>4.0000000000000002E-4</v>
      </c>
      <c r="S70">
        <v>2.7000000000000001E-3</v>
      </c>
      <c r="T70">
        <v>5.0000000000000001E-4</v>
      </c>
      <c r="U70">
        <v>1.89E-2</v>
      </c>
      <c r="V70">
        <v>3.7000000000000002E-3</v>
      </c>
      <c r="W70">
        <v>2.7000000000000001E-3</v>
      </c>
      <c r="X70">
        <v>2.5000000000000001E-3</v>
      </c>
      <c r="Y70">
        <v>3.5799999999999998E-2</v>
      </c>
      <c r="Z70">
        <v>9</v>
      </c>
      <c r="AA70">
        <v>3156.3</v>
      </c>
      <c r="AB70">
        <v>6807.09</v>
      </c>
      <c r="AC70">
        <v>1711278.39</v>
      </c>
    </row>
    <row r="71" spans="1:29" x14ac:dyDescent="0.45">
      <c r="A71" s="1">
        <v>69</v>
      </c>
      <c r="B71" t="s">
        <v>145</v>
      </c>
      <c r="C71" t="s">
        <v>404</v>
      </c>
      <c r="D71">
        <v>2</v>
      </c>
      <c r="E71" t="s">
        <v>483</v>
      </c>
      <c r="F71">
        <v>4.4879999999999998E-3</v>
      </c>
      <c r="G71">
        <v>8.8666666666666651E-3</v>
      </c>
      <c r="H71">
        <v>80</v>
      </c>
      <c r="J71" t="s">
        <v>883</v>
      </c>
      <c r="K71">
        <v>17593.2492014585</v>
      </c>
      <c r="L71">
        <v>8778034.3999999985</v>
      </c>
      <c r="M71">
        <v>2.8700000000000002E-3</v>
      </c>
      <c r="N71">
        <v>12.58</v>
      </c>
      <c r="O71">
        <v>1.2999999999999999E-3</v>
      </c>
      <c r="P71">
        <v>3.0999999999999999E-3</v>
      </c>
      <c r="Q71">
        <v>2.0000000000000001E-4</v>
      </c>
      <c r="R71">
        <v>2.9999999999999997E-4</v>
      </c>
      <c r="S71">
        <v>5.5999999999999999E-3</v>
      </c>
      <c r="T71">
        <v>1.1000000000000001E-3</v>
      </c>
      <c r="U71">
        <v>4.4999999999999997E-3</v>
      </c>
      <c r="V71">
        <v>9.4000000000000004E-3</v>
      </c>
      <c r="W71">
        <v>7.7000000000000002E-3</v>
      </c>
      <c r="X71">
        <v>1.1000000000000001E-3</v>
      </c>
      <c r="Y71">
        <v>3.4500000000000003E-2</v>
      </c>
      <c r="Z71">
        <v>5.83</v>
      </c>
      <c r="AA71">
        <v>1398.51</v>
      </c>
      <c r="AB71">
        <v>3017.71</v>
      </c>
      <c r="AC71">
        <v>509949.25</v>
      </c>
    </row>
    <row r="72" spans="1:29" x14ac:dyDescent="0.45">
      <c r="A72" s="1">
        <v>70</v>
      </c>
      <c r="B72" t="s">
        <v>146</v>
      </c>
      <c r="C72" t="s">
        <v>405</v>
      </c>
      <c r="D72">
        <v>1</v>
      </c>
      <c r="E72" t="s">
        <v>483</v>
      </c>
      <c r="F72">
        <v>9.8171999999999999E-3</v>
      </c>
      <c r="G72">
        <v>2.288878787878788E-2</v>
      </c>
      <c r="H72">
        <v>43</v>
      </c>
      <c r="J72" t="s">
        <v>887</v>
      </c>
      <c r="K72">
        <v>38610.777721190287</v>
      </c>
      <c r="L72">
        <v>2892787.75</v>
      </c>
      <c r="M72">
        <v>1.6889999999999999E-2</v>
      </c>
      <c r="N72">
        <v>24.43</v>
      </c>
      <c r="O72">
        <v>3.0000000000000001E-3</v>
      </c>
      <c r="P72">
        <v>6.6E-3</v>
      </c>
      <c r="Q72">
        <v>4.0000000000000002E-4</v>
      </c>
      <c r="R72">
        <v>6.9999999999999999E-4</v>
      </c>
      <c r="S72">
        <v>1.2800000000000001E-2</v>
      </c>
      <c r="T72">
        <v>2.5000000000000001E-3</v>
      </c>
      <c r="U72">
        <v>5.1000000000000004E-3</v>
      </c>
      <c r="V72">
        <v>2.1499999999999998E-2</v>
      </c>
      <c r="W72">
        <v>1.78E-2</v>
      </c>
      <c r="X72">
        <v>2E-3</v>
      </c>
      <c r="Y72">
        <v>7.2400000000000006E-2</v>
      </c>
      <c r="Z72">
        <v>11.33</v>
      </c>
      <c r="AA72">
        <v>1580.47</v>
      </c>
      <c r="AB72">
        <v>3407.84</v>
      </c>
      <c r="AC72">
        <v>533298.03</v>
      </c>
    </row>
    <row r="73" spans="1:29" x14ac:dyDescent="0.45">
      <c r="A73" s="1">
        <v>71</v>
      </c>
      <c r="B73" t="s">
        <v>148</v>
      </c>
      <c r="C73" t="s">
        <v>407</v>
      </c>
      <c r="D73">
        <v>4</v>
      </c>
      <c r="E73" t="s">
        <v>483</v>
      </c>
      <c r="F73">
        <v>3.6939999999999998E-3</v>
      </c>
      <c r="G73">
        <v>7.2416666666666662E-3</v>
      </c>
      <c r="H73">
        <v>320</v>
      </c>
      <c r="J73" t="s">
        <v>883</v>
      </c>
      <c r="K73">
        <v>43681.387066524723</v>
      </c>
      <c r="L73">
        <v>15632954.800000001</v>
      </c>
      <c r="M73">
        <v>1.24E-3</v>
      </c>
      <c r="N73">
        <v>9.7100000000000009</v>
      </c>
      <c r="O73">
        <v>6.1999999999999998E-3</v>
      </c>
      <c r="P73">
        <v>1.2E-2</v>
      </c>
      <c r="Q73">
        <v>5.9999999999999995E-4</v>
      </c>
      <c r="R73">
        <v>1.4E-3</v>
      </c>
      <c r="S73">
        <v>2.9000000000000001E-2</v>
      </c>
      <c r="T73">
        <v>3.8999999999999998E-3</v>
      </c>
      <c r="U73">
        <v>1.95E-2</v>
      </c>
      <c r="V73">
        <v>4.41E-2</v>
      </c>
      <c r="W73">
        <v>3.32E-2</v>
      </c>
      <c r="X73">
        <v>3.1099999999999999E-2</v>
      </c>
      <c r="Y73">
        <v>0.18090000000000001</v>
      </c>
      <c r="Z73">
        <v>18.190000000000001</v>
      </c>
      <c r="AA73">
        <v>4498.6000000000004</v>
      </c>
      <c r="AB73">
        <v>2401.4</v>
      </c>
      <c r="AC73">
        <v>241467.04</v>
      </c>
    </row>
    <row r="74" spans="1:29" x14ac:dyDescent="0.45">
      <c r="A74" s="1">
        <v>72</v>
      </c>
      <c r="B74" t="s">
        <v>150</v>
      </c>
      <c r="C74" t="s">
        <v>409</v>
      </c>
      <c r="D74">
        <v>1</v>
      </c>
      <c r="E74" t="s">
        <v>483</v>
      </c>
      <c r="F74">
        <v>3.1900000000000001E-3</v>
      </c>
      <c r="G74">
        <v>6.4999999999999997E-3</v>
      </c>
      <c r="H74">
        <v>38</v>
      </c>
      <c r="J74" t="s">
        <v>883</v>
      </c>
      <c r="K74">
        <v>8833.4981610601226</v>
      </c>
      <c r="L74">
        <v>2319507.84</v>
      </c>
      <c r="M74">
        <v>5.0000000000000001E-4</v>
      </c>
      <c r="N74">
        <v>0.57999999999999996</v>
      </c>
      <c r="O74">
        <v>1E-4</v>
      </c>
      <c r="P74">
        <v>1E-4</v>
      </c>
      <c r="Q74">
        <v>0</v>
      </c>
      <c r="R74">
        <v>0</v>
      </c>
      <c r="S74">
        <v>2.9999999999999997E-4</v>
      </c>
      <c r="T74">
        <v>0</v>
      </c>
      <c r="U74">
        <v>2.0000000000000001E-4</v>
      </c>
      <c r="V74">
        <v>4.0000000000000002E-4</v>
      </c>
      <c r="W74">
        <v>4.0000000000000002E-4</v>
      </c>
      <c r="X74">
        <v>1E-4</v>
      </c>
      <c r="Y74">
        <v>1.6000000000000001E-3</v>
      </c>
      <c r="Z74">
        <v>0.27</v>
      </c>
      <c r="AA74">
        <v>15230.17</v>
      </c>
      <c r="AB74">
        <v>32716.66</v>
      </c>
      <c r="AC74">
        <v>5520936.3499999996</v>
      </c>
    </row>
    <row r="75" spans="1:29" x14ac:dyDescent="0.45">
      <c r="A75" s="1">
        <v>73</v>
      </c>
      <c r="B75" t="s">
        <v>151</v>
      </c>
      <c r="C75" t="s">
        <v>410</v>
      </c>
      <c r="D75">
        <v>1</v>
      </c>
      <c r="E75" t="s">
        <v>483</v>
      </c>
      <c r="F75">
        <v>1.0786E-2</v>
      </c>
      <c r="G75">
        <v>2.415833333333333E-2</v>
      </c>
      <c r="H75">
        <v>30</v>
      </c>
      <c r="J75" t="s">
        <v>887</v>
      </c>
      <c r="K75">
        <v>15097.793047149629</v>
      </c>
      <c r="L75">
        <v>2640627</v>
      </c>
      <c r="M75">
        <v>1.8159999999999999E-2</v>
      </c>
      <c r="N75">
        <v>23.97</v>
      </c>
      <c r="O75">
        <v>2.8999999999999998E-3</v>
      </c>
      <c r="P75">
        <v>6.4999999999999997E-3</v>
      </c>
      <c r="Q75">
        <v>4.0000000000000002E-4</v>
      </c>
      <c r="R75">
        <v>6.9999999999999999E-4</v>
      </c>
      <c r="S75">
        <v>1.26E-2</v>
      </c>
      <c r="T75">
        <v>2.3999999999999998E-3</v>
      </c>
      <c r="U75">
        <v>5.0000000000000001E-3</v>
      </c>
      <c r="V75">
        <v>2.1100000000000001E-2</v>
      </c>
      <c r="W75">
        <v>1.7500000000000002E-2</v>
      </c>
      <c r="X75">
        <v>2E-3</v>
      </c>
      <c r="Y75">
        <v>7.0999999999999994E-2</v>
      </c>
      <c r="Z75">
        <v>11.12</v>
      </c>
      <c r="AA75">
        <v>629.86</v>
      </c>
      <c r="AB75">
        <v>1357.72</v>
      </c>
      <c r="AC75">
        <v>212644.97</v>
      </c>
    </row>
    <row r="76" spans="1:29" x14ac:dyDescent="0.45">
      <c r="A76" s="1">
        <v>74</v>
      </c>
      <c r="B76" t="s">
        <v>154</v>
      </c>
      <c r="C76" t="s">
        <v>413</v>
      </c>
      <c r="D76">
        <v>1</v>
      </c>
      <c r="E76" t="s">
        <v>483</v>
      </c>
      <c r="F76">
        <v>5.9800000000000001E-3</v>
      </c>
      <c r="G76">
        <v>6.1966666666666663E-3</v>
      </c>
      <c r="H76">
        <v>51</v>
      </c>
      <c r="J76" t="s">
        <v>883</v>
      </c>
      <c r="K76">
        <v>11590.81830706141</v>
      </c>
      <c r="L76">
        <v>2743999.92</v>
      </c>
      <c r="M76">
        <v>2.0000000000000001E-4</v>
      </c>
      <c r="N76">
        <v>0.27</v>
      </c>
      <c r="O76">
        <v>0</v>
      </c>
      <c r="P76">
        <v>0</v>
      </c>
      <c r="Q76">
        <v>0</v>
      </c>
      <c r="R76">
        <v>1E-4</v>
      </c>
      <c r="S76">
        <v>1E-4</v>
      </c>
      <c r="T76">
        <v>0</v>
      </c>
      <c r="U76">
        <v>0</v>
      </c>
      <c r="V76">
        <v>1E-4</v>
      </c>
      <c r="W76">
        <v>0</v>
      </c>
      <c r="X76">
        <v>0</v>
      </c>
      <c r="Y76">
        <v>2.9999999999999997E-4</v>
      </c>
      <c r="Z76">
        <v>0</v>
      </c>
      <c r="AA76">
        <v>42928.959999999999</v>
      </c>
      <c r="AB76" t="s">
        <v>889</v>
      </c>
      <c r="AC76">
        <v>38636061.020000003</v>
      </c>
    </row>
    <row r="77" spans="1:29" x14ac:dyDescent="0.45">
      <c r="A77" s="1">
        <v>75</v>
      </c>
      <c r="B77" t="s">
        <v>155</v>
      </c>
      <c r="C77" t="s">
        <v>414</v>
      </c>
      <c r="D77">
        <v>1</v>
      </c>
      <c r="E77" t="s">
        <v>487</v>
      </c>
      <c r="F77">
        <v>6.9800000000000001E-3</v>
      </c>
      <c r="G77">
        <v>8.1666666666666676E-3</v>
      </c>
      <c r="H77">
        <v>43</v>
      </c>
      <c r="J77" t="s">
        <v>887</v>
      </c>
      <c r="K77">
        <v>33197.048244713478</v>
      </c>
      <c r="L77">
        <v>2310374.3999999999</v>
      </c>
      <c r="M77">
        <v>2.1700000000000001E-3</v>
      </c>
      <c r="N77">
        <v>2.5</v>
      </c>
      <c r="O77">
        <v>0</v>
      </c>
      <c r="P77">
        <v>4.0000000000000002E-4</v>
      </c>
      <c r="Q77">
        <v>0</v>
      </c>
      <c r="R77">
        <v>2.0000000000000001E-4</v>
      </c>
      <c r="S77">
        <v>2.9999999999999997E-4</v>
      </c>
      <c r="T77">
        <v>1E-4</v>
      </c>
      <c r="U77">
        <v>5.0000000000000001E-4</v>
      </c>
      <c r="V77">
        <v>1.1999999999999999E-3</v>
      </c>
      <c r="W77">
        <v>2.0000000000000001E-4</v>
      </c>
      <c r="X77">
        <v>1E-4</v>
      </c>
      <c r="Y77">
        <v>3.0000000000000001E-3</v>
      </c>
      <c r="Z77">
        <v>1.17</v>
      </c>
      <c r="AA77">
        <v>13278.82</v>
      </c>
      <c r="AB77">
        <v>28373.55</v>
      </c>
      <c r="AC77">
        <v>11065682.75</v>
      </c>
    </row>
    <row r="78" spans="1:29" x14ac:dyDescent="0.45">
      <c r="A78" s="1">
        <v>76</v>
      </c>
      <c r="B78" t="s">
        <v>155</v>
      </c>
      <c r="C78" t="s">
        <v>415</v>
      </c>
      <c r="D78">
        <v>1</v>
      </c>
      <c r="E78" t="s">
        <v>487</v>
      </c>
      <c r="F78">
        <v>6.9800000000000001E-3</v>
      </c>
      <c r="G78">
        <v>8.1666666666666676E-3</v>
      </c>
      <c r="H78">
        <v>43</v>
      </c>
      <c r="J78" t="s">
        <v>887</v>
      </c>
      <c r="K78">
        <v>33197.048244713478</v>
      </c>
      <c r="L78">
        <v>2192802</v>
      </c>
      <c r="M78">
        <v>2.1700000000000001E-3</v>
      </c>
      <c r="N78">
        <v>2.38</v>
      </c>
      <c r="O78">
        <v>0</v>
      </c>
      <c r="P78">
        <v>4.0000000000000002E-4</v>
      </c>
      <c r="Q78">
        <v>0</v>
      </c>
      <c r="R78">
        <v>1E-4</v>
      </c>
      <c r="S78">
        <v>2.9999999999999997E-4</v>
      </c>
      <c r="T78">
        <v>1E-4</v>
      </c>
      <c r="U78">
        <v>5.0000000000000001E-4</v>
      </c>
      <c r="V78">
        <v>1.1000000000000001E-3</v>
      </c>
      <c r="W78">
        <v>2.0000000000000001E-4</v>
      </c>
      <c r="X78">
        <v>1E-4</v>
      </c>
      <c r="Y78">
        <v>2.8999999999999998E-3</v>
      </c>
      <c r="Z78">
        <v>1.1100000000000001</v>
      </c>
      <c r="AA78">
        <v>13948.34</v>
      </c>
      <c r="AB78">
        <v>29907.25</v>
      </c>
      <c r="AC78">
        <v>11447258.02</v>
      </c>
    </row>
    <row r="79" spans="1:29" x14ac:dyDescent="0.45">
      <c r="A79" s="1">
        <v>77</v>
      </c>
      <c r="B79" t="s">
        <v>156</v>
      </c>
      <c r="C79" t="s">
        <v>416</v>
      </c>
      <c r="D79">
        <v>1</v>
      </c>
      <c r="E79" t="s">
        <v>483</v>
      </c>
      <c r="F79">
        <v>5.7140000000000003E-3</v>
      </c>
      <c r="G79">
        <v>1.4684210526315789E-2</v>
      </c>
      <c r="H79">
        <v>86</v>
      </c>
      <c r="J79" t="s">
        <v>883</v>
      </c>
      <c r="K79">
        <v>17470.569852561948</v>
      </c>
      <c r="L79">
        <v>10609501.199999999</v>
      </c>
      <c r="M79">
        <v>8.6800000000000002E-3</v>
      </c>
      <c r="N79">
        <v>46.07</v>
      </c>
      <c r="O79">
        <v>5.5999999999999999E-3</v>
      </c>
      <c r="P79">
        <v>1.24E-2</v>
      </c>
      <c r="Q79">
        <v>6.9999999999999999E-4</v>
      </c>
      <c r="R79">
        <v>1.4E-3</v>
      </c>
      <c r="S79">
        <v>2.41E-2</v>
      </c>
      <c r="T79">
        <v>4.7000000000000002E-3</v>
      </c>
      <c r="U79">
        <v>9.5999999999999992E-3</v>
      </c>
      <c r="V79">
        <v>4.0599999999999997E-2</v>
      </c>
      <c r="W79">
        <v>3.3599999999999998E-2</v>
      </c>
      <c r="X79">
        <v>3.8E-3</v>
      </c>
      <c r="Y79">
        <v>0.13650000000000001</v>
      </c>
      <c r="Z79">
        <v>21.36</v>
      </c>
      <c r="AA79">
        <v>379.22</v>
      </c>
      <c r="AB79">
        <v>817.91</v>
      </c>
      <c r="AC79">
        <v>127989.52</v>
      </c>
    </row>
    <row r="80" spans="1:29" x14ac:dyDescent="0.45">
      <c r="A80" s="1">
        <v>78</v>
      </c>
      <c r="B80" t="s">
        <v>157</v>
      </c>
      <c r="C80" t="s">
        <v>417</v>
      </c>
      <c r="D80">
        <v>2</v>
      </c>
      <c r="E80" t="s">
        <v>483</v>
      </c>
      <c r="F80">
        <v>3.6960000000000001E-3</v>
      </c>
      <c r="G80">
        <v>1.241818181818182E-2</v>
      </c>
      <c r="H80">
        <v>440</v>
      </c>
      <c r="J80" t="s">
        <v>883</v>
      </c>
      <c r="K80">
        <v>64072.203701552637</v>
      </c>
      <c r="L80">
        <v>30817327.399999999</v>
      </c>
      <c r="M80">
        <v>6.4200000000000004E-3</v>
      </c>
      <c r="N80">
        <v>98.9</v>
      </c>
      <c r="O80">
        <v>3.2199999999999999E-2</v>
      </c>
      <c r="P80">
        <v>1.7999999999999999E-2</v>
      </c>
      <c r="Q80">
        <v>3.5000000000000001E-3</v>
      </c>
      <c r="R80">
        <v>5.3E-3</v>
      </c>
      <c r="S80">
        <v>6.0600000000000001E-2</v>
      </c>
      <c r="T80">
        <v>3.1699999999999999E-2</v>
      </c>
      <c r="U80">
        <v>1.7999999999999999E-2</v>
      </c>
      <c r="V80">
        <v>0.1066</v>
      </c>
      <c r="W80">
        <v>0.1076</v>
      </c>
      <c r="X80">
        <v>4.53E-2</v>
      </c>
      <c r="Y80">
        <v>0.42880000000000001</v>
      </c>
      <c r="Z80">
        <v>77.77</v>
      </c>
      <c r="AA80">
        <v>647.85</v>
      </c>
      <c r="AB80">
        <v>823.87</v>
      </c>
      <c r="AC80">
        <v>149422.12</v>
      </c>
    </row>
    <row r="81" spans="1:29" x14ac:dyDescent="0.45">
      <c r="A81" s="1">
        <v>79</v>
      </c>
      <c r="B81" t="s">
        <v>163</v>
      </c>
      <c r="C81" t="s">
        <v>425</v>
      </c>
      <c r="D81">
        <v>1</v>
      </c>
      <c r="E81" t="s">
        <v>483</v>
      </c>
      <c r="F81">
        <v>5.7739999999999996E-3</v>
      </c>
      <c r="G81">
        <v>6.5833333333333334E-3</v>
      </c>
      <c r="H81">
        <v>680</v>
      </c>
      <c r="J81" t="s">
        <v>883</v>
      </c>
      <c r="K81">
        <v>76930.217968812809</v>
      </c>
      <c r="L81">
        <v>43165967.600000001</v>
      </c>
      <c r="M81">
        <v>5.8E-4</v>
      </c>
      <c r="N81">
        <v>12.59</v>
      </c>
      <c r="O81">
        <v>1.5E-3</v>
      </c>
      <c r="P81">
        <v>3.3999999999999998E-3</v>
      </c>
      <c r="Q81">
        <v>2.0000000000000001E-4</v>
      </c>
      <c r="R81">
        <v>4.0000000000000002E-4</v>
      </c>
      <c r="S81">
        <v>6.6E-3</v>
      </c>
      <c r="T81">
        <v>1.2999999999999999E-3</v>
      </c>
      <c r="U81">
        <v>2.5999999999999999E-3</v>
      </c>
      <c r="V81">
        <v>1.11E-2</v>
      </c>
      <c r="W81">
        <v>9.1999999999999998E-3</v>
      </c>
      <c r="X81">
        <v>1.49E-2</v>
      </c>
      <c r="Y81">
        <v>5.11E-2</v>
      </c>
      <c r="Z81">
        <v>5.9</v>
      </c>
      <c r="AA81">
        <v>6110.42</v>
      </c>
      <c r="AB81">
        <v>13039.02</v>
      </c>
      <c r="AC81">
        <v>1505483.72</v>
      </c>
    </row>
    <row r="82" spans="1:29" x14ac:dyDescent="0.45">
      <c r="A82" s="1">
        <v>80</v>
      </c>
      <c r="B82" t="s">
        <v>167</v>
      </c>
      <c r="C82" t="s">
        <v>429</v>
      </c>
      <c r="D82">
        <v>1</v>
      </c>
      <c r="E82" t="s">
        <v>483</v>
      </c>
      <c r="F82">
        <v>1.294E-3</v>
      </c>
      <c r="G82">
        <v>7.2309523809523796E-3</v>
      </c>
      <c r="H82">
        <v>933</v>
      </c>
      <c r="J82" t="s">
        <v>883</v>
      </c>
      <c r="K82">
        <v>113703.1446260248</v>
      </c>
      <c r="L82">
        <v>56550548.399999999</v>
      </c>
      <c r="M82">
        <v>1.23E-3</v>
      </c>
      <c r="N82">
        <v>34.81</v>
      </c>
      <c r="O82">
        <v>4.1999999999999997E-3</v>
      </c>
      <c r="P82">
        <v>9.4000000000000004E-3</v>
      </c>
      <c r="Q82">
        <v>5.9999999999999995E-4</v>
      </c>
      <c r="R82">
        <v>1E-3</v>
      </c>
      <c r="S82">
        <v>1.8200000000000001E-2</v>
      </c>
      <c r="T82">
        <v>3.5000000000000001E-3</v>
      </c>
      <c r="U82">
        <v>7.1999999999999998E-3</v>
      </c>
      <c r="V82">
        <v>3.0700000000000002E-2</v>
      </c>
      <c r="W82">
        <v>2.5399999999999999E-2</v>
      </c>
      <c r="X82">
        <v>4.1099999999999998E-2</v>
      </c>
      <c r="Y82">
        <v>0.14130000000000001</v>
      </c>
      <c r="Z82">
        <v>18.8</v>
      </c>
      <c r="AA82">
        <v>3266.39</v>
      </c>
      <c r="AB82">
        <v>6048.04</v>
      </c>
      <c r="AC82">
        <v>804693.17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2"/>
  <sheetViews>
    <sheetView workbookViewId="0">
      <selection sqref="A1:XFD1"/>
    </sheetView>
  </sheetViews>
  <sheetFormatPr defaultRowHeight="14.25" x14ac:dyDescent="0.45"/>
  <sheetData>
    <row r="1" spans="1:14" s="2" customFormat="1" ht="42.75" x14ac:dyDescent="0.45">
      <c r="B1" s="3" t="s">
        <v>1</v>
      </c>
      <c r="C1" s="3" t="s">
        <v>890</v>
      </c>
      <c r="D1" s="3" t="s">
        <v>891</v>
      </c>
      <c r="E1" s="3" t="s">
        <v>892</v>
      </c>
      <c r="F1" s="3" t="s">
        <v>893</v>
      </c>
      <c r="G1" s="3" t="s">
        <v>894</v>
      </c>
      <c r="H1" s="3" t="s">
        <v>895</v>
      </c>
      <c r="I1" s="3" t="s">
        <v>896</v>
      </c>
      <c r="J1" s="3" t="s">
        <v>897</v>
      </c>
      <c r="K1" s="3" t="s">
        <v>898</v>
      </c>
      <c r="L1" s="3" t="s">
        <v>899</v>
      </c>
      <c r="M1" s="3" t="s">
        <v>900</v>
      </c>
      <c r="N1" s="3" t="s">
        <v>901</v>
      </c>
    </row>
    <row r="2" spans="1:14" x14ac:dyDescent="0.45">
      <c r="A2" s="1">
        <v>0</v>
      </c>
      <c r="B2" t="s">
        <v>402</v>
      </c>
      <c r="C2">
        <v>1.21E-4</v>
      </c>
      <c r="D2">
        <v>2.7E-4</v>
      </c>
      <c r="E2">
        <v>1.6099999999999998E-5</v>
      </c>
      <c r="F2">
        <v>2.94E-5</v>
      </c>
      <c r="G2">
        <v>5.2400000000000005E-4</v>
      </c>
      <c r="H2">
        <v>1.01E-4</v>
      </c>
      <c r="I2">
        <v>2.0799999999999999E-4</v>
      </c>
      <c r="J2">
        <v>8.8099999999999995E-4</v>
      </c>
      <c r="K2">
        <v>7.2999999999999996E-4</v>
      </c>
      <c r="L2">
        <v>8.1600000000000005E-5</v>
      </c>
      <c r="M2">
        <v>2.9621000000000001E-3</v>
      </c>
      <c r="N2">
        <v>0.46362236172489352</v>
      </c>
    </row>
    <row r="3" spans="1:14" x14ac:dyDescent="0.45">
      <c r="A3" s="1">
        <v>1</v>
      </c>
      <c r="B3" t="s">
        <v>403</v>
      </c>
      <c r="C3">
        <v>5.086787217560657E-5</v>
      </c>
      <c r="D3">
        <v>1.649216279832753E-4</v>
      </c>
      <c r="E3">
        <v>1.2716968043901639E-5</v>
      </c>
      <c r="F3">
        <v>1.845203630344129E-5</v>
      </c>
      <c r="G3">
        <v>1.365602362771415E-4</v>
      </c>
      <c r="H3">
        <v>2.7088882178756591E-5</v>
      </c>
      <c r="I3">
        <v>9.7147815969272845E-4</v>
      </c>
      <c r="J3">
        <v>1.9249745913649569E-4</v>
      </c>
      <c r="K3">
        <v>1.405298443670395E-4</v>
      </c>
      <c r="L3">
        <v>1.2716968043901641E-4</v>
      </c>
      <c r="M3">
        <v>1.842282766597403E-3</v>
      </c>
      <c r="N3">
        <v>0.46362236172489352</v>
      </c>
    </row>
    <row r="4" spans="1:14" x14ac:dyDescent="0.45">
      <c r="A4" s="1">
        <v>2</v>
      </c>
      <c r="B4" t="s">
        <v>405</v>
      </c>
      <c r="C4">
        <v>1.21E-4</v>
      </c>
      <c r="D4">
        <v>2.7E-4</v>
      </c>
      <c r="E4">
        <v>1.6099999999999998E-5</v>
      </c>
      <c r="F4">
        <v>2.94E-5</v>
      </c>
      <c r="G4">
        <v>5.2400000000000005E-4</v>
      </c>
      <c r="H4">
        <v>1.01E-4</v>
      </c>
      <c r="I4">
        <v>2.0799999999999999E-4</v>
      </c>
      <c r="J4">
        <v>8.8099999999999995E-4</v>
      </c>
      <c r="K4">
        <v>7.2999999999999996E-4</v>
      </c>
      <c r="L4">
        <v>8.1600000000000005E-5</v>
      </c>
      <c r="M4">
        <v>2.9621000000000001E-3</v>
      </c>
      <c r="N4">
        <v>0.46362236172489352</v>
      </c>
    </row>
    <row r="5" spans="1:14" x14ac:dyDescent="0.45">
      <c r="A5" s="1">
        <v>3</v>
      </c>
      <c r="B5" t="s">
        <v>203</v>
      </c>
      <c r="C5">
        <v>3.6900000000000002E-5</v>
      </c>
      <c r="D5">
        <v>6.4499999999999996E-5</v>
      </c>
      <c r="E5">
        <v>1.6099999999999998E-5</v>
      </c>
      <c r="F5">
        <v>2.94E-5</v>
      </c>
      <c r="G5">
        <v>5.2400000000000005E-4</v>
      </c>
      <c r="H5">
        <v>1.01E-4</v>
      </c>
      <c r="I5">
        <v>2.0799999999999999E-4</v>
      </c>
      <c r="J5">
        <v>8.8099999999999995E-4</v>
      </c>
      <c r="K5">
        <v>7.2999999999999996E-4</v>
      </c>
      <c r="L5">
        <v>7.6699999999999994E-5</v>
      </c>
      <c r="M5">
        <v>2.6676E-3</v>
      </c>
      <c r="N5">
        <v>0.54022242513261698</v>
      </c>
    </row>
    <row r="6" spans="1:14" x14ac:dyDescent="0.45">
      <c r="A6" s="1">
        <v>4</v>
      </c>
      <c r="B6" t="s">
        <v>212</v>
      </c>
      <c r="C6">
        <v>3.6900000000000002E-5</v>
      </c>
      <c r="D6">
        <v>6.4499999999999996E-5</v>
      </c>
      <c r="E6">
        <v>1.6099999999999998E-5</v>
      </c>
      <c r="F6">
        <v>2.94E-5</v>
      </c>
      <c r="G6">
        <v>5.2400000000000005E-4</v>
      </c>
      <c r="H6">
        <v>1.01E-4</v>
      </c>
      <c r="I6">
        <v>2.0799999999999999E-4</v>
      </c>
      <c r="J6">
        <v>8.8099999999999995E-4</v>
      </c>
      <c r="K6">
        <v>7.2999999999999996E-4</v>
      </c>
      <c r="L6">
        <v>5.3899999999999998E-4</v>
      </c>
      <c r="M6">
        <v>3.1299000000000001E-3</v>
      </c>
      <c r="N6">
        <v>0.46854791890311293</v>
      </c>
    </row>
    <row r="7" spans="1:14" x14ac:dyDescent="0.45">
      <c r="A7" s="1">
        <v>5</v>
      </c>
      <c r="B7" t="s">
        <v>213</v>
      </c>
      <c r="C7">
        <v>3.6900000000000002E-5</v>
      </c>
      <c r="D7">
        <v>6.4499999999999996E-5</v>
      </c>
      <c r="E7">
        <v>1.6099999999999998E-5</v>
      </c>
      <c r="F7">
        <v>2.94E-5</v>
      </c>
      <c r="G7">
        <v>5.2400000000000005E-4</v>
      </c>
      <c r="H7">
        <v>1.01E-4</v>
      </c>
      <c r="I7">
        <v>2.0799999999999999E-4</v>
      </c>
      <c r="J7">
        <v>8.8099999999999995E-4</v>
      </c>
      <c r="K7">
        <v>7.2999999999999996E-4</v>
      </c>
      <c r="L7">
        <v>5.3899999999999998E-4</v>
      </c>
      <c r="M7">
        <v>3.1299000000000001E-3</v>
      </c>
      <c r="N7">
        <v>0.46854791890311293</v>
      </c>
    </row>
    <row r="8" spans="1:14" x14ac:dyDescent="0.45">
      <c r="A8" s="1">
        <v>6</v>
      </c>
      <c r="B8" t="s">
        <v>180</v>
      </c>
      <c r="C8">
        <v>2.9499999999999999E-5</v>
      </c>
      <c r="D8">
        <v>1.3899999999999999E-4</v>
      </c>
      <c r="E8">
        <v>9.4599999999999992E-6</v>
      </c>
      <c r="F8">
        <v>8.9700000000000005E-6</v>
      </c>
      <c r="G8">
        <v>1.3699999999999999E-3</v>
      </c>
      <c r="H8">
        <v>4.07E-5</v>
      </c>
      <c r="I8">
        <v>1.3799999999999999E-4</v>
      </c>
      <c r="J8">
        <v>2.3900000000000001E-4</v>
      </c>
      <c r="K8">
        <v>4.7899999999999999E-4</v>
      </c>
      <c r="L8">
        <v>1.6800000000000001E-3</v>
      </c>
      <c r="M8">
        <v>4.1336299999999992E-3</v>
      </c>
      <c r="N8">
        <v>0.46854791890311293</v>
      </c>
    </row>
    <row r="9" spans="1:14" x14ac:dyDescent="0.45">
      <c r="A9" s="1">
        <v>7</v>
      </c>
      <c r="B9" t="s">
        <v>219</v>
      </c>
      <c r="C9">
        <v>1.1360858882537249E-4</v>
      </c>
      <c r="D9">
        <v>3.0936853475750939E-5</v>
      </c>
      <c r="E9">
        <v>1.7751342003964448E-5</v>
      </c>
      <c r="F9">
        <v>2.6029749252099299E-5</v>
      </c>
      <c r="G9">
        <v>5.9961880825971417E-5</v>
      </c>
      <c r="H9">
        <v>1.775134200396445E-4</v>
      </c>
      <c r="I9">
        <v>4.2268385741432593E-5</v>
      </c>
      <c r="J9">
        <v>6.4917587636462482E-5</v>
      </c>
      <c r="K9">
        <v>1.673313217426414E-4</v>
      </c>
      <c r="L9">
        <v>2.3707554418954039E-3</v>
      </c>
      <c r="M9">
        <v>3.071074571438744E-3</v>
      </c>
      <c r="N9">
        <v>0.54022242513261698</v>
      </c>
    </row>
    <row r="10" spans="1:14" x14ac:dyDescent="0.45">
      <c r="A10" s="1">
        <v>8</v>
      </c>
      <c r="B10" t="s">
        <v>225</v>
      </c>
      <c r="C10">
        <v>1.21E-4</v>
      </c>
      <c r="D10">
        <v>2.7E-4</v>
      </c>
      <c r="E10">
        <v>1.6099999999999998E-5</v>
      </c>
      <c r="F10">
        <v>2.94E-5</v>
      </c>
      <c r="G10">
        <v>5.2400000000000005E-4</v>
      </c>
      <c r="H10">
        <v>1.01E-4</v>
      </c>
      <c r="I10">
        <v>2.0799999999999999E-4</v>
      </c>
      <c r="J10">
        <v>8.8099999999999995E-4</v>
      </c>
      <c r="K10">
        <v>7.2999999999999996E-4</v>
      </c>
      <c r="L10">
        <v>1.1800000000000001E-3</v>
      </c>
      <c r="M10">
        <v>4.0604999999999999E-3</v>
      </c>
      <c r="N10">
        <v>0.54022242513261698</v>
      </c>
    </row>
    <row r="11" spans="1:14" x14ac:dyDescent="0.45">
      <c r="A11" s="1">
        <v>9</v>
      </c>
      <c r="B11" t="s">
        <v>228</v>
      </c>
      <c r="C11">
        <v>2.9499999999999999E-5</v>
      </c>
      <c r="D11">
        <v>1.3899999999999999E-4</v>
      </c>
      <c r="E11">
        <v>9.4599999999999992E-6</v>
      </c>
      <c r="F11">
        <v>8.9700000000000005E-6</v>
      </c>
      <c r="G11">
        <v>1.3699999999999999E-3</v>
      </c>
      <c r="H11">
        <v>4.07E-5</v>
      </c>
      <c r="I11">
        <v>1.3799999999999999E-4</v>
      </c>
      <c r="J11">
        <v>2.3900000000000001E-4</v>
      </c>
      <c r="K11">
        <v>4.7899999999999999E-4</v>
      </c>
      <c r="L11">
        <v>2.34E-4</v>
      </c>
      <c r="M11">
        <v>2.687629999999999E-3</v>
      </c>
      <c r="N11">
        <v>0.54022242513261698</v>
      </c>
    </row>
    <row r="12" spans="1:14" x14ac:dyDescent="0.45">
      <c r="A12" s="1">
        <v>10</v>
      </c>
      <c r="B12" t="s">
        <v>229</v>
      </c>
      <c r="C12">
        <v>2.9499999999999999E-5</v>
      </c>
      <c r="D12">
        <v>1.3899999999999999E-4</v>
      </c>
      <c r="E12">
        <v>9.4599999999999992E-6</v>
      </c>
      <c r="F12">
        <v>8.9700000000000005E-6</v>
      </c>
      <c r="G12">
        <v>1.3699999999999999E-3</v>
      </c>
      <c r="H12">
        <v>4.07E-5</v>
      </c>
      <c r="I12">
        <v>1.3799999999999999E-4</v>
      </c>
      <c r="J12">
        <v>2.3900000000000001E-4</v>
      </c>
      <c r="K12">
        <v>4.7899999999999999E-4</v>
      </c>
      <c r="L12">
        <v>2.34E-4</v>
      </c>
      <c r="M12">
        <v>2.687629999999999E-3</v>
      </c>
      <c r="N12">
        <v>0.54022242513261698</v>
      </c>
    </row>
    <row r="13" spans="1:14" x14ac:dyDescent="0.45">
      <c r="A13" s="1">
        <v>11</v>
      </c>
      <c r="B13" t="s">
        <v>230</v>
      </c>
      <c r="C13">
        <v>2.9499999999999999E-5</v>
      </c>
      <c r="D13">
        <v>1.3899999999999999E-4</v>
      </c>
      <c r="E13">
        <v>9.4599999999999992E-6</v>
      </c>
      <c r="F13">
        <v>8.9700000000000005E-6</v>
      </c>
      <c r="G13">
        <v>1.3699999999999999E-3</v>
      </c>
      <c r="H13">
        <v>4.07E-5</v>
      </c>
      <c r="I13">
        <v>1.3799999999999999E-4</v>
      </c>
      <c r="J13">
        <v>2.3900000000000001E-4</v>
      </c>
      <c r="K13">
        <v>4.7899999999999999E-4</v>
      </c>
      <c r="L13">
        <v>2.34E-4</v>
      </c>
      <c r="M13">
        <v>2.687629999999999E-3</v>
      </c>
      <c r="N13">
        <v>0.54022242513261698</v>
      </c>
    </row>
    <row r="14" spans="1:14" x14ac:dyDescent="0.45">
      <c r="A14" s="1">
        <v>12</v>
      </c>
      <c r="B14" t="s">
        <v>231</v>
      </c>
      <c r="C14">
        <v>2.9499999999999999E-5</v>
      </c>
      <c r="D14">
        <v>1.3899999999999999E-4</v>
      </c>
      <c r="E14">
        <v>9.4599999999999992E-6</v>
      </c>
      <c r="F14">
        <v>8.9700000000000005E-6</v>
      </c>
      <c r="G14">
        <v>1.3699999999999999E-3</v>
      </c>
      <c r="H14">
        <v>4.07E-5</v>
      </c>
      <c r="I14">
        <v>1.3799999999999999E-4</v>
      </c>
      <c r="J14">
        <v>2.3900000000000001E-4</v>
      </c>
      <c r="K14">
        <v>4.7899999999999999E-4</v>
      </c>
      <c r="L14">
        <v>2.34E-4</v>
      </c>
      <c r="M14">
        <v>2.687629999999999E-3</v>
      </c>
      <c r="N14">
        <v>0.54022242513261698</v>
      </c>
    </row>
    <row r="15" spans="1:14" x14ac:dyDescent="0.45">
      <c r="A15" s="1">
        <v>13</v>
      </c>
      <c r="B15" t="s">
        <v>250</v>
      </c>
      <c r="C15">
        <v>5.4767704741402137E-5</v>
      </c>
      <c r="D15">
        <v>3.6856633337631442E-4</v>
      </c>
      <c r="E15">
        <v>1.9018536712973659E-5</v>
      </c>
      <c r="F15">
        <v>6.1584126424175367E-5</v>
      </c>
      <c r="G15">
        <v>6.4431155779703041E-4</v>
      </c>
      <c r="H15">
        <v>1.2394725840053671E-4</v>
      </c>
      <c r="I15">
        <v>2.072555801375323E-4</v>
      </c>
      <c r="J15">
        <v>4.547057184843031E-4</v>
      </c>
      <c r="K15">
        <v>5.0404056022798865E-4</v>
      </c>
      <c r="L15">
        <v>3.8735891361664871E-3</v>
      </c>
      <c r="M15">
        <v>6.3117865124687443E-3</v>
      </c>
      <c r="N15">
        <v>0.46854791890311293</v>
      </c>
    </row>
    <row r="16" spans="1:14" x14ac:dyDescent="0.45">
      <c r="A16" s="1">
        <v>14</v>
      </c>
      <c r="B16" t="s">
        <v>256</v>
      </c>
      <c r="C16">
        <v>4.99E-5</v>
      </c>
      <c r="D16">
        <v>1.3899999999999999E-4</v>
      </c>
      <c r="E16">
        <v>5.4600000000000002E-6</v>
      </c>
      <c r="F16">
        <v>2.05E-5</v>
      </c>
      <c r="G16">
        <v>1.3699999999999999E-3</v>
      </c>
      <c r="H16">
        <v>3.0000000000000001E-5</v>
      </c>
      <c r="I16">
        <v>9.2600000000000001E-5</v>
      </c>
      <c r="J16">
        <v>1.65E-3</v>
      </c>
      <c r="K16">
        <v>4.7899999999999999E-4</v>
      </c>
      <c r="L16">
        <v>2.5000000000000001E-3</v>
      </c>
      <c r="M16">
        <v>6.3364600000000004E-3</v>
      </c>
      <c r="N16">
        <v>0.39320837027949368</v>
      </c>
    </row>
    <row r="17" spans="1:14" x14ac:dyDescent="0.45">
      <c r="A17" s="1">
        <v>15</v>
      </c>
      <c r="B17" t="s">
        <v>259</v>
      </c>
      <c r="C17">
        <v>4.99E-5</v>
      </c>
      <c r="D17">
        <v>1.3899999999999999E-4</v>
      </c>
      <c r="E17">
        <v>5.4600000000000002E-6</v>
      </c>
      <c r="F17">
        <v>2.05E-5</v>
      </c>
      <c r="G17">
        <v>1.3699999999999999E-3</v>
      </c>
      <c r="H17">
        <v>3.0000000000000001E-5</v>
      </c>
      <c r="I17">
        <v>9.2600000000000001E-5</v>
      </c>
      <c r="J17">
        <v>1.65E-3</v>
      </c>
      <c r="K17">
        <v>4.7899999999999999E-4</v>
      </c>
      <c r="L17">
        <v>2.5000000000000001E-3</v>
      </c>
      <c r="M17">
        <v>6.3364600000000004E-3</v>
      </c>
      <c r="N17">
        <v>0.39320837027949368</v>
      </c>
    </row>
    <row r="18" spans="1:14" x14ac:dyDescent="0.45">
      <c r="A18" s="1">
        <v>16</v>
      </c>
      <c r="B18" t="s">
        <v>289</v>
      </c>
      <c r="C18">
        <v>4.99E-5</v>
      </c>
      <c r="D18">
        <v>1.3899999999999999E-4</v>
      </c>
      <c r="E18">
        <v>5.4600000000000002E-6</v>
      </c>
      <c r="F18">
        <v>2.05E-5</v>
      </c>
      <c r="G18">
        <v>1.3699999999999999E-3</v>
      </c>
      <c r="H18">
        <v>3.0000000000000001E-5</v>
      </c>
      <c r="I18">
        <v>9.2600000000000001E-5</v>
      </c>
      <c r="J18">
        <v>1.6500000000000001E-5</v>
      </c>
      <c r="K18">
        <v>4.7899999999999999E-4</v>
      </c>
      <c r="L18">
        <v>3.4399999999999999E-3</v>
      </c>
      <c r="M18">
        <v>5.6429599999999998E-3</v>
      </c>
      <c r="N18">
        <v>0.46854791890311293</v>
      </c>
    </row>
    <row r="19" spans="1:14" x14ac:dyDescent="0.45">
      <c r="A19" s="1">
        <v>17</v>
      </c>
      <c r="B19" t="s">
        <v>290</v>
      </c>
      <c r="C19">
        <v>4.99E-5</v>
      </c>
      <c r="D19">
        <v>1.3899999999999999E-4</v>
      </c>
      <c r="E19">
        <v>5.4600000000000002E-6</v>
      </c>
      <c r="F19">
        <v>2.05E-5</v>
      </c>
      <c r="G19">
        <v>1.3699999999999999E-3</v>
      </c>
      <c r="H19">
        <v>3.0000000000000001E-5</v>
      </c>
      <c r="I19">
        <v>9.2600000000000001E-5</v>
      </c>
      <c r="J19">
        <v>1.6500000000000001E-5</v>
      </c>
      <c r="K19">
        <v>4.7899999999999999E-4</v>
      </c>
      <c r="L19">
        <v>3.4399999999999999E-3</v>
      </c>
      <c r="M19">
        <v>5.6429599999999998E-3</v>
      </c>
      <c r="N19">
        <v>0.46854791890311293</v>
      </c>
    </row>
    <row r="20" spans="1:14" x14ac:dyDescent="0.45">
      <c r="A20" s="1">
        <v>18</v>
      </c>
      <c r="B20" t="s">
        <v>291</v>
      </c>
      <c r="C20">
        <v>3.993190521300283E-5</v>
      </c>
      <c r="D20">
        <v>1.3667482667373561E-4</v>
      </c>
      <c r="E20">
        <v>1.5934404265687339E-5</v>
      </c>
      <c r="F20">
        <v>1.165190434942925E-5</v>
      </c>
      <c r="G20">
        <v>2.89138519094467E-3</v>
      </c>
      <c r="H20">
        <v>8.2775215315018506E-5</v>
      </c>
      <c r="I20">
        <v>2.0985186694734431E-4</v>
      </c>
      <c r="J20">
        <v>6.7413721274324359E-4</v>
      </c>
      <c r="K20">
        <v>1.2585603279140569E-3</v>
      </c>
      <c r="L20">
        <v>8.6902940624037067E-4</v>
      </c>
      <c r="M20">
        <v>6.1899322606065602E-3</v>
      </c>
      <c r="N20">
        <v>0.14563953488372089</v>
      </c>
    </row>
    <row r="21" spans="1:14" x14ac:dyDescent="0.45">
      <c r="A21" s="1">
        <v>19</v>
      </c>
      <c r="B21" t="s">
        <v>185</v>
      </c>
      <c r="C21">
        <v>3.094020084647015E-4</v>
      </c>
      <c r="D21">
        <v>3.0816767199133788E-4</v>
      </c>
      <c r="E21">
        <v>2.5474446928867769E-5</v>
      </c>
      <c r="F21">
        <v>7.0903844971211051E-5</v>
      </c>
      <c r="G21">
        <v>1.2393694856190371E-3</v>
      </c>
      <c r="H21">
        <v>2.4989678873176712E-4</v>
      </c>
      <c r="I21">
        <v>5.6457508465057181E-4</v>
      </c>
      <c r="J21">
        <v>1.0464622151182051E-3</v>
      </c>
      <c r="K21">
        <v>3.5865747407888121E-4</v>
      </c>
      <c r="L21">
        <v>1.765132967728929E-4</v>
      </c>
      <c r="M21">
        <v>4.3494223173274737E-3</v>
      </c>
      <c r="N21">
        <v>0.63744198040226907</v>
      </c>
    </row>
    <row r="22" spans="1:14" x14ac:dyDescent="0.45">
      <c r="A22" s="1">
        <v>20</v>
      </c>
      <c r="B22" t="s">
        <v>410</v>
      </c>
      <c r="C22">
        <v>1.21E-4</v>
      </c>
      <c r="D22">
        <v>2.7E-4</v>
      </c>
      <c r="E22">
        <v>1.6099999999999998E-5</v>
      </c>
      <c r="F22">
        <v>2.94E-5</v>
      </c>
      <c r="G22">
        <v>5.2400000000000005E-4</v>
      </c>
      <c r="H22">
        <v>1.01E-4</v>
      </c>
      <c r="I22">
        <v>2.0799999999999999E-4</v>
      </c>
      <c r="J22">
        <v>8.8099999999999995E-4</v>
      </c>
      <c r="K22">
        <v>7.2999999999999996E-4</v>
      </c>
      <c r="L22">
        <v>8.1600000000000005E-5</v>
      </c>
      <c r="M22">
        <v>2.9621000000000001E-3</v>
      </c>
      <c r="N22">
        <v>0.46362236172489352</v>
      </c>
    </row>
    <row r="23" spans="1:14" x14ac:dyDescent="0.45">
      <c r="A23" s="1">
        <v>21</v>
      </c>
      <c r="B23" t="s">
        <v>414</v>
      </c>
      <c r="C23">
        <v>1.7817364399454539E-5</v>
      </c>
      <c r="D23">
        <v>1.7954817160619889E-4</v>
      </c>
      <c r="E23">
        <v>5.5838138128273974E-6</v>
      </c>
      <c r="F23">
        <v>6.2746367723090176E-5</v>
      </c>
      <c r="G23">
        <v>1.082267399788082E-4</v>
      </c>
      <c r="H23">
        <v>2.2413050010220181E-5</v>
      </c>
      <c r="I23">
        <v>2.1962844497284951E-4</v>
      </c>
      <c r="J23">
        <v>4.6316999566264189E-4</v>
      </c>
      <c r="K23">
        <v>9.9185976736459758E-5</v>
      </c>
      <c r="L23">
        <v>2.2768692180193899E-5</v>
      </c>
      <c r="M23">
        <v>1.201088617082745E-3</v>
      </c>
      <c r="N23">
        <v>0.46854791890311293</v>
      </c>
    </row>
    <row r="24" spans="1:14" x14ac:dyDescent="0.45">
      <c r="A24" s="1">
        <v>22</v>
      </c>
      <c r="B24" t="s">
        <v>415</v>
      </c>
      <c r="C24">
        <v>1.7817364399454539E-5</v>
      </c>
      <c r="D24">
        <v>1.7954817160619889E-4</v>
      </c>
      <c r="E24">
        <v>5.5838138128273974E-6</v>
      </c>
      <c r="F24">
        <v>6.2746367723090176E-5</v>
      </c>
      <c r="G24">
        <v>1.082267399788082E-4</v>
      </c>
      <c r="H24">
        <v>2.2413050010220181E-5</v>
      </c>
      <c r="I24">
        <v>2.1962844497284951E-4</v>
      </c>
      <c r="J24">
        <v>4.6316999566264189E-4</v>
      </c>
      <c r="K24">
        <v>9.9185976736459758E-5</v>
      </c>
      <c r="L24">
        <v>2.2768692180193899E-5</v>
      </c>
      <c r="M24">
        <v>1.201088617082745E-3</v>
      </c>
      <c r="N24">
        <v>0.46854791890311293</v>
      </c>
    </row>
    <row r="25" spans="1:14" x14ac:dyDescent="0.45">
      <c r="A25" s="1">
        <v>23</v>
      </c>
      <c r="B25" t="s">
        <v>416</v>
      </c>
      <c r="C25">
        <v>1.21E-4</v>
      </c>
      <c r="D25">
        <v>2.7E-4</v>
      </c>
      <c r="E25">
        <v>1.6099999999999998E-5</v>
      </c>
      <c r="F25">
        <v>2.94E-5</v>
      </c>
      <c r="G25">
        <v>5.2400000000000005E-4</v>
      </c>
      <c r="H25">
        <v>1.01E-4</v>
      </c>
      <c r="I25">
        <v>2.0799999999999999E-4</v>
      </c>
      <c r="J25">
        <v>8.8099999999999995E-4</v>
      </c>
      <c r="K25">
        <v>7.2999999999999996E-4</v>
      </c>
      <c r="L25">
        <v>8.1600000000000005E-5</v>
      </c>
      <c r="M25">
        <v>2.9621000000000001E-3</v>
      </c>
      <c r="N25">
        <v>0.46362236172489352</v>
      </c>
    </row>
    <row r="26" spans="1:14" x14ac:dyDescent="0.45">
      <c r="A26" s="1">
        <v>24</v>
      </c>
      <c r="B26" t="s">
        <v>429</v>
      </c>
      <c r="C26">
        <v>1.21E-4</v>
      </c>
      <c r="D26">
        <v>2.7E-4</v>
      </c>
      <c r="E26">
        <v>1.6099999999999998E-5</v>
      </c>
      <c r="F26">
        <v>2.94E-5</v>
      </c>
      <c r="G26">
        <v>5.2400000000000005E-4</v>
      </c>
      <c r="H26">
        <v>1.01E-4</v>
      </c>
      <c r="I26">
        <v>2.0799999999999999E-4</v>
      </c>
      <c r="J26">
        <v>8.8099999999999995E-4</v>
      </c>
      <c r="K26">
        <v>7.2999999999999996E-4</v>
      </c>
      <c r="L26">
        <v>1.1800000000000001E-3</v>
      </c>
      <c r="M26">
        <v>4.0604999999999999E-3</v>
      </c>
      <c r="N26">
        <v>0.54022242513261698</v>
      </c>
    </row>
    <row r="27" spans="1:14" x14ac:dyDescent="0.45">
      <c r="A27" s="1">
        <v>25</v>
      </c>
      <c r="B27" t="s">
        <v>173</v>
      </c>
      <c r="C27">
        <v>8.9337285891670569E-5</v>
      </c>
      <c r="D27">
        <v>8.8761499166460525E-5</v>
      </c>
      <c r="E27">
        <v>7.4273322899060057E-6</v>
      </c>
      <c r="F27">
        <v>2.048057411391306E-5</v>
      </c>
      <c r="G27">
        <v>4.0337893079058211E-4</v>
      </c>
      <c r="H27">
        <v>7.2014559559805181E-5</v>
      </c>
      <c r="I27">
        <v>1.8650584244071569E-4</v>
      </c>
      <c r="J27">
        <v>3.5545281014328348E-4</v>
      </c>
      <c r="K27">
        <v>2.140324526281387E-4</v>
      </c>
      <c r="L27">
        <v>5.1471984598554349E-5</v>
      </c>
      <c r="M27">
        <v>1.48886327162303E-3</v>
      </c>
      <c r="N27">
        <v>0.54022242513261698</v>
      </c>
    </row>
    <row r="28" spans="1:14" x14ac:dyDescent="0.45">
      <c r="A28" s="1">
        <v>26</v>
      </c>
      <c r="B28" t="s">
        <v>302</v>
      </c>
      <c r="C28">
        <v>1.7203139046558431E-5</v>
      </c>
      <c r="D28">
        <v>4.239870795340082E-4</v>
      </c>
      <c r="E28">
        <v>5.022213705379508E-6</v>
      </c>
      <c r="F28">
        <v>3.6386957684237638E-5</v>
      </c>
      <c r="G28">
        <v>6.680393474845826E-4</v>
      </c>
      <c r="H28">
        <v>2.2183138179125051E-5</v>
      </c>
      <c r="I28">
        <v>1.123837594990787E-4</v>
      </c>
      <c r="J28">
        <v>3.4723882237667391E-4</v>
      </c>
      <c r="K28">
        <v>6.0753881052495458E-4</v>
      </c>
      <c r="L28">
        <v>5.8529832545745931E-3</v>
      </c>
      <c r="M28">
        <v>8.0929665226091921E-3</v>
      </c>
      <c r="N28">
        <v>0.46854791890311293</v>
      </c>
    </row>
    <row r="29" spans="1:14" x14ac:dyDescent="0.45">
      <c r="A29" s="1">
        <v>27</v>
      </c>
      <c r="B29" t="s">
        <v>309</v>
      </c>
      <c r="C29">
        <v>4.7108197007508428E-5</v>
      </c>
      <c r="D29">
        <v>5.8611850790280239E-5</v>
      </c>
      <c r="E29">
        <v>1.186508285412364E-5</v>
      </c>
      <c r="F29">
        <v>1.1951319699399891E-5</v>
      </c>
      <c r="G29">
        <v>1.452069442518588E-4</v>
      </c>
      <c r="H29">
        <v>4.4526503850139067E-5</v>
      </c>
      <c r="I29">
        <v>3.0509309119180011E-3</v>
      </c>
      <c r="J29">
        <v>3.2346187004155712E-4</v>
      </c>
      <c r="K29">
        <v>6.4946368906672748E-4</v>
      </c>
      <c r="L29">
        <v>1.17770492518771E-4</v>
      </c>
      <c r="M29">
        <v>4.4608968619983666E-3</v>
      </c>
      <c r="N29">
        <v>0.46854791890311293</v>
      </c>
    </row>
    <row r="30" spans="1:14" x14ac:dyDescent="0.45">
      <c r="A30" s="1">
        <v>28</v>
      </c>
      <c r="B30" t="s">
        <v>311</v>
      </c>
      <c r="C30">
        <v>2.9499999999999999E-5</v>
      </c>
      <c r="D30">
        <v>1.3899999999999999E-4</v>
      </c>
      <c r="E30">
        <v>9.4599999999999992E-6</v>
      </c>
      <c r="F30">
        <v>8.9700000000000005E-6</v>
      </c>
      <c r="G30">
        <v>1.3699999999999999E-3</v>
      </c>
      <c r="H30">
        <v>4.07E-5</v>
      </c>
      <c r="I30">
        <v>1.3799999999999999E-4</v>
      </c>
      <c r="J30">
        <v>2.3900000000000001E-4</v>
      </c>
      <c r="K30">
        <v>4.7899999999999999E-4</v>
      </c>
      <c r="L30">
        <v>2.34E-4</v>
      </c>
      <c r="M30">
        <v>2.687629999999999E-3</v>
      </c>
      <c r="N30">
        <v>0.54022242513261698</v>
      </c>
    </row>
    <row r="31" spans="1:14" x14ac:dyDescent="0.45">
      <c r="A31" s="1">
        <v>29</v>
      </c>
      <c r="B31" t="s">
        <v>317</v>
      </c>
      <c r="C31">
        <v>2.9499999999999999E-5</v>
      </c>
      <c r="D31">
        <v>1.3899999999999999E-4</v>
      </c>
      <c r="E31">
        <v>9.4599999999999992E-6</v>
      </c>
      <c r="F31">
        <v>8.9700000000000005E-6</v>
      </c>
      <c r="G31">
        <v>1.3699999999999999E-3</v>
      </c>
      <c r="H31">
        <v>4.07E-5</v>
      </c>
      <c r="I31">
        <v>1.3799999999999999E-4</v>
      </c>
      <c r="J31">
        <v>2.3900000000000001E-4</v>
      </c>
      <c r="K31">
        <v>4.7899999999999999E-4</v>
      </c>
      <c r="L31">
        <v>2.34E-4</v>
      </c>
      <c r="M31">
        <v>2.687629999999999E-3</v>
      </c>
      <c r="N31">
        <v>0.54022242513261698</v>
      </c>
    </row>
    <row r="32" spans="1:14" x14ac:dyDescent="0.45">
      <c r="A32" s="1">
        <v>30</v>
      </c>
      <c r="B32" t="s">
        <v>320</v>
      </c>
      <c r="C32">
        <v>5.1E-5</v>
      </c>
      <c r="D32">
        <v>1.25E-4</v>
      </c>
      <c r="E32">
        <v>4.9300000000000002E-6</v>
      </c>
      <c r="F32">
        <v>2.48E-5</v>
      </c>
      <c r="G32">
        <v>1.84E-4</v>
      </c>
      <c r="H32">
        <v>1.38E-5</v>
      </c>
      <c r="I32">
        <v>2.0699999999999999E-4</v>
      </c>
      <c r="J32">
        <v>7.3800000000000005E-4</v>
      </c>
      <c r="K32">
        <v>1.92E-4</v>
      </c>
      <c r="L32">
        <v>7.1100000000000004E-4</v>
      </c>
      <c r="M32">
        <v>2.2499999999999998E-3</v>
      </c>
      <c r="N32">
        <v>0.54022242513261698</v>
      </c>
    </row>
    <row r="33" spans="1:14" x14ac:dyDescent="0.45">
      <c r="A33" s="1">
        <v>31</v>
      </c>
      <c r="B33" t="s">
        <v>321</v>
      </c>
      <c r="C33">
        <v>5.1E-5</v>
      </c>
      <c r="D33">
        <v>1.25E-4</v>
      </c>
      <c r="E33">
        <v>4.9300000000000002E-6</v>
      </c>
      <c r="F33">
        <v>2.48E-5</v>
      </c>
      <c r="G33">
        <v>1.84E-4</v>
      </c>
      <c r="H33">
        <v>1.38E-5</v>
      </c>
      <c r="I33">
        <v>2.0699999999999999E-4</v>
      </c>
      <c r="J33">
        <v>7.3800000000000005E-4</v>
      </c>
      <c r="K33">
        <v>1.92E-4</v>
      </c>
      <c r="L33">
        <v>7.1100000000000004E-4</v>
      </c>
      <c r="M33">
        <v>2.2499999999999998E-3</v>
      </c>
      <c r="N33">
        <v>0.54022242513261698</v>
      </c>
    </row>
    <row r="34" spans="1:14" x14ac:dyDescent="0.45">
      <c r="A34" s="1">
        <v>32</v>
      </c>
      <c r="B34" t="s">
        <v>333</v>
      </c>
      <c r="C34">
        <v>4.6245655771939181E-5</v>
      </c>
      <c r="D34">
        <v>4.9530391379852025E-4</v>
      </c>
      <c r="E34">
        <v>9.3210813030928416E-6</v>
      </c>
      <c r="F34">
        <v>4.6871734744574121E-5</v>
      </c>
      <c r="G34">
        <v>1.9333742293023681E-4</v>
      </c>
      <c r="H34">
        <v>3.0725294569626322E-5</v>
      </c>
      <c r="I34">
        <v>1.064730956634342E-4</v>
      </c>
      <c r="J34">
        <v>2.0796205066687602E-2</v>
      </c>
      <c r="K34">
        <v>2.0855121753355149E-4</v>
      </c>
      <c r="L34">
        <v>3.1930009581840331E-3</v>
      </c>
      <c r="M34">
        <v>2.512603544118661E-2</v>
      </c>
      <c r="N34">
        <v>0.46854791890311293</v>
      </c>
    </row>
    <row r="35" spans="1:14" x14ac:dyDescent="0.45">
      <c r="A35" s="1">
        <v>33</v>
      </c>
      <c r="B35" t="s">
        <v>336</v>
      </c>
      <c r="C35">
        <v>4.99E-5</v>
      </c>
      <c r="D35">
        <v>1.3899999999999999E-4</v>
      </c>
      <c r="E35">
        <v>5.4600000000000002E-6</v>
      </c>
      <c r="F35">
        <v>2.05E-5</v>
      </c>
      <c r="G35">
        <v>1.3699999999999999E-3</v>
      </c>
      <c r="H35">
        <v>3.0000000000000001E-5</v>
      </c>
      <c r="I35">
        <v>9.2600000000000001E-5</v>
      </c>
      <c r="J35">
        <v>1.65E-3</v>
      </c>
      <c r="K35">
        <v>4.7899999999999999E-4</v>
      </c>
      <c r="L35">
        <v>2.5000000000000001E-3</v>
      </c>
      <c r="M35">
        <v>6.3364600000000004E-3</v>
      </c>
      <c r="N35">
        <v>0.39320837027949368</v>
      </c>
    </row>
    <row r="36" spans="1:14" x14ac:dyDescent="0.45">
      <c r="A36" s="1">
        <v>34</v>
      </c>
      <c r="B36" t="s">
        <v>337</v>
      </c>
      <c r="C36">
        <v>4.99E-5</v>
      </c>
      <c r="D36">
        <v>1.3899999999999999E-4</v>
      </c>
      <c r="E36">
        <v>5.4600000000000002E-6</v>
      </c>
      <c r="F36">
        <v>2.05E-5</v>
      </c>
      <c r="G36">
        <v>1.3699999999999999E-3</v>
      </c>
      <c r="H36">
        <v>3.0000000000000001E-5</v>
      </c>
      <c r="I36">
        <v>9.2600000000000001E-5</v>
      </c>
      <c r="J36">
        <v>1.65E-3</v>
      </c>
      <c r="K36">
        <v>4.7899999999999999E-4</v>
      </c>
      <c r="L36">
        <v>2.5000000000000001E-3</v>
      </c>
      <c r="M36">
        <v>6.3364600000000004E-3</v>
      </c>
      <c r="N36">
        <v>0.39320837027949368</v>
      </c>
    </row>
    <row r="37" spans="1:14" x14ac:dyDescent="0.45">
      <c r="A37" s="1">
        <v>35</v>
      </c>
      <c r="B37" t="s">
        <v>338</v>
      </c>
      <c r="C37">
        <v>4.99E-5</v>
      </c>
      <c r="D37">
        <v>1.3899999999999999E-4</v>
      </c>
      <c r="E37">
        <v>5.4600000000000002E-6</v>
      </c>
      <c r="F37">
        <v>2.05E-5</v>
      </c>
      <c r="G37">
        <v>1.3699999999999999E-3</v>
      </c>
      <c r="H37">
        <v>3.0000000000000001E-5</v>
      </c>
      <c r="I37">
        <v>9.2600000000000001E-5</v>
      </c>
      <c r="J37">
        <v>1.65E-3</v>
      </c>
      <c r="K37">
        <v>4.7899999999999999E-4</v>
      </c>
      <c r="L37">
        <v>2.5000000000000001E-3</v>
      </c>
      <c r="M37">
        <v>6.3364600000000004E-3</v>
      </c>
      <c r="N37">
        <v>0.39320837027949368</v>
      </c>
    </row>
    <row r="38" spans="1:14" x14ac:dyDescent="0.45">
      <c r="A38" s="1">
        <v>36</v>
      </c>
      <c r="B38" t="s">
        <v>343</v>
      </c>
      <c r="C38">
        <v>2.9499999999999999E-5</v>
      </c>
      <c r="D38">
        <v>1.3899999999999999E-4</v>
      </c>
      <c r="E38">
        <v>9.4599999999999992E-6</v>
      </c>
      <c r="F38">
        <v>8.9700000000000005E-6</v>
      </c>
      <c r="G38">
        <v>1.3699999999999999E-3</v>
      </c>
      <c r="H38">
        <v>4.07E-5</v>
      </c>
      <c r="I38">
        <v>1.3799999999999999E-4</v>
      </c>
      <c r="J38">
        <v>2.3900000000000001E-4</v>
      </c>
      <c r="K38">
        <v>4.7899999999999999E-4</v>
      </c>
      <c r="L38">
        <v>2.34E-4</v>
      </c>
      <c r="M38">
        <v>2.687629999999999E-3</v>
      </c>
      <c r="N38">
        <v>0.54022242513261698</v>
      </c>
    </row>
    <row r="39" spans="1:14" x14ac:dyDescent="0.45">
      <c r="A39" s="1">
        <v>37</v>
      </c>
      <c r="B39" t="s">
        <v>344</v>
      </c>
      <c r="C39">
        <v>2.9499999999999999E-5</v>
      </c>
      <c r="D39">
        <v>1.3899999999999999E-4</v>
      </c>
      <c r="E39">
        <v>9.4599999999999992E-6</v>
      </c>
      <c r="F39">
        <v>8.9700000000000005E-6</v>
      </c>
      <c r="G39">
        <v>1.3699999999999999E-3</v>
      </c>
      <c r="H39">
        <v>4.07E-5</v>
      </c>
      <c r="I39">
        <v>1.3799999999999999E-4</v>
      </c>
      <c r="J39">
        <v>2.3900000000000001E-4</v>
      </c>
      <c r="K39">
        <v>4.7899999999999999E-4</v>
      </c>
      <c r="L39">
        <v>2.34E-4</v>
      </c>
      <c r="M39">
        <v>2.687629999999999E-3</v>
      </c>
      <c r="N39">
        <v>0.54022242513261698</v>
      </c>
    </row>
    <row r="40" spans="1:14" x14ac:dyDescent="0.45">
      <c r="A40" s="1">
        <v>38</v>
      </c>
      <c r="B40" t="s">
        <v>350</v>
      </c>
      <c r="C40">
        <v>4.99E-5</v>
      </c>
      <c r="D40">
        <v>1.3899999999999999E-4</v>
      </c>
      <c r="E40">
        <v>5.4600000000000002E-6</v>
      </c>
      <c r="F40">
        <v>2.05E-5</v>
      </c>
      <c r="G40">
        <v>1.3699999999999999E-3</v>
      </c>
      <c r="H40">
        <v>3.0000000000000001E-5</v>
      </c>
      <c r="I40">
        <v>9.2600000000000001E-5</v>
      </c>
      <c r="J40">
        <v>1.65E-3</v>
      </c>
      <c r="K40">
        <v>4.7899999999999999E-4</v>
      </c>
      <c r="L40">
        <v>2.5000000000000001E-3</v>
      </c>
      <c r="M40">
        <v>6.3364600000000004E-3</v>
      </c>
      <c r="N40">
        <v>0.39320837027949368</v>
      </c>
    </row>
    <row r="41" spans="1:14" x14ac:dyDescent="0.45">
      <c r="A41" s="1">
        <v>39</v>
      </c>
      <c r="B41" t="s">
        <v>358</v>
      </c>
      <c r="C41">
        <v>2.9499999999999999E-5</v>
      </c>
      <c r="D41">
        <v>1.3899999999999999E-4</v>
      </c>
      <c r="E41">
        <v>9.4599999999999992E-6</v>
      </c>
      <c r="F41">
        <v>8.9700000000000005E-6</v>
      </c>
      <c r="G41">
        <v>1.3699999999999999E-3</v>
      </c>
      <c r="H41">
        <v>4.07E-5</v>
      </c>
      <c r="I41">
        <v>1.3799999999999999E-4</v>
      </c>
      <c r="J41">
        <v>2.3900000000000001E-4</v>
      </c>
      <c r="K41">
        <v>4.7899999999999999E-4</v>
      </c>
      <c r="L41">
        <v>2.34E-4</v>
      </c>
      <c r="M41">
        <v>2.687629999999999E-3</v>
      </c>
      <c r="N41">
        <v>0.54022242513261698</v>
      </c>
    </row>
    <row r="42" spans="1:14" x14ac:dyDescent="0.45">
      <c r="A42" s="1">
        <v>40</v>
      </c>
      <c r="B42" t="s">
        <v>366</v>
      </c>
      <c r="C42">
        <v>2.9499999999999999E-5</v>
      </c>
      <c r="D42">
        <v>1.3899999999999999E-4</v>
      </c>
      <c r="E42">
        <v>9.4599999999999992E-6</v>
      </c>
      <c r="F42">
        <v>8.9700000000000005E-6</v>
      </c>
      <c r="G42">
        <v>1.3699999999999999E-3</v>
      </c>
      <c r="H42">
        <v>4.07E-5</v>
      </c>
      <c r="I42">
        <v>1.3799999999999999E-4</v>
      </c>
      <c r="J42">
        <v>2.3900000000000001E-4</v>
      </c>
      <c r="K42">
        <v>4.7899999999999999E-4</v>
      </c>
      <c r="L42">
        <v>1.6800000000000001E-3</v>
      </c>
      <c r="M42">
        <v>4.1336299999999992E-3</v>
      </c>
      <c r="N42">
        <v>0.46854791890311293</v>
      </c>
    </row>
    <row r="43" spans="1:14" x14ac:dyDescent="0.45">
      <c r="A43" s="1">
        <v>41</v>
      </c>
      <c r="B43" t="s">
        <v>187</v>
      </c>
      <c r="C43">
        <v>7.5249777141102924E-6</v>
      </c>
      <c r="D43">
        <v>7.0707892776103343E-5</v>
      </c>
      <c r="E43">
        <v>7.956426823469995E-6</v>
      </c>
      <c r="F43">
        <v>2.7627114755641261E-6</v>
      </c>
      <c r="G43">
        <v>1.606441879681682E-4</v>
      </c>
      <c r="H43">
        <v>3.2484010190291132E-5</v>
      </c>
      <c r="I43">
        <v>6.5512437980800762E-5</v>
      </c>
      <c r="J43">
        <v>8.189404181437172E-5</v>
      </c>
      <c r="K43">
        <v>5.1863616515685743E-4</v>
      </c>
      <c r="L43">
        <v>8.0298134759770813E-4</v>
      </c>
      <c r="M43">
        <v>1.7511041994974449E-3</v>
      </c>
      <c r="N43">
        <v>0.40020146357360831</v>
      </c>
    </row>
    <row r="44" spans="1:14" x14ac:dyDescent="0.45">
      <c r="A44" s="1">
        <v>42</v>
      </c>
      <c r="B44" t="s">
        <v>188</v>
      </c>
      <c r="C44">
        <v>7.5249777141102924E-6</v>
      </c>
      <c r="D44">
        <v>7.0707892776103343E-5</v>
      </c>
      <c r="E44">
        <v>7.956426823469995E-6</v>
      </c>
      <c r="F44">
        <v>2.7627114755641261E-6</v>
      </c>
      <c r="G44">
        <v>1.606441879681682E-4</v>
      </c>
      <c r="H44">
        <v>3.2484010190291132E-5</v>
      </c>
      <c r="I44">
        <v>6.5512437980800762E-5</v>
      </c>
      <c r="J44">
        <v>8.189404181437172E-5</v>
      </c>
      <c r="K44">
        <v>5.1863616515685743E-4</v>
      </c>
      <c r="L44">
        <v>8.0298134759770813E-4</v>
      </c>
      <c r="M44">
        <v>1.7511041994974449E-3</v>
      </c>
      <c r="N44">
        <v>0.40020146357360831</v>
      </c>
    </row>
    <row r="45" spans="1:14" x14ac:dyDescent="0.45">
      <c r="A45" s="1">
        <v>43</v>
      </c>
      <c r="B45" t="s">
        <v>377</v>
      </c>
      <c r="C45">
        <v>2.9499999999999999E-5</v>
      </c>
      <c r="D45">
        <v>1.3899999999999999E-4</v>
      </c>
      <c r="E45">
        <v>9.4599999999999992E-6</v>
      </c>
      <c r="F45">
        <v>8.9700000000000005E-6</v>
      </c>
      <c r="G45">
        <v>1.3699999999999999E-3</v>
      </c>
      <c r="H45">
        <v>4.07E-5</v>
      </c>
      <c r="I45">
        <v>1.3799999999999999E-4</v>
      </c>
      <c r="J45">
        <v>2.3900000000000001E-4</v>
      </c>
      <c r="K45">
        <v>4.7899999999999999E-4</v>
      </c>
      <c r="L45">
        <v>1.6800000000000001E-3</v>
      </c>
      <c r="M45">
        <v>4.1336299999999992E-3</v>
      </c>
      <c r="N45">
        <v>0.46854791890311293</v>
      </c>
    </row>
    <row r="46" spans="1:14" x14ac:dyDescent="0.45">
      <c r="A46" s="1">
        <v>44</v>
      </c>
      <c r="B46" t="s">
        <v>381</v>
      </c>
      <c r="C46">
        <v>2.9499999999999999E-5</v>
      </c>
      <c r="D46">
        <v>1.3899999999999999E-4</v>
      </c>
      <c r="E46">
        <v>9.4599999999999992E-6</v>
      </c>
      <c r="F46">
        <v>8.9700000000000005E-6</v>
      </c>
      <c r="G46">
        <v>1.3699999999999999E-3</v>
      </c>
      <c r="H46">
        <v>4.07E-5</v>
      </c>
      <c r="I46">
        <v>1.3799999999999999E-4</v>
      </c>
      <c r="J46">
        <v>2.3900000000000001E-4</v>
      </c>
      <c r="K46">
        <v>4.7899999999999999E-4</v>
      </c>
      <c r="L46">
        <v>1.6800000000000001E-3</v>
      </c>
      <c r="M46">
        <v>4.1336299999999992E-3</v>
      </c>
      <c r="N46">
        <v>0.46854791890311293</v>
      </c>
    </row>
    <row r="47" spans="1:14" x14ac:dyDescent="0.45">
      <c r="A47" s="1">
        <v>45</v>
      </c>
      <c r="B47" t="s">
        <v>382</v>
      </c>
      <c r="C47">
        <v>1.8745041365071229E-4</v>
      </c>
      <c r="D47">
        <v>2.8638509185579842E-5</v>
      </c>
      <c r="E47">
        <v>1.5767392723797279E-5</v>
      </c>
      <c r="F47">
        <v>2.1092634544949341E-5</v>
      </c>
      <c r="G47">
        <v>1.1247823830884889E-4</v>
      </c>
      <c r="H47">
        <v>1.720404338020382E-4</v>
      </c>
      <c r="I47">
        <v>4.9408976493974248E-5</v>
      </c>
      <c r="J47">
        <v>5.2379169172170055E-4</v>
      </c>
      <c r="K47">
        <v>2.5324824289014932E-4</v>
      </c>
      <c r="L47">
        <v>4.163463326916601E-5</v>
      </c>
      <c r="M47">
        <v>1.4055511665909161E-3</v>
      </c>
      <c r="N47">
        <v>0.39320837027949368</v>
      </c>
    </row>
    <row r="48" spans="1:14" x14ac:dyDescent="0.45">
      <c r="A48" s="1">
        <v>46</v>
      </c>
      <c r="B48" t="s">
        <v>383</v>
      </c>
      <c r="C48">
        <v>1.8745041365071229E-4</v>
      </c>
      <c r="D48">
        <v>2.8638509185579842E-5</v>
      </c>
      <c r="E48">
        <v>1.5767392723797279E-5</v>
      </c>
      <c r="F48">
        <v>2.1092634544949341E-5</v>
      </c>
      <c r="G48">
        <v>1.1247823830884889E-4</v>
      </c>
      <c r="H48">
        <v>1.720404338020382E-4</v>
      </c>
      <c r="I48">
        <v>4.9408976493974248E-5</v>
      </c>
      <c r="J48">
        <v>5.2379169172170055E-4</v>
      </c>
      <c r="K48">
        <v>2.5324824289014932E-4</v>
      </c>
      <c r="L48">
        <v>4.163463326916601E-5</v>
      </c>
      <c r="M48">
        <v>1.4055511665909161E-3</v>
      </c>
      <c r="N48">
        <v>0.39320837027949368</v>
      </c>
    </row>
    <row r="49" spans="1:14" x14ac:dyDescent="0.45">
      <c r="A49" s="1">
        <v>47</v>
      </c>
      <c r="B49" t="s">
        <v>388</v>
      </c>
      <c r="C49">
        <v>1.21E-4</v>
      </c>
      <c r="D49">
        <v>2.7E-4</v>
      </c>
      <c r="E49">
        <v>1.6099999999999998E-5</v>
      </c>
      <c r="F49">
        <v>2.94E-5</v>
      </c>
      <c r="G49">
        <v>5.2400000000000005E-4</v>
      </c>
      <c r="H49">
        <v>1.01E-4</v>
      </c>
      <c r="I49">
        <v>2.0799999999999999E-4</v>
      </c>
      <c r="J49">
        <v>8.8099999999999995E-4</v>
      </c>
      <c r="K49">
        <v>7.2999999999999996E-4</v>
      </c>
      <c r="L49">
        <v>5.3899999999999998E-4</v>
      </c>
      <c r="M49">
        <v>3.4194999999999998E-3</v>
      </c>
      <c r="N49">
        <v>0.46854791890311293</v>
      </c>
    </row>
    <row r="50" spans="1:14" x14ac:dyDescent="0.45">
      <c r="A50" s="1">
        <v>48</v>
      </c>
      <c r="B50" t="s">
        <v>391</v>
      </c>
      <c r="C50">
        <v>2.9499999999999999E-5</v>
      </c>
      <c r="D50">
        <v>1.3899999999999999E-4</v>
      </c>
      <c r="E50">
        <v>9.4599999999999992E-6</v>
      </c>
      <c r="F50">
        <v>8.9700000000000005E-6</v>
      </c>
      <c r="G50">
        <v>1.3699999999999999E-3</v>
      </c>
      <c r="H50">
        <v>4.07E-5</v>
      </c>
      <c r="I50">
        <v>1.3799999999999999E-4</v>
      </c>
      <c r="J50">
        <v>2.3900000000000001E-4</v>
      </c>
      <c r="K50">
        <v>4.7899999999999999E-4</v>
      </c>
      <c r="L50">
        <v>2.34E-4</v>
      </c>
      <c r="M50">
        <v>2.687629999999999E-3</v>
      </c>
      <c r="N50">
        <v>0.54022242513261698</v>
      </c>
    </row>
    <row r="51" spans="1:14" x14ac:dyDescent="0.45">
      <c r="A51" s="1">
        <v>49</v>
      </c>
      <c r="B51" t="s">
        <v>392</v>
      </c>
      <c r="C51">
        <v>2.9499999999999999E-5</v>
      </c>
      <c r="D51">
        <v>1.3899999999999999E-4</v>
      </c>
      <c r="E51">
        <v>9.4599999999999992E-6</v>
      </c>
      <c r="F51">
        <v>8.9700000000000005E-6</v>
      </c>
      <c r="G51">
        <v>1.3699999999999999E-3</v>
      </c>
      <c r="H51">
        <v>4.07E-5</v>
      </c>
      <c r="I51">
        <v>1.3799999999999999E-4</v>
      </c>
      <c r="J51">
        <v>2.3900000000000001E-4</v>
      </c>
      <c r="K51">
        <v>4.7899999999999999E-4</v>
      </c>
      <c r="L51">
        <v>2.34E-4</v>
      </c>
      <c r="M51">
        <v>2.687629999999999E-3</v>
      </c>
      <c r="N51">
        <v>0.54022242513261698</v>
      </c>
    </row>
    <row r="52" spans="1:14" x14ac:dyDescent="0.45">
      <c r="A52" s="1">
        <v>50</v>
      </c>
      <c r="B52" t="s">
        <v>394</v>
      </c>
      <c r="C52">
        <v>1.21E-4</v>
      </c>
      <c r="D52">
        <v>2.7E-4</v>
      </c>
      <c r="E52">
        <v>1.6099999999999998E-5</v>
      </c>
      <c r="F52">
        <v>2.94E-5</v>
      </c>
      <c r="G52">
        <v>5.2400000000000005E-4</v>
      </c>
      <c r="H52">
        <v>1.01E-4</v>
      </c>
      <c r="I52">
        <v>2.0799999999999999E-4</v>
      </c>
      <c r="J52">
        <v>8.8099999999999995E-4</v>
      </c>
      <c r="K52">
        <v>7.2999999999999996E-4</v>
      </c>
      <c r="L52">
        <v>5.3899999999999998E-4</v>
      </c>
      <c r="M52">
        <v>3.4194999999999998E-3</v>
      </c>
      <c r="N52">
        <v>0.46854791890311293</v>
      </c>
    </row>
    <row r="53" spans="1:14" x14ac:dyDescent="0.45">
      <c r="A53" s="1">
        <v>51</v>
      </c>
      <c r="B53" t="s">
        <v>395</v>
      </c>
      <c r="C53">
        <v>2.9499999999999999E-5</v>
      </c>
      <c r="D53">
        <v>1.3899999999999999E-4</v>
      </c>
      <c r="E53">
        <v>9.4599999999999992E-6</v>
      </c>
      <c r="F53">
        <v>8.9700000000000005E-6</v>
      </c>
      <c r="G53">
        <v>1.3699999999999999E-3</v>
      </c>
      <c r="H53">
        <v>4.07E-5</v>
      </c>
      <c r="I53">
        <v>1.3799999999999999E-4</v>
      </c>
      <c r="J53">
        <v>2.3900000000000001E-4</v>
      </c>
      <c r="K53">
        <v>4.7899999999999999E-4</v>
      </c>
      <c r="L53">
        <v>1.6800000000000001E-3</v>
      </c>
      <c r="M53">
        <v>4.1336299999999992E-3</v>
      </c>
      <c r="N53">
        <v>0.46854791890311293</v>
      </c>
    </row>
    <row r="54" spans="1:14" x14ac:dyDescent="0.45">
      <c r="A54" s="1">
        <v>52</v>
      </c>
      <c r="B54" t="s">
        <v>197</v>
      </c>
      <c r="C54">
        <v>3.5839742255467722E-5</v>
      </c>
      <c r="D54">
        <v>3.1495814730439481E-4</v>
      </c>
      <c r="E54">
        <v>5.3795257241829301E-5</v>
      </c>
      <c r="F54">
        <v>8.5236639487385499E-5</v>
      </c>
      <c r="G54">
        <v>9.8985740254160402E-4</v>
      </c>
      <c r="H54">
        <v>2.292079438782112E-4</v>
      </c>
      <c r="I54">
        <v>1.068998108979307E-3</v>
      </c>
      <c r="J54">
        <v>4.320433767597831E-3</v>
      </c>
      <c r="K54">
        <v>7.3221593404390497E-4</v>
      </c>
      <c r="L54">
        <v>1.3684308240906261E-4</v>
      </c>
      <c r="M54">
        <v>7.9673860257389977E-3</v>
      </c>
      <c r="N54">
        <v>0.46854791890311293</v>
      </c>
    </row>
    <row r="55" spans="1:14" x14ac:dyDescent="0.45">
      <c r="A55" s="1">
        <v>53</v>
      </c>
      <c r="B55" t="s">
        <v>404</v>
      </c>
      <c r="C55">
        <v>1.069735744351213E-4</v>
      </c>
      <c r="D55">
        <v>2.4898432559665511E-4</v>
      </c>
      <c r="E55">
        <v>1.5423393608780329E-5</v>
      </c>
      <c r="F55">
        <v>2.7210407260688259E-5</v>
      </c>
      <c r="G55">
        <v>4.4651204725542829E-4</v>
      </c>
      <c r="H55">
        <v>8.6217776435751323E-5</v>
      </c>
      <c r="I55">
        <v>3.6069563193854572E-4</v>
      </c>
      <c r="J55">
        <v>7.4329949182729905E-4</v>
      </c>
      <c r="K55">
        <v>6.1210596887340788E-4</v>
      </c>
      <c r="L55">
        <v>9.0713936087803297E-5</v>
      </c>
      <c r="M55">
        <v>2.73813655331948E-3</v>
      </c>
      <c r="N55">
        <v>0.46362236172489352</v>
      </c>
    </row>
    <row r="56" spans="1:14" x14ac:dyDescent="0.45">
      <c r="A56" s="1">
        <v>54</v>
      </c>
      <c r="B56" t="s">
        <v>407</v>
      </c>
      <c r="C56">
        <v>6.3918964756943912E-4</v>
      </c>
      <c r="D56">
        <v>1.2388602181320619E-3</v>
      </c>
      <c r="E56">
        <v>6.1744281747272794E-5</v>
      </c>
      <c r="F56">
        <v>1.4790961362486571E-4</v>
      </c>
      <c r="G56">
        <v>2.984045534068649E-3</v>
      </c>
      <c r="H56">
        <v>4.0311150839458999E-4</v>
      </c>
      <c r="I56">
        <v>2.0094349439274809E-3</v>
      </c>
      <c r="J56">
        <v>4.5388937714546428E-3</v>
      </c>
      <c r="K56">
        <v>3.4157026402140212E-3</v>
      </c>
      <c r="L56">
        <v>3.205219500613977E-3</v>
      </c>
      <c r="M56">
        <v>1.8644111659747001E-2</v>
      </c>
      <c r="N56">
        <v>1.874191675612451</v>
      </c>
    </row>
    <row r="57" spans="1:14" x14ac:dyDescent="0.45">
      <c r="A57" s="1">
        <v>55</v>
      </c>
      <c r="B57" t="s">
        <v>215</v>
      </c>
      <c r="C57">
        <v>3.6900000000000002E-5</v>
      </c>
      <c r="D57">
        <v>6.5400000000000004E-5</v>
      </c>
      <c r="E57">
        <v>1.6099999999999998E-5</v>
      </c>
      <c r="F57">
        <v>2.94E-5</v>
      </c>
      <c r="G57">
        <v>5.2400000000000005E-4</v>
      </c>
      <c r="H57">
        <v>1.01E-4</v>
      </c>
      <c r="I57">
        <v>2.0799999999999999E-4</v>
      </c>
      <c r="J57">
        <v>8.8099999999999995E-4</v>
      </c>
      <c r="K57">
        <v>7.2999999999999996E-4</v>
      </c>
      <c r="L57">
        <v>3.0095000000000002E-4</v>
      </c>
      <c r="M57">
        <v>2.8927499999999999E-3</v>
      </c>
      <c r="N57">
        <v>0.46854791890311293</v>
      </c>
    </row>
    <row r="58" spans="1:14" x14ac:dyDescent="0.45">
      <c r="A58" s="1">
        <v>56</v>
      </c>
      <c r="B58" t="s">
        <v>171</v>
      </c>
      <c r="C58">
        <v>4.99E-5</v>
      </c>
      <c r="D58">
        <v>1.3899999999999999E-4</v>
      </c>
      <c r="E58">
        <v>5.4600000000000011E-6</v>
      </c>
      <c r="F58">
        <v>2.05E-5</v>
      </c>
      <c r="G58">
        <v>1.3699999999999999E-3</v>
      </c>
      <c r="H58">
        <v>3.0000000000000001E-5</v>
      </c>
      <c r="I58">
        <v>9.2600000000000015E-5</v>
      </c>
      <c r="J58">
        <v>1.6500000000000001E-5</v>
      </c>
      <c r="K58">
        <v>4.7899999999999999E-4</v>
      </c>
      <c r="L58">
        <v>3.4399999999999999E-3</v>
      </c>
      <c r="M58">
        <v>5.6429599999999998E-3</v>
      </c>
      <c r="N58">
        <v>0.46854791890311293</v>
      </c>
    </row>
    <row r="59" spans="1:14" x14ac:dyDescent="0.45">
      <c r="A59" s="1">
        <v>57</v>
      </c>
      <c r="B59" t="s">
        <v>282</v>
      </c>
      <c r="C59">
        <v>4.99E-5</v>
      </c>
      <c r="D59">
        <v>1.3899999999999999E-4</v>
      </c>
      <c r="E59">
        <v>5.4600000000000011E-6</v>
      </c>
      <c r="F59">
        <v>2.05E-5</v>
      </c>
      <c r="G59">
        <v>1.3699999999999999E-3</v>
      </c>
      <c r="H59">
        <v>3.0000000000000001E-5</v>
      </c>
      <c r="I59">
        <v>9.2600000000000015E-5</v>
      </c>
      <c r="J59">
        <v>1.6500000000000001E-5</v>
      </c>
      <c r="K59">
        <v>4.7899999999999999E-4</v>
      </c>
      <c r="L59">
        <v>3.4399999999999999E-3</v>
      </c>
      <c r="M59">
        <v>5.6429599999999998E-3</v>
      </c>
      <c r="N59">
        <v>0.46854791890311293</v>
      </c>
    </row>
    <row r="60" spans="1:14" x14ac:dyDescent="0.45">
      <c r="A60" s="1">
        <v>58</v>
      </c>
      <c r="B60" t="s">
        <v>284</v>
      </c>
      <c r="C60">
        <v>4.99E-5</v>
      </c>
      <c r="D60">
        <v>1.3899999999999999E-4</v>
      </c>
      <c r="E60">
        <v>5.4600000000000011E-6</v>
      </c>
      <c r="F60">
        <v>2.05E-5</v>
      </c>
      <c r="G60">
        <v>1.3699999999999999E-3</v>
      </c>
      <c r="H60">
        <v>3.0000000000000001E-5</v>
      </c>
      <c r="I60">
        <v>9.2600000000000015E-5</v>
      </c>
      <c r="J60">
        <v>1.6500000000000001E-5</v>
      </c>
      <c r="K60">
        <v>4.7899999999999999E-4</v>
      </c>
      <c r="L60">
        <v>3.4399999999999999E-3</v>
      </c>
      <c r="M60">
        <v>5.6429599999999998E-3</v>
      </c>
      <c r="N60">
        <v>0.46854791890311293</v>
      </c>
    </row>
    <row r="61" spans="1:14" x14ac:dyDescent="0.45">
      <c r="A61" s="1">
        <v>59</v>
      </c>
      <c r="B61" t="s">
        <v>285</v>
      </c>
      <c r="C61">
        <v>4.99E-5</v>
      </c>
      <c r="D61">
        <v>1.3899999999999999E-4</v>
      </c>
      <c r="E61">
        <v>5.4600000000000011E-6</v>
      </c>
      <c r="F61">
        <v>2.05E-5</v>
      </c>
      <c r="G61">
        <v>1.3699999999999999E-3</v>
      </c>
      <c r="H61">
        <v>3.0000000000000001E-5</v>
      </c>
      <c r="I61">
        <v>9.2600000000000015E-5</v>
      </c>
      <c r="J61">
        <v>1.6500000000000001E-5</v>
      </c>
      <c r="K61">
        <v>4.7899999999999999E-4</v>
      </c>
      <c r="L61">
        <v>3.4399999999999999E-3</v>
      </c>
      <c r="M61">
        <v>5.6429599999999998E-3</v>
      </c>
      <c r="N61">
        <v>0.46854791890311293</v>
      </c>
    </row>
    <row r="62" spans="1:14" x14ac:dyDescent="0.45">
      <c r="A62" s="1">
        <v>60</v>
      </c>
      <c r="B62" t="s">
        <v>286</v>
      </c>
      <c r="C62">
        <v>4.99E-5</v>
      </c>
      <c r="D62">
        <v>1.3899999999999999E-4</v>
      </c>
      <c r="E62">
        <v>5.4600000000000011E-6</v>
      </c>
      <c r="F62">
        <v>2.05E-5</v>
      </c>
      <c r="G62">
        <v>1.3699999999999999E-3</v>
      </c>
      <c r="H62">
        <v>3.0000000000000001E-5</v>
      </c>
      <c r="I62">
        <v>9.2600000000000015E-5</v>
      </c>
      <c r="J62">
        <v>1.6500000000000001E-5</v>
      </c>
      <c r="K62">
        <v>4.7899999999999999E-4</v>
      </c>
      <c r="L62">
        <v>3.4399999999999999E-3</v>
      </c>
      <c r="M62">
        <v>5.6429599999999998E-3</v>
      </c>
      <c r="N62">
        <v>0.46854791890311293</v>
      </c>
    </row>
    <row r="63" spans="1:14" x14ac:dyDescent="0.45">
      <c r="A63" s="1">
        <v>61</v>
      </c>
      <c r="B63" t="s">
        <v>325</v>
      </c>
      <c r="C63">
        <v>3.2349394566270042E-5</v>
      </c>
      <c r="D63">
        <v>1.3660769043649811E-4</v>
      </c>
      <c r="E63">
        <v>9.3632062995193342E-6</v>
      </c>
      <c r="F63">
        <v>9.5181225768529996E-6</v>
      </c>
      <c r="G63">
        <v>1.323970425275742E-3</v>
      </c>
      <c r="H63">
        <v>4.219116950284785E-5</v>
      </c>
      <c r="I63">
        <v>1.4030980202098649E-4</v>
      </c>
      <c r="J63">
        <v>2.4454537191158479E-4</v>
      </c>
      <c r="K63">
        <v>4.663824977441972E-4</v>
      </c>
      <c r="L63">
        <v>2.253081897427882E-4</v>
      </c>
      <c r="M63">
        <v>2.6305458700772869E-3</v>
      </c>
      <c r="N63">
        <v>0.54022242513261698</v>
      </c>
    </row>
    <row r="64" spans="1:14" x14ac:dyDescent="0.45">
      <c r="A64" s="1">
        <v>62</v>
      </c>
      <c r="B64" t="s">
        <v>357</v>
      </c>
      <c r="C64">
        <v>2.9499999999999999E-5</v>
      </c>
      <c r="D64">
        <v>1.3899999999999999E-4</v>
      </c>
      <c r="E64">
        <v>9.4599999999999992E-6</v>
      </c>
      <c r="F64">
        <v>8.9700000000000005E-6</v>
      </c>
      <c r="G64">
        <v>1.3699999999999999E-3</v>
      </c>
      <c r="H64">
        <v>4.07E-5</v>
      </c>
      <c r="I64">
        <v>1.3799999999999999E-4</v>
      </c>
      <c r="J64">
        <v>2.3900000000000001E-4</v>
      </c>
      <c r="K64">
        <v>4.7899999999999999E-4</v>
      </c>
      <c r="L64">
        <v>2.34E-4</v>
      </c>
      <c r="M64">
        <v>2.687629999999999E-3</v>
      </c>
      <c r="N64">
        <v>0.54022242513261698</v>
      </c>
    </row>
    <row r="65" spans="1:14" x14ac:dyDescent="0.45">
      <c r="A65" s="1">
        <v>63</v>
      </c>
      <c r="B65" t="s">
        <v>359</v>
      </c>
      <c r="C65">
        <v>2.9499999999999999E-5</v>
      </c>
      <c r="D65">
        <v>1.3899999999999999E-4</v>
      </c>
      <c r="E65">
        <v>9.4599999999999992E-6</v>
      </c>
      <c r="F65">
        <v>8.9700000000000005E-6</v>
      </c>
      <c r="G65">
        <v>1.3699999999999999E-3</v>
      </c>
      <c r="H65">
        <v>4.07E-5</v>
      </c>
      <c r="I65">
        <v>1.3799999999999999E-4</v>
      </c>
      <c r="J65">
        <v>2.3900000000000001E-4</v>
      </c>
      <c r="K65">
        <v>4.7899999999999999E-4</v>
      </c>
      <c r="L65">
        <v>2.34E-4</v>
      </c>
      <c r="M65">
        <v>2.687629999999999E-3</v>
      </c>
      <c r="N65">
        <v>0.54022242513261698</v>
      </c>
    </row>
    <row r="66" spans="1:14" x14ac:dyDescent="0.45">
      <c r="A66" s="1">
        <v>64</v>
      </c>
      <c r="B66" t="s">
        <v>363</v>
      </c>
      <c r="C66">
        <v>4.99E-5</v>
      </c>
      <c r="D66">
        <v>1.3899999999999999E-4</v>
      </c>
      <c r="E66">
        <v>5.4600000000000011E-6</v>
      </c>
      <c r="F66">
        <v>2.05E-5</v>
      </c>
      <c r="G66">
        <v>1.3699999999999999E-3</v>
      </c>
      <c r="H66">
        <v>3.0000000000000001E-5</v>
      </c>
      <c r="I66">
        <v>9.2600000000000015E-5</v>
      </c>
      <c r="J66">
        <v>1.6500000000000001E-5</v>
      </c>
      <c r="K66">
        <v>4.7899999999999999E-4</v>
      </c>
      <c r="L66">
        <v>3.4399999999999999E-3</v>
      </c>
      <c r="M66">
        <v>5.6429599999999998E-3</v>
      </c>
      <c r="N66">
        <v>0.46854791890311293</v>
      </c>
    </row>
    <row r="67" spans="1:14" x14ac:dyDescent="0.45">
      <c r="A67" s="1">
        <v>65</v>
      </c>
      <c r="B67" t="s">
        <v>364</v>
      </c>
      <c r="C67">
        <v>4.99E-5</v>
      </c>
      <c r="D67">
        <v>1.3899999999999999E-4</v>
      </c>
      <c r="E67">
        <v>5.4600000000000011E-6</v>
      </c>
      <c r="F67">
        <v>2.05E-5</v>
      </c>
      <c r="G67">
        <v>1.3699999999999999E-3</v>
      </c>
      <c r="H67">
        <v>3.0000000000000001E-5</v>
      </c>
      <c r="I67">
        <v>9.2600000000000015E-5</v>
      </c>
      <c r="J67">
        <v>1.6500000000000001E-5</v>
      </c>
      <c r="K67">
        <v>4.7899999999999999E-4</v>
      </c>
      <c r="L67">
        <v>3.4399999999999999E-3</v>
      </c>
      <c r="M67">
        <v>5.6429599999999998E-3</v>
      </c>
      <c r="N67">
        <v>0.46854791890311293</v>
      </c>
    </row>
    <row r="68" spans="1:14" x14ac:dyDescent="0.45">
      <c r="A68" s="1">
        <v>66</v>
      </c>
      <c r="B68" t="s">
        <v>396</v>
      </c>
      <c r="C68">
        <v>2.9499999999999999E-5</v>
      </c>
      <c r="D68">
        <v>1.3899999999999999E-4</v>
      </c>
      <c r="E68">
        <v>9.4599999999999992E-6</v>
      </c>
      <c r="F68">
        <v>8.9700000000000005E-6</v>
      </c>
      <c r="G68">
        <v>1.3699999999999999E-3</v>
      </c>
      <c r="H68">
        <v>4.07E-5</v>
      </c>
      <c r="I68">
        <v>1.3799999999999999E-4</v>
      </c>
      <c r="J68">
        <v>2.3900000000000001E-4</v>
      </c>
      <c r="K68">
        <v>4.7899999999999999E-4</v>
      </c>
      <c r="L68">
        <v>1.6800000000000001E-3</v>
      </c>
      <c r="M68">
        <v>4.1336299999999992E-3</v>
      </c>
      <c r="N68">
        <v>0.46854791890311293</v>
      </c>
    </row>
    <row r="69" spans="1:14" x14ac:dyDescent="0.45">
      <c r="A69" s="1">
        <v>67</v>
      </c>
      <c r="B69" t="s">
        <v>417</v>
      </c>
      <c r="C69">
        <v>3.250972662261609E-4</v>
      </c>
      <c r="D69">
        <v>1.8206994572239239E-4</v>
      </c>
      <c r="E69">
        <v>3.5424161521648207E-5</v>
      </c>
      <c r="F69">
        <v>5.3202787741725741E-5</v>
      </c>
      <c r="G69">
        <v>6.1298548767305691E-4</v>
      </c>
      <c r="H69">
        <v>3.2062887887563898E-4</v>
      </c>
      <c r="I69">
        <v>1.8162065678088921E-4</v>
      </c>
      <c r="J69">
        <v>1.0778573603142951E-3</v>
      </c>
      <c r="K69">
        <v>1.0882457193942239E-3</v>
      </c>
      <c r="L69">
        <v>4.5830238983714927E-4</v>
      </c>
      <c r="M69">
        <v>4.3354346540871802E-3</v>
      </c>
      <c r="N69">
        <v>0.78641674055898747</v>
      </c>
    </row>
    <row r="70" spans="1:14" x14ac:dyDescent="0.45">
      <c r="A70" s="1">
        <v>68</v>
      </c>
      <c r="B70" t="s">
        <v>425</v>
      </c>
      <c r="C70">
        <v>1.21E-4</v>
      </c>
      <c r="D70">
        <v>2.7E-4</v>
      </c>
      <c r="E70">
        <v>1.6099999999999998E-5</v>
      </c>
      <c r="F70">
        <v>2.94E-5</v>
      </c>
      <c r="G70">
        <v>5.2400000000000005E-4</v>
      </c>
      <c r="H70">
        <v>1.01E-4</v>
      </c>
      <c r="I70">
        <v>2.0799999999999999E-4</v>
      </c>
      <c r="J70">
        <v>8.8099999999999995E-4</v>
      </c>
      <c r="K70">
        <v>7.2999999999999996E-4</v>
      </c>
      <c r="L70">
        <v>1.1800000000000001E-3</v>
      </c>
      <c r="M70">
        <v>4.0604999999999999E-3</v>
      </c>
      <c r="N70">
        <v>0.46854791890311293</v>
      </c>
    </row>
    <row r="71" spans="1:14" x14ac:dyDescent="0.45">
      <c r="A71" s="1">
        <v>69</v>
      </c>
      <c r="B71" t="s">
        <v>303</v>
      </c>
      <c r="C71">
        <v>1.0297232212926109E-4</v>
      </c>
      <c r="D71">
        <v>7.236610453488905E-5</v>
      </c>
      <c r="E71">
        <v>1.8091526133722259E-5</v>
      </c>
      <c r="F71">
        <v>2.3099448951409791E-5</v>
      </c>
      <c r="G71">
        <v>3.2749275623334149E-4</v>
      </c>
      <c r="H71">
        <v>2.4738363948142459E-5</v>
      </c>
      <c r="I71">
        <v>5.1427193124892313E-5</v>
      </c>
      <c r="J71">
        <v>4.9868413510941552E-3</v>
      </c>
      <c r="K71">
        <v>4.0141207723724532E-4</v>
      </c>
      <c r="L71">
        <v>1.7855291274244351E-4</v>
      </c>
      <c r="M71">
        <v>6.1869940561295016E-3</v>
      </c>
      <c r="N71">
        <v>0.46854791890311293</v>
      </c>
    </row>
    <row r="72" spans="1:14" x14ac:dyDescent="0.45">
      <c r="A72" s="1">
        <v>70</v>
      </c>
      <c r="B72" t="s">
        <v>409</v>
      </c>
      <c r="C72">
        <v>1.069735744351213E-4</v>
      </c>
      <c r="D72">
        <v>2.4898432559665511E-4</v>
      </c>
      <c r="E72">
        <v>1.5423393608780329E-5</v>
      </c>
      <c r="F72">
        <v>2.7210407260688259E-5</v>
      </c>
      <c r="G72">
        <v>4.4651204725542829E-4</v>
      </c>
      <c r="H72">
        <v>8.6217776435751323E-5</v>
      </c>
      <c r="I72">
        <v>3.6069563193854572E-4</v>
      </c>
      <c r="J72">
        <v>7.4329949182729905E-4</v>
      </c>
      <c r="K72">
        <v>6.1210596887340788E-4</v>
      </c>
      <c r="L72">
        <v>9.0713936087803297E-5</v>
      </c>
      <c r="M72">
        <v>2.73813655331948E-3</v>
      </c>
      <c r="N72">
        <v>0.46362236172489352</v>
      </c>
    </row>
    <row r="73" spans="1:14" x14ac:dyDescent="0.45">
      <c r="A73" s="1">
        <v>71</v>
      </c>
      <c r="B73" t="s">
        <v>413</v>
      </c>
      <c r="C73">
        <v>2.6454911374153511E-5</v>
      </c>
      <c r="D73">
        <v>2.8218210601846539E-5</v>
      </c>
      <c r="E73">
        <v>6.9261997578701329E-6</v>
      </c>
      <c r="F73">
        <v>2.5491118095811001E-4</v>
      </c>
      <c r="G73">
        <v>4.1248855083376692E-4</v>
      </c>
      <c r="H73">
        <v>2.559515367966955E-5</v>
      </c>
      <c r="I73">
        <v>8.9120998459735342E-5</v>
      </c>
      <c r="J73">
        <v>2.3861596757509461E-4</v>
      </c>
      <c r="K73">
        <v>1.5623539076590421E-4</v>
      </c>
      <c r="L73">
        <v>1.258957154615992E-5</v>
      </c>
      <c r="M73">
        <v>1.2511561355523109E-3</v>
      </c>
      <c r="N73">
        <v>1.6463243681721172E-2</v>
      </c>
    </row>
    <row r="74" spans="1:14" x14ac:dyDescent="0.45">
      <c r="A74" s="1">
        <v>72</v>
      </c>
      <c r="B74" t="s">
        <v>217</v>
      </c>
      <c r="C74">
        <v>4.84E-4</v>
      </c>
      <c r="D74">
        <v>1.08E-3</v>
      </c>
      <c r="E74">
        <v>6.4399999999999993E-5</v>
      </c>
      <c r="F74">
        <v>1.176E-4</v>
      </c>
      <c r="G74">
        <v>2.0960000000000002E-3</v>
      </c>
      <c r="H74">
        <v>4.0400000000000001E-4</v>
      </c>
      <c r="I74">
        <v>8.3199999999999995E-4</v>
      </c>
      <c r="J74">
        <v>3.5239999999999998E-3</v>
      </c>
      <c r="K74">
        <v>2.9199999999999999E-3</v>
      </c>
      <c r="L74">
        <v>3.4399999999999999E-3</v>
      </c>
      <c r="M74">
        <v>1.4962E-2</v>
      </c>
      <c r="N74">
        <v>1.874191675612451</v>
      </c>
    </row>
    <row r="75" spans="1:14" x14ac:dyDescent="0.45">
      <c r="A75" s="1">
        <v>73</v>
      </c>
      <c r="B75" t="s">
        <v>257</v>
      </c>
      <c r="C75">
        <v>2.9499999999999999E-5</v>
      </c>
      <c r="D75">
        <v>1.3899999999999999E-4</v>
      </c>
      <c r="E75">
        <v>9.4599999999999992E-6</v>
      </c>
      <c r="F75">
        <v>8.9700000000000005E-6</v>
      </c>
      <c r="G75">
        <v>1.3699999999999999E-3</v>
      </c>
      <c r="H75">
        <v>4.07E-5</v>
      </c>
      <c r="I75">
        <v>1.3799999999999999E-4</v>
      </c>
      <c r="J75">
        <v>2.3900000000000001E-4</v>
      </c>
      <c r="K75">
        <v>4.9700000000000005E-4</v>
      </c>
      <c r="L75">
        <v>2.34E-4</v>
      </c>
      <c r="M75">
        <v>2.7056300000000001E-3</v>
      </c>
      <c r="N75">
        <v>0.49457545421742011</v>
      </c>
    </row>
    <row r="76" spans="1:14" x14ac:dyDescent="0.45">
      <c r="A76" s="1">
        <v>74</v>
      </c>
      <c r="B76" t="s">
        <v>234</v>
      </c>
      <c r="C76">
        <v>2.9499999999999999E-5</v>
      </c>
      <c r="D76">
        <v>1.3899999999999999E-4</v>
      </c>
      <c r="E76">
        <v>9.4599999999999992E-6</v>
      </c>
      <c r="F76">
        <v>8.9700000000000005E-6</v>
      </c>
      <c r="G76">
        <v>1.3699999999999999E-3</v>
      </c>
      <c r="H76">
        <v>4.07E-5</v>
      </c>
      <c r="I76">
        <v>1.3799999999999999E-4</v>
      </c>
      <c r="J76">
        <v>2.3900000000000001E-4</v>
      </c>
      <c r="K76">
        <v>4.9700000000000005E-4</v>
      </c>
      <c r="L76">
        <v>2.34E-4</v>
      </c>
      <c r="M76">
        <v>2.7056300000000001E-3</v>
      </c>
      <c r="N76">
        <v>0.49457545421742011</v>
      </c>
    </row>
    <row r="77" spans="1:14" x14ac:dyDescent="0.45">
      <c r="A77" s="1">
        <v>75</v>
      </c>
      <c r="B77" t="s">
        <v>235</v>
      </c>
      <c r="C77">
        <v>2.9499999999999999E-5</v>
      </c>
      <c r="D77">
        <v>1.3899999999999999E-4</v>
      </c>
      <c r="E77">
        <v>9.4599999999999992E-6</v>
      </c>
      <c r="F77">
        <v>8.9700000000000005E-6</v>
      </c>
      <c r="G77">
        <v>1.3699999999999999E-3</v>
      </c>
      <c r="H77">
        <v>4.07E-5</v>
      </c>
      <c r="I77">
        <v>1.3799999999999999E-4</v>
      </c>
      <c r="J77">
        <v>2.3900000000000001E-4</v>
      </c>
      <c r="K77">
        <v>4.9700000000000005E-4</v>
      </c>
      <c r="L77">
        <v>2.34E-4</v>
      </c>
      <c r="M77">
        <v>2.7056300000000001E-3</v>
      </c>
      <c r="N77">
        <v>0.49457545421742011</v>
      </c>
    </row>
    <row r="78" spans="1:14" x14ac:dyDescent="0.45">
      <c r="A78" s="1">
        <v>76</v>
      </c>
      <c r="B78" t="s">
        <v>316</v>
      </c>
      <c r="C78">
        <v>2.9499999999999999E-5</v>
      </c>
      <c r="D78">
        <v>1.3899999999999999E-4</v>
      </c>
      <c r="E78">
        <v>9.4599999999999992E-6</v>
      </c>
      <c r="F78">
        <v>8.9700000000000005E-6</v>
      </c>
      <c r="G78">
        <v>1.3699999999999999E-3</v>
      </c>
      <c r="H78">
        <v>4.07E-5</v>
      </c>
      <c r="I78">
        <v>1.3799999999999999E-4</v>
      </c>
      <c r="J78">
        <v>2.3900000000000001E-4</v>
      </c>
      <c r="K78">
        <v>4.9700000000000005E-4</v>
      </c>
      <c r="L78">
        <v>2.34E-4</v>
      </c>
      <c r="M78">
        <v>2.7056300000000001E-3</v>
      </c>
      <c r="N78">
        <v>0.49457545421742011</v>
      </c>
    </row>
    <row r="79" spans="1:14" x14ac:dyDescent="0.45">
      <c r="A79" s="1">
        <v>77</v>
      </c>
      <c r="B79" t="s">
        <v>327</v>
      </c>
      <c r="C79">
        <v>3.3692782378946218E-5</v>
      </c>
      <c r="D79">
        <v>4.1028663605305141E-5</v>
      </c>
      <c r="E79">
        <v>8.4231955947365544E-6</v>
      </c>
      <c r="F79">
        <v>8.3229021239063258E-6</v>
      </c>
      <c r="G79">
        <v>7.8043238675150131E-5</v>
      </c>
      <c r="H79">
        <v>2.3644835017314641E-5</v>
      </c>
      <c r="I79">
        <v>8.8719123959711042E-5</v>
      </c>
      <c r="J79">
        <v>2.1392054242804889E-4</v>
      </c>
      <c r="K79">
        <v>1.2020169102924929E-4</v>
      </c>
      <c r="L79">
        <v>1.9224766497436839E-4</v>
      </c>
      <c r="M79">
        <v>8.0824463978673656E-4</v>
      </c>
      <c r="N79">
        <v>0.26221288758553413</v>
      </c>
    </row>
    <row r="80" spans="1:14" x14ac:dyDescent="0.45">
      <c r="A80" s="1">
        <v>78</v>
      </c>
      <c r="B80" t="s">
        <v>374</v>
      </c>
      <c r="C80">
        <v>2.9499999999999999E-5</v>
      </c>
      <c r="D80">
        <v>1.3899999999999999E-4</v>
      </c>
      <c r="E80">
        <v>9.4599999999999992E-6</v>
      </c>
      <c r="F80">
        <v>8.9700000000000005E-6</v>
      </c>
      <c r="G80">
        <v>1.3699999999999999E-3</v>
      </c>
      <c r="H80">
        <v>4.07E-5</v>
      </c>
      <c r="I80">
        <v>1.3799999999999999E-4</v>
      </c>
      <c r="J80">
        <v>2.3900000000000001E-4</v>
      </c>
      <c r="K80">
        <v>4.9700000000000005E-4</v>
      </c>
      <c r="L80">
        <v>2.34E-4</v>
      </c>
      <c r="M80">
        <v>2.7056300000000001E-3</v>
      </c>
      <c r="N80">
        <v>0.49457545421742011</v>
      </c>
    </row>
    <row r="81" spans="1:14" x14ac:dyDescent="0.45">
      <c r="A81" s="1">
        <v>79</v>
      </c>
      <c r="B81" t="s">
        <v>318</v>
      </c>
      <c r="C81">
        <v>3.6900000000000002E-5</v>
      </c>
      <c r="D81">
        <v>6.5400000000000004E-5</v>
      </c>
      <c r="E81">
        <v>1.6099999999999998E-5</v>
      </c>
      <c r="F81">
        <v>2.94E-5</v>
      </c>
      <c r="G81">
        <v>5.2400000000000005E-4</v>
      </c>
      <c r="H81">
        <v>1.01E-4</v>
      </c>
      <c r="I81">
        <v>2.0799999999999999E-4</v>
      </c>
      <c r="J81">
        <v>8.8099999999999995E-4</v>
      </c>
      <c r="K81">
        <v>7.2999999999999996E-4</v>
      </c>
      <c r="L81">
        <v>2.1000000000000001E-4</v>
      </c>
      <c r="M81">
        <v>2.8018000000000001E-3</v>
      </c>
      <c r="N81">
        <v>0.46854791890311293</v>
      </c>
    </row>
    <row r="82" spans="1:14" x14ac:dyDescent="0.45">
      <c r="A82" s="1">
        <v>80</v>
      </c>
      <c r="B82" t="s">
        <v>365</v>
      </c>
      <c r="C82">
        <v>4.99E-5</v>
      </c>
      <c r="D82">
        <v>1.3899999999999999E-4</v>
      </c>
      <c r="E82">
        <v>5.4600000000000011E-6</v>
      </c>
      <c r="F82">
        <v>2.05E-5</v>
      </c>
      <c r="G82">
        <v>1.3699999999999999E-3</v>
      </c>
      <c r="H82">
        <v>3.0000000000000001E-5</v>
      </c>
      <c r="I82">
        <v>9.2600000000000015E-5</v>
      </c>
      <c r="J82">
        <v>1.6500000000000001E-5</v>
      </c>
      <c r="K82">
        <v>4.7899999999999999E-4</v>
      </c>
      <c r="L82">
        <v>3.4399999999999999E-3</v>
      </c>
      <c r="M82">
        <v>5.6429599999999998E-3</v>
      </c>
      <c r="N82">
        <v>0.46854791890311293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9"/>
  <sheetViews>
    <sheetView workbookViewId="0">
      <selection activeCell="C8" sqref="C8"/>
    </sheetView>
  </sheetViews>
  <sheetFormatPr defaultRowHeight="14.25" x14ac:dyDescent="0.45"/>
  <cols>
    <col min="2" max="2" width="14.796875" bestFit="1" customWidth="1"/>
    <col min="3" max="3" width="41.53125" bestFit="1" customWidth="1"/>
    <col min="4" max="4" width="50.46484375" bestFit="1" customWidth="1"/>
  </cols>
  <sheetData>
    <row r="1" spans="1:4" x14ac:dyDescent="0.45">
      <c r="B1" s="1" t="s">
        <v>1</v>
      </c>
      <c r="C1" s="1" t="s">
        <v>902</v>
      </c>
      <c r="D1" s="1" t="s">
        <v>903</v>
      </c>
    </row>
    <row r="2" spans="1:4" x14ac:dyDescent="0.45">
      <c r="A2" s="1">
        <v>0</v>
      </c>
      <c r="B2" t="s">
        <v>904</v>
      </c>
      <c r="C2">
        <v>24492.284102350761</v>
      </c>
      <c r="D2">
        <v>6049.48</v>
      </c>
    </row>
    <row r="3" spans="1:4" x14ac:dyDescent="0.45">
      <c r="A3" s="1">
        <v>1</v>
      </c>
      <c r="B3" t="s">
        <v>905</v>
      </c>
      <c r="C3">
        <v>24492.284102350761</v>
      </c>
      <c r="D3">
        <v>6049.48</v>
      </c>
    </row>
    <row r="4" spans="1:4" x14ac:dyDescent="0.45">
      <c r="A4" s="1">
        <v>2</v>
      </c>
      <c r="B4" t="s">
        <v>403</v>
      </c>
      <c r="C4">
        <v>61263.766259870783</v>
      </c>
      <c r="D4">
        <v>15132.6</v>
      </c>
    </row>
    <row r="5" spans="1:4" x14ac:dyDescent="0.45">
      <c r="A5" s="1">
        <v>3</v>
      </c>
      <c r="B5" t="s">
        <v>405</v>
      </c>
      <c r="C5">
        <v>38610.777721190287</v>
      </c>
      <c r="D5">
        <v>9537.0300000000007</v>
      </c>
    </row>
    <row r="6" spans="1:4" x14ac:dyDescent="0.45">
      <c r="A6" s="1">
        <v>4</v>
      </c>
      <c r="B6" t="s">
        <v>409</v>
      </c>
      <c r="C6">
        <v>35762.213359491558</v>
      </c>
      <c r="D6">
        <v>8833.5</v>
      </c>
    </row>
    <row r="7" spans="1:4" x14ac:dyDescent="0.45">
      <c r="A7" s="1">
        <v>5</v>
      </c>
      <c r="B7" t="s">
        <v>906</v>
      </c>
      <c r="C7">
        <v>437595.92062247888</v>
      </c>
      <c r="D7">
        <v>108088.83</v>
      </c>
    </row>
    <row r="8" spans="1:4" x14ac:dyDescent="0.45">
      <c r="A8" s="1">
        <v>6</v>
      </c>
      <c r="B8" t="s">
        <v>907</v>
      </c>
      <c r="C8">
        <v>520588.54123426258</v>
      </c>
      <c r="D8">
        <v>128588.58</v>
      </c>
    </row>
    <row r="9" spans="1:4" x14ac:dyDescent="0.45">
      <c r="A9" s="1">
        <v>7</v>
      </c>
      <c r="B9" t="s">
        <v>213</v>
      </c>
      <c r="C9">
        <v>520588.54123426258</v>
      </c>
      <c r="D9">
        <v>128588.58</v>
      </c>
    </row>
    <row r="10" spans="1:4" x14ac:dyDescent="0.45">
      <c r="A10" s="1">
        <v>8</v>
      </c>
      <c r="B10" t="s">
        <v>908</v>
      </c>
      <c r="C10">
        <v>94439.990813861834</v>
      </c>
      <c r="D10">
        <v>18665.47</v>
      </c>
    </row>
    <row r="11" spans="1:4" x14ac:dyDescent="0.45">
      <c r="A11" s="1">
        <v>9</v>
      </c>
      <c r="B11" t="s">
        <v>909</v>
      </c>
      <c r="C11">
        <v>94439.990813861834</v>
      </c>
      <c r="D11">
        <v>18665.47</v>
      </c>
    </row>
    <row r="12" spans="1:4" x14ac:dyDescent="0.45">
      <c r="A12" s="1">
        <v>10</v>
      </c>
      <c r="B12" t="s">
        <v>910</v>
      </c>
      <c r="C12">
        <v>94439.990813861834</v>
      </c>
      <c r="D12">
        <v>18665.47</v>
      </c>
    </row>
    <row r="13" spans="1:4" x14ac:dyDescent="0.45">
      <c r="A13" s="1">
        <v>11</v>
      </c>
      <c r="B13" t="s">
        <v>911</v>
      </c>
      <c r="C13">
        <v>94439.990813861834</v>
      </c>
      <c r="D13">
        <v>18665.47</v>
      </c>
    </row>
    <row r="14" spans="1:4" x14ac:dyDescent="0.45">
      <c r="A14" s="1">
        <v>12</v>
      </c>
      <c r="B14" t="s">
        <v>225</v>
      </c>
      <c r="C14">
        <v>301684.58259014413</v>
      </c>
      <c r="D14">
        <v>74517.77</v>
      </c>
    </row>
    <row r="15" spans="1:4" x14ac:dyDescent="0.45">
      <c r="A15" s="1">
        <v>13</v>
      </c>
      <c r="B15" t="s">
        <v>291</v>
      </c>
      <c r="C15">
        <v>212056.2814304294</v>
      </c>
      <c r="D15">
        <v>52379.26</v>
      </c>
    </row>
    <row r="16" spans="1:4" x14ac:dyDescent="0.45">
      <c r="A16" s="1">
        <v>14</v>
      </c>
      <c r="B16" t="s">
        <v>185</v>
      </c>
      <c r="C16">
        <v>441584.39521747688</v>
      </c>
      <c r="D16">
        <v>109074.43</v>
      </c>
    </row>
    <row r="17" spans="1:4" x14ac:dyDescent="0.45">
      <c r="A17" s="1">
        <v>15</v>
      </c>
      <c r="B17" t="s">
        <v>410</v>
      </c>
      <c r="C17">
        <v>15097.793047149629</v>
      </c>
      <c r="D17">
        <v>3729.43</v>
      </c>
    </row>
    <row r="18" spans="1:4" x14ac:dyDescent="0.45">
      <c r="A18" s="1">
        <v>16</v>
      </c>
      <c r="B18" t="s">
        <v>413</v>
      </c>
      <c r="C18">
        <v>46926.837030251452</v>
      </c>
      <c r="D18">
        <v>11590.82</v>
      </c>
    </row>
    <row r="19" spans="1:4" x14ac:dyDescent="0.45">
      <c r="A19" s="1">
        <v>17</v>
      </c>
      <c r="B19" t="s">
        <v>414</v>
      </c>
      <c r="C19">
        <v>33197.048244713478</v>
      </c>
      <c r="D19">
        <v>8199.9</v>
      </c>
    </row>
    <row r="20" spans="1:4" x14ac:dyDescent="0.45">
      <c r="A20" s="1">
        <v>18</v>
      </c>
      <c r="B20" t="s">
        <v>415</v>
      </c>
      <c r="C20">
        <v>33197.048244713478</v>
      </c>
      <c r="D20">
        <v>8199.9</v>
      </c>
    </row>
    <row r="21" spans="1:4" x14ac:dyDescent="0.45">
      <c r="A21" s="1">
        <v>19</v>
      </c>
      <c r="B21" t="s">
        <v>416</v>
      </c>
      <c r="C21">
        <v>70728.974288566751</v>
      </c>
      <c r="D21">
        <v>17470.57</v>
      </c>
    </row>
    <row r="22" spans="1:4" x14ac:dyDescent="0.45">
      <c r="A22" s="1">
        <v>20</v>
      </c>
      <c r="B22" t="s">
        <v>425</v>
      </c>
      <c r="C22">
        <v>311449.16152890999</v>
      </c>
      <c r="D22">
        <v>76930.22</v>
      </c>
    </row>
    <row r="23" spans="1:4" x14ac:dyDescent="0.45">
      <c r="A23" s="1">
        <v>21</v>
      </c>
      <c r="B23" t="s">
        <v>382</v>
      </c>
      <c r="C23">
        <v>105440.0703189966</v>
      </c>
      <c r="D23">
        <v>20839.82</v>
      </c>
    </row>
    <row r="24" spans="1:4" x14ac:dyDescent="0.45">
      <c r="A24" s="1">
        <v>22</v>
      </c>
      <c r="B24" t="s">
        <v>383</v>
      </c>
      <c r="C24">
        <v>105440.0703189966</v>
      </c>
      <c r="D24">
        <v>20839.82</v>
      </c>
    </row>
    <row r="25" spans="1:4" x14ac:dyDescent="0.45">
      <c r="A25" s="1">
        <v>23</v>
      </c>
      <c r="B25" t="s">
        <v>388</v>
      </c>
      <c r="C25">
        <v>298657.97291343898</v>
      </c>
      <c r="D25">
        <v>59028.15</v>
      </c>
    </row>
    <row r="26" spans="1:4" x14ac:dyDescent="0.45">
      <c r="A26" s="1">
        <v>24</v>
      </c>
      <c r="B26" t="s">
        <v>394</v>
      </c>
      <c r="C26">
        <v>262861.12259552802</v>
      </c>
      <c r="D26">
        <v>64928.73</v>
      </c>
    </row>
    <row r="27" spans="1:4" x14ac:dyDescent="0.45">
      <c r="A27" s="1">
        <v>25</v>
      </c>
      <c r="B27" t="s">
        <v>197</v>
      </c>
      <c r="C27">
        <v>42753.829829692033</v>
      </c>
      <c r="D27">
        <v>10560.52</v>
      </c>
    </row>
    <row r="28" spans="1:4" x14ac:dyDescent="0.45">
      <c r="A28" s="1">
        <v>26</v>
      </c>
      <c r="B28" t="s">
        <v>912</v>
      </c>
      <c r="C28">
        <v>129695.9971345512</v>
      </c>
      <c r="D28">
        <v>32036.1</v>
      </c>
    </row>
    <row r="29" spans="1:4" x14ac:dyDescent="0.45">
      <c r="A29" s="1">
        <v>27</v>
      </c>
      <c r="B29" t="s">
        <v>913</v>
      </c>
      <c r="C29">
        <v>129695.9971345512</v>
      </c>
      <c r="D29">
        <v>32036.1</v>
      </c>
    </row>
    <row r="30" spans="1:4" x14ac:dyDescent="0.45">
      <c r="A30" s="1">
        <v>28</v>
      </c>
      <c r="B30" t="s">
        <v>914</v>
      </c>
      <c r="C30">
        <v>35612.11511208985</v>
      </c>
      <c r="D30">
        <v>8796.6200000000008</v>
      </c>
    </row>
    <row r="31" spans="1:4" x14ac:dyDescent="0.45">
      <c r="A31" s="1">
        <v>29</v>
      </c>
      <c r="B31" t="s">
        <v>915</v>
      </c>
      <c r="C31">
        <v>35612.11511208985</v>
      </c>
      <c r="D31">
        <v>8796.6200000000008</v>
      </c>
    </row>
    <row r="32" spans="1:4" x14ac:dyDescent="0.45">
      <c r="A32" s="1">
        <v>30</v>
      </c>
      <c r="B32" t="s">
        <v>309</v>
      </c>
      <c r="C32">
        <v>191636.89237134831</v>
      </c>
      <c r="D32">
        <v>47335.48</v>
      </c>
    </row>
    <row r="33" spans="1:4" x14ac:dyDescent="0.45">
      <c r="A33" s="1">
        <v>31</v>
      </c>
      <c r="B33" t="s">
        <v>916</v>
      </c>
      <c r="C33">
        <v>44211.573668071651</v>
      </c>
      <c r="D33">
        <v>10920.35</v>
      </c>
    </row>
    <row r="34" spans="1:4" x14ac:dyDescent="0.45">
      <c r="A34" s="1">
        <v>32</v>
      </c>
      <c r="B34" t="s">
        <v>917</v>
      </c>
      <c r="C34">
        <v>44211.573668071651</v>
      </c>
      <c r="D34">
        <v>10920.35</v>
      </c>
    </row>
    <row r="35" spans="1:4" x14ac:dyDescent="0.45">
      <c r="A35" s="1">
        <v>33</v>
      </c>
      <c r="B35" t="s">
        <v>918</v>
      </c>
      <c r="C35">
        <v>44211.573668071651</v>
      </c>
      <c r="D35">
        <v>10920.35</v>
      </c>
    </row>
    <row r="36" spans="1:4" x14ac:dyDescent="0.45">
      <c r="A36" s="1">
        <v>34</v>
      </c>
      <c r="B36" t="s">
        <v>919</v>
      </c>
      <c r="C36">
        <v>44211.573668071651</v>
      </c>
      <c r="D36">
        <v>10920.35</v>
      </c>
    </row>
    <row r="37" spans="1:4" x14ac:dyDescent="0.45">
      <c r="A37" s="1">
        <v>35</v>
      </c>
      <c r="B37" t="s">
        <v>429</v>
      </c>
      <c r="C37">
        <v>460323.26553836209</v>
      </c>
      <c r="D37">
        <v>113703.14</v>
      </c>
    </row>
    <row r="38" spans="1:4" x14ac:dyDescent="0.45">
      <c r="A38" s="1">
        <v>36</v>
      </c>
      <c r="B38" t="s">
        <v>303</v>
      </c>
      <c r="C38">
        <v>324149.6647960259</v>
      </c>
      <c r="D38">
        <v>80066.97</v>
      </c>
    </row>
    <row r="39" spans="1:4" x14ac:dyDescent="0.45">
      <c r="A39" s="1">
        <v>37</v>
      </c>
      <c r="B39" t="s">
        <v>215</v>
      </c>
      <c r="C39" t="s">
        <v>920</v>
      </c>
      <c r="D39">
        <v>78271.42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4"/>
  <sheetViews>
    <sheetView workbookViewId="0"/>
  </sheetViews>
  <sheetFormatPr defaultRowHeight="14.25" x14ac:dyDescent="0.45"/>
  <cols>
    <col min="2" max="2" width="14.19921875" bestFit="1" customWidth="1"/>
    <col min="3" max="3" width="13.59765625" bestFit="1" customWidth="1"/>
    <col min="4" max="4" width="37.06640625" bestFit="1" customWidth="1"/>
    <col min="5" max="5" width="21" bestFit="1" customWidth="1"/>
    <col min="6" max="6" width="20.53125" bestFit="1" customWidth="1"/>
    <col min="7" max="7" width="17.73046875" bestFit="1" customWidth="1"/>
    <col min="8" max="8" width="17.53125" bestFit="1" customWidth="1"/>
    <col min="9" max="9" width="28.9296875" bestFit="1" customWidth="1"/>
  </cols>
  <sheetData>
    <row r="1" spans="1:9" x14ac:dyDescent="0.45">
      <c r="B1" s="1" t="s">
        <v>1</v>
      </c>
      <c r="C1" s="1" t="s">
        <v>6</v>
      </c>
      <c r="D1" s="1" t="s">
        <v>921</v>
      </c>
      <c r="E1" s="1" t="s">
        <v>860</v>
      </c>
      <c r="F1" s="1" t="s">
        <v>926</v>
      </c>
      <c r="G1" s="1" t="s">
        <v>922</v>
      </c>
      <c r="H1" s="1" t="s">
        <v>923</v>
      </c>
      <c r="I1" s="1" t="s">
        <v>927</v>
      </c>
    </row>
    <row r="2" spans="1:9" x14ac:dyDescent="0.45">
      <c r="A2" s="1">
        <v>0</v>
      </c>
      <c r="B2" t="s">
        <v>381</v>
      </c>
      <c r="C2">
        <v>417</v>
      </c>
      <c r="D2">
        <v>2781556</v>
      </c>
      <c r="E2">
        <v>11.04</v>
      </c>
      <c r="F2">
        <v>208</v>
      </c>
      <c r="G2">
        <v>2.92</v>
      </c>
      <c r="H2">
        <v>0.73</v>
      </c>
      <c r="I2">
        <v>10776749.039999999</v>
      </c>
    </row>
    <row r="3" spans="1:9" x14ac:dyDescent="0.45">
      <c r="A3" s="1">
        <v>1</v>
      </c>
      <c r="B3" t="s">
        <v>180</v>
      </c>
      <c r="C3">
        <v>657</v>
      </c>
      <c r="D3">
        <v>3974146.4</v>
      </c>
      <c r="E3">
        <v>11.04</v>
      </c>
      <c r="F3">
        <v>179</v>
      </c>
      <c r="G3">
        <v>2.74</v>
      </c>
      <c r="H3">
        <v>0.63</v>
      </c>
      <c r="I3">
        <v>14599444.59</v>
      </c>
    </row>
    <row r="4" spans="1:9" x14ac:dyDescent="0.45">
      <c r="A4" s="1">
        <v>2</v>
      </c>
      <c r="B4" t="s">
        <v>321</v>
      </c>
      <c r="C4">
        <v>740</v>
      </c>
      <c r="D4">
        <v>5144971</v>
      </c>
      <c r="E4">
        <v>11.04</v>
      </c>
      <c r="F4">
        <v>205</v>
      </c>
      <c r="G4">
        <v>2.1</v>
      </c>
      <c r="H4">
        <v>0.72</v>
      </c>
      <c r="I4">
        <v>18473290.079999998</v>
      </c>
    </row>
    <row r="5" spans="1:9" x14ac:dyDescent="0.45">
      <c r="A5" s="1">
        <v>3</v>
      </c>
      <c r="B5" t="s">
        <v>320</v>
      </c>
      <c r="C5">
        <v>740</v>
      </c>
      <c r="D5">
        <v>5254912</v>
      </c>
      <c r="E5">
        <v>11.04</v>
      </c>
      <c r="F5">
        <v>204</v>
      </c>
      <c r="G5">
        <v>2.1</v>
      </c>
      <c r="H5">
        <v>0.71</v>
      </c>
      <c r="I5">
        <v>18409682.800000001</v>
      </c>
    </row>
    <row r="6" spans="1:9" x14ac:dyDescent="0.45">
      <c r="A6" s="1">
        <v>4</v>
      </c>
      <c r="B6" t="s">
        <v>228</v>
      </c>
      <c r="C6">
        <v>593</v>
      </c>
      <c r="D6">
        <v>4326350.8</v>
      </c>
      <c r="E6">
        <v>10.86</v>
      </c>
      <c r="F6">
        <v>207</v>
      </c>
      <c r="G6">
        <v>2.04</v>
      </c>
      <c r="H6">
        <v>0.72</v>
      </c>
      <c r="I6">
        <v>14716195.66</v>
      </c>
    </row>
    <row r="7" spans="1:9" x14ac:dyDescent="0.45">
      <c r="A7" s="1">
        <v>5</v>
      </c>
      <c r="B7" t="s">
        <v>231</v>
      </c>
      <c r="C7">
        <v>593</v>
      </c>
      <c r="D7">
        <v>4275037.4000000004</v>
      </c>
      <c r="E7">
        <v>16.309999999999999</v>
      </c>
      <c r="F7">
        <v>207</v>
      </c>
      <c r="G7">
        <v>2.04</v>
      </c>
      <c r="H7">
        <v>0.72</v>
      </c>
      <c r="I7">
        <v>21870055.640000001</v>
      </c>
    </row>
    <row r="8" spans="1:9" x14ac:dyDescent="0.45">
      <c r="A8" s="1">
        <v>6</v>
      </c>
      <c r="B8" t="s">
        <v>230</v>
      </c>
      <c r="C8">
        <v>593</v>
      </c>
      <c r="D8">
        <v>3965542.2</v>
      </c>
      <c r="E8">
        <v>16.309999999999999</v>
      </c>
      <c r="F8">
        <v>207</v>
      </c>
      <c r="G8">
        <v>2.04</v>
      </c>
      <c r="H8">
        <v>0.72</v>
      </c>
      <c r="I8">
        <v>21767079.16</v>
      </c>
    </row>
    <row r="9" spans="1:9" x14ac:dyDescent="0.45">
      <c r="A9" s="1">
        <v>7</v>
      </c>
      <c r="B9" t="s">
        <v>229</v>
      </c>
      <c r="C9">
        <v>593</v>
      </c>
      <c r="D9">
        <v>4304856.8</v>
      </c>
      <c r="E9">
        <v>10.86</v>
      </c>
      <c r="F9">
        <v>207</v>
      </c>
      <c r="G9">
        <v>2.04</v>
      </c>
      <c r="H9">
        <v>0.72</v>
      </c>
      <c r="I9">
        <v>14711433.789999999</v>
      </c>
    </row>
    <row r="10" spans="1:9" x14ac:dyDescent="0.45">
      <c r="A10" s="1">
        <v>8</v>
      </c>
      <c r="B10" t="s">
        <v>350</v>
      </c>
      <c r="C10">
        <v>391</v>
      </c>
      <c r="D10">
        <v>2562326</v>
      </c>
      <c r="E10">
        <v>11.04</v>
      </c>
      <c r="F10">
        <v>276</v>
      </c>
      <c r="G10">
        <v>3.4</v>
      </c>
      <c r="H10">
        <v>0.96</v>
      </c>
      <c r="I10">
        <v>13251081.09</v>
      </c>
    </row>
    <row r="11" spans="1:9" x14ac:dyDescent="0.45">
      <c r="A11" s="1">
        <v>9</v>
      </c>
      <c r="B11" t="s">
        <v>286</v>
      </c>
      <c r="C11">
        <v>651</v>
      </c>
      <c r="D11">
        <v>4453167.4000000004</v>
      </c>
      <c r="E11">
        <v>12.07</v>
      </c>
      <c r="F11">
        <v>183</v>
      </c>
      <c r="G11">
        <v>2.8</v>
      </c>
      <c r="H11">
        <v>0.64</v>
      </c>
      <c r="I11">
        <v>16300985.550000001</v>
      </c>
    </row>
    <row r="12" spans="1:9" x14ac:dyDescent="0.45">
      <c r="A12" s="1">
        <v>10</v>
      </c>
      <c r="B12" t="s">
        <v>285</v>
      </c>
      <c r="C12">
        <v>651</v>
      </c>
      <c r="D12">
        <v>4538649</v>
      </c>
      <c r="E12">
        <v>12.07</v>
      </c>
      <c r="F12">
        <v>183</v>
      </c>
      <c r="G12">
        <v>2.8</v>
      </c>
      <c r="H12">
        <v>0.64</v>
      </c>
      <c r="I12">
        <v>16329874.92</v>
      </c>
    </row>
    <row r="13" spans="1:9" x14ac:dyDescent="0.45">
      <c r="A13" s="1">
        <v>11</v>
      </c>
      <c r="B13" t="s">
        <v>924</v>
      </c>
      <c r="C13">
        <v>364</v>
      </c>
      <c r="D13">
        <v>1594320</v>
      </c>
      <c r="E13">
        <v>38.44</v>
      </c>
      <c r="F13">
        <v>223</v>
      </c>
      <c r="G13">
        <v>3.04</v>
      </c>
      <c r="H13">
        <v>0.78</v>
      </c>
      <c r="I13">
        <v>33349520.890000001</v>
      </c>
    </row>
    <row r="14" spans="1:9" x14ac:dyDescent="0.45">
      <c r="A14" s="1">
        <v>12</v>
      </c>
      <c r="B14" t="s">
        <v>925</v>
      </c>
      <c r="C14">
        <v>364</v>
      </c>
      <c r="D14">
        <v>1594320</v>
      </c>
      <c r="E14">
        <v>38.44</v>
      </c>
      <c r="F14">
        <v>223</v>
      </c>
      <c r="G14">
        <v>3.04</v>
      </c>
      <c r="H14">
        <v>0.78</v>
      </c>
      <c r="I14">
        <v>33349520.890000001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Unit-Level Information &amp; Inputs</vt:lpstr>
      <vt:lpstr>Exempted</vt:lpstr>
      <vt:lpstr>0.015 Limit Assumptions</vt:lpstr>
      <vt:lpstr>0.010 Limit Assumptions</vt:lpstr>
      <vt:lpstr>0.006 Limit Assumptions</vt:lpstr>
      <vt:lpstr>Metals Ratios</vt:lpstr>
      <vt:lpstr>FF Upgrade Estimated Costs</vt:lpstr>
      <vt:lpstr>FF Install Estimated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Cromar</dc:creator>
  <cp:lastModifiedBy>Kevin Cromar</cp:lastModifiedBy>
  <dcterms:created xsi:type="dcterms:W3CDTF">2024-04-11T16:28:33Z</dcterms:created>
  <dcterms:modified xsi:type="dcterms:W3CDTF">2025-07-01T18:51:53Z</dcterms:modified>
</cp:coreProperties>
</file>