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6" i="1" l="1"/>
  <c r="B6" i="1"/>
  <c r="C5" i="1"/>
  <c r="B5" i="1"/>
  <c r="C8" i="1"/>
  <c r="B8" i="1"/>
  <c r="C9" i="1"/>
  <c r="B9" i="1"/>
  <c r="C7" i="1"/>
  <c r="B7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<sst xmlns="http://schemas.openxmlformats.org/spreadsheetml/2006/main" count="10" uniqueCount="9">
  <si>
    <t>Наименование показателя</t>
  </si>
  <si>
    <t>Коэффициент финансовой независимости</t>
  </si>
  <si>
    <t>Коэффициент самофинансирования</t>
  </si>
  <si>
    <t xml:space="preserve"> Коэффициент финансовой напряженности</t>
  </si>
  <si>
    <t>Коэффициент обеспеченности собственными оборотными средствами</t>
  </si>
  <si>
    <t xml:space="preserve"> Коэффициент маневренности</t>
  </si>
  <si>
    <t>Коэффициент задолженности</t>
  </si>
  <si>
    <t>Коэффициент соотношения мобильныих и иммобилизованных активов</t>
  </si>
  <si>
    <t>Коэффициент имущества производственного назначения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</si>
</sst>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topLeftCell="A10" workbookViewId="0">
      <selection activeCell="G38" sqref="G38"/>
    </sheetView>
  </sheetViews>
  <sheetFormatPr defaultRowHeight="15" x14ac:dyDescent="0.25"/>
  <cols>
    <col min="1" max="1" width="34" customWidth="1"/>
    <col min="2" max="2" width="11.140625" customWidth="1"/>
    <col min="3" max="3" width="12.7109375" customWidth="1"/>
  </cols>
  <sheetData>
    <row r="1" spans="1:3" ht="21" customHeight="1" x14ac:dyDescent="0.25">
      <c r="A1" s="1" t="s">
        <v>0</v>
      </c>
      <c r="B1" s="1">
        <v>2016</v>
      </c>
      <c r="C1" s="1">
        <v>2015</v>
      </c>
    </row>
    <row r="2" spans="1:3" ht="36" customHeight="1" x14ac:dyDescent="0.25">
      <c r="A2" s="3" t="s">
        <v>1</v>
      </c>
      <c r="B2" s="2">
        <f>361523/1521061</f>
        <v>0.23767817332769692</v>
      </c>
      <c r="C2" s="2">
        <f>429837/822605</f>
        <v>0.52253147014666823</v>
      </c>
    </row>
    <row r="3" spans="1:3" ht="27" customHeight="1" x14ac:dyDescent="0.25">
      <c r="A3" s="4" t="s">
        <v>6</v>
      </c>
      <c r="B3" s="2">
        <f>(48830+1110708)/361523</f>
        <v>3.2073699322034837</v>
      </c>
      <c r="C3" s="2">
        <f>(25729+367039)/429837</f>
        <v>0.91376033240507448</v>
      </c>
    </row>
    <row r="4" spans="1:3" ht="30" customHeight="1" x14ac:dyDescent="0.25">
      <c r="A4" s="4" t="s">
        <v>2</v>
      </c>
      <c r="B4" s="2">
        <f>361523/(48830+1110708)</f>
        <v>0.31178193383916697</v>
      </c>
      <c r="C4" s="2">
        <f>429837/(25729+367039)</f>
        <v>1.0943788699690402</v>
      </c>
    </row>
    <row r="5" spans="1:3" ht="53.25" customHeight="1" x14ac:dyDescent="0.25">
      <c r="A5" s="3" t="s">
        <v>4</v>
      </c>
      <c r="B5" s="2">
        <f>(851082-1110708)/851082</f>
        <v>-0.30505403709630802</v>
      </c>
      <c r="C5" s="2">
        <f>(184036-367039)/184036</f>
        <v>-0.99438696776717594</v>
      </c>
    </row>
    <row r="6" spans="1:3" ht="38.25" customHeight="1" x14ac:dyDescent="0.25">
      <c r="A6" s="4" t="s">
        <v>5</v>
      </c>
      <c r="B6" s="2">
        <f>(851082-1110708)/361523</f>
        <v>-0.71814518025132568</v>
      </c>
      <c r="C6" s="2">
        <f>(184036-367039)/429837</f>
        <v>-0.42574976095589723</v>
      </c>
    </row>
    <row r="7" spans="1:3" ht="36" customHeight="1" x14ac:dyDescent="0.25">
      <c r="A7" s="3" t="s">
        <v>3</v>
      </c>
      <c r="B7" s="2">
        <f>(48830+1110708)/1521061</f>
        <v>0.76232182667230308</v>
      </c>
      <c r="C7" s="2">
        <f>(25729+367039)/822605</f>
        <v>0.47746852985333177</v>
      </c>
    </row>
    <row r="8" spans="1:3" ht="45.75" customHeight="1" x14ac:dyDescent="0.25">
      <c r="A8" s="3" t="s">
        <v>7</v>
      </c>
      <c r="B8" s="2">
        <f>851082/669979</f>
        <v>1.2703114575232954</v>
      </c>
      <c r="C8" s="2">
        <f>184036/638569</f>
        <v>0.28820064863781364</v>
      </c>
    </row>
    <row r="9" spans="1:3" ht="36" customHeight="1" x14ac:dyDescent="0.25">
      <c r="A9" s="3" t="s">
        <v>8</v>
      </c>
      <c r="B9" s="2">
        <f>(669979+366415)/1521061</f>
        <v>0.6813625489050078</v>
      </c>
      <c r="C9" s="2">
        <f>(638569+116077)/822605</f>
        <v>0.91738562250411804</v>
      </c>
    </row>
    <row r="16" spans="1:3" x14ac:dyDescent="0.25">
      <c r="A16" s="5" t="s">
        <v>0</v>
      </c>
      <c r="B16" s="5">
        <v>2016</v>
      </c>
      <c r="C16" s="5">
        <v>2015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2017-10-22T16:06:09Z</dcterms:modified>
</cp:coreProperties>
</file>