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/>
  <mc:AlternateContent xmlns:mc="http://schemas.openxmlformats.org/markup-compatibility/2006">
    <mc:Choice Requires="x15">
      <x15ac:absPath xmlns:x15ac="http://schemas.microsoft.com/office/spreadsheetml/2010/11/ac" url="C:\Users\B_Areej\Desktop\FDS CW3\"/>
    </mc:Choice>
  </mc:AlternateContent>
  <xr:revisionPtr revIDLastSave="0" documentId="13_ncr:1_{B0E8B36A-F06F-4AC6-BCDA-C3C8296166B5}" xr6:coauthVersionLast="40" xr6:coauthVersionMax="40" xr10:uidLastSave="{00000000-0000-0000-0000-000000000000}"/>
  <bookViews>
    <workbookView xWindow="0" yWindow="0" windowWidth="18240" windowHeight="7467" xr2:uid="{00000000-000D-0000-FFFF-FFFF00000000}"/>
  </bookViews>
  <sheets>
    <sheet name="Sheet2" sheetId="3" r:id="rId1"/>
    <sheet name="Sheet4" sheetId="5" r:id="rId2"/>
    <sheet name="Sheet1" sheetId="1" r:id="rId3"/>
    <sheet name="Sheet1 (2)" sheetId="2" r:id="rId4"/>
    <sheet name="Sheet2 (2)" sheetId="6" r:id="rId5"/>
  </sheets>
  <definedNames>
    <definedName name="_xlnm._FilterDatabase" localSheetId="1" hidden="1">Sheet4!$A$1:$B$25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50" i="3" l="1"/>
  <c r="E50" i="3"/>
  <c r="D50" i="3"/>
  <c r="C50" i="3"/>
  <c r="B50" i="3"/>
  <c r="E48" i="3"/>
  <c r="C48" i="3"/>
  <c r="M44" i="3"/>
  <c r="D48" i="3"/>
  <c r="F48" i="3"/>
  <c r="B48" i="3"/>
  <c r="F34" i="3"/>
  <c r="E34" i="3"/>
  <c r="D34" i="3"/>
  <c r="C34" i="3"/>
  <c r="B34" i="3"/>
  <c r="F14" i="3"/>
  <c r="E14" i="3"/>
  <c r="D14" i="3"/>
  <c r="C14" i="3"/>
  <c r="B14" i="3"/>
  <c r="B32" i="5" l="1"/>
  <c r="G24" i="6" l="1"/>
  <c r="F24" i="6"/>
  <c r="K8" i="6" s="1"/>
  <c r="E24" i="6"/>
  <c r="D24" i="6"/>
  <c r="C24" i="6"/>
  <c r="B24" i="6"/>
  <c r="J22" i="6"/>
  <c r="K22" i="6" s="1"/>
  <c r="J20" i="6"/>
  <c r="K20" i="6" s="1"/>
  <c r="J18" i="6"/>
  <c r="K18" i="6" s="1"/>
  <c r="J16" i="6"/>
  <c r="K16" i="6" s="1"/>
  <c r="P15" i="6"/>
  <c r="Q15" i="6" s="1"/>
  <c r="J15" i="6"/>
  <c r="K15" i="6" s="1"/>
  <c r="F11" i="6"/>
  <c r="E11" i="6"/>
  <c r="D11" i="6"/>
  <c r="J35" i="6" s="1"/>
  <c r="K35" i="6" s="1"/>
  <c r="C11" i="6"/>
  <c r="P22" i="6" s="1"/>
  <c r="Q22" i="6" s="1"/>
  <c r="B11" i="6"/>
  <c r="J23" i="6" s="1"/>
  <c r="K23" i="6" s="1"/>
  <c r="Q10" i="6"/>
  <c r="P10" i="6"/>
  <c r="J10" i="6"/>
  <c r="K10" i="6" s="1"/>
  <c r="G10" i="6"/>
  <c r="P9" i="6"/>
  <c r="Q9" i="6" s="1"/>
  <c r="J9" i="6"/>
  <c r="K9" i="6" s="1"/>
  <c r="G9" i="6"/>
  <c r="P8" i="6"/>
  <c r="Q8" i="6" s="1"/>
  <c r="J8" i="6"/>
  <c r="G8" i="6"/>
  <c r="Q7" i="6"/>
  <c r="P7" i="6"/>
  <c r="K7" i="6"/>
  <c r="J7" i="6"/>
  <c r="G7" i="6"/>
  <c r="Q6" i="6"/>
  <c r="P6" i="6"/>
  <c r="J6" i="6"/>
  <c r="K6" i="6" s="1"/>
  <c r="G6" i="6"/>
  <c r="P5" i="6"/>
  <c r="Q5" i="6" s="1"/>
  <c r="J5" i="6"/>
  <c r="K5" i="6" s="1"/>
  <c r="G5" i="6"/>
  <c r="P4" i="6"/>
  <c r="Q4" i="6" s="1"/>
  <c r="J4" i="6"/>
  <c r="G4" i="6"/>
  <c r="Q3" i="6"/>
  <c r="P3" i="6"/>
  <c r="K3" i="6"/>
  <c r="J3" i="6"/>
  <c r="G3" i="6"/>
  <c r="R2" i="6"/>
  <c r="S8" i="6" s="1"/>
  <c r="Q2" i="6"/>
  <c r="P2" i="6"/>
  <c r="J2" i="6"/>
  <c r="G2" i="6"/>
  <c r="L15" i="6" l="1"/>
  <c r="R15" i="6"/>
  <c r="Q11" i="6"/>
  <c r="S7" i="6"/>
  <c r="S2" i="6"/>
  <c r="S6" i="6"/>
  <c r="S10" i="6"/>
  <c r="P17" i="6"/>
  <c r="Q17" i="6" s="1"/>
  <c r="P19" i="6"/>
  <c r="Q19" i="6" s="1"/>
  <c r="P21" i="6"/>
  <c r="Q21" i="6" s="1"/>
  <c r="P23" i="6"/>
  <c r="Q23" i="6" s="1"/>
  <c r="J29" i="6"/>
  <c r="K29" i="6" s="1"/>
  <c r="J33" i="6"/>
  <c r="K33" i="6" s="1"/>
  <c r="J34" i="6"/>
  <c r="K34" i="6" s="1"/>
  <c r="S5" i="6"/>
  <c r="S9" i="6"/>
  <c r="J17" i="6"/>
  <c r="K17" i="6" s="1"/>
  <c r="K24" i="6" s="1"/>
  <c r="J19" i="6"/>
  <c r="K19" i="6" s="1"/>
  <c r="J21" i="6"/>
  <c r="K21" i="6" s="1"/>
  <c r="J27" i="6"/>
  <c r="K27" i="6" s="1"/>
  <c r="J28" i="6"/>
  <c r="K28" i="6" s="1"/>
  <c r="J32" i="6"/>
  <c r="K32" i="6" s="1"/>
  <c r="S3" i="6"/>
  <c r="J30" i="6"/>
  <c r="K30" i="6" s="1"/>
  <c r="K2" i="6"/>
  <c r="K4" i="6"/>
  <c r="S4" i="6"/>
  <c r="G11" i="6"/>
  <c r="P16" i="6"/>
  <c r="Q16" i="6" s="1"/>
  <c r="P18" i="6"/>
  <c r="Q18" i="6" s="1"/>
  <c r="Q24" i="6" s="1"/>
  <c r="P20" i="6"/>
  <c r="Q20" i="6" s="1"/>
  <c r="J31" i="6"/>
  <c r="K31" i="6" s="1"/>
  <c r="G32" i="3"/>
  <c r="C32" i="3"/>
  <c r="D32" i="3"/>
  <c r="E32" i="3"/>
  <c r="F32" i="3"/>
  <c r="B32" i="3"/>
  <c r="G4" i="3"/>
  <c r="G5" i="3"/>
  <c r="G6" i="3"/>
  <c r="G7" i="3"/>
  <c r="G8" i="3"/>
  <c r="G9" i="3"/>
  <c r="G10" i="3"/>
  <c r="G11" i="3"/>
  <c r="G3" i="3"/>
  <c r="C12" i="3"/>
  <c r="D12" i="3"/>
  <c r="E12" i="3"/>
  <c r="F12" i="3"/>
  <c r="B12" i="3"/>
  <c r="P30" i="3" l="1"/>
  <c r="Q30" i="3" s="1"/>
  <c r="P26" i="3"/>
  <c r="Q26" i="3" s="1"/>
  <c r="P25" i="3"/>
  <c r="Q25" i="3" s="1"/>
  <c r="P23" i="3"/>
  <c r="Q23" i="3" s="1"/>
  <c r="P29" i="3"/>
  <c r="Q29" i="3" s="1"/>
  <c r="P27" i="3"/>
  <c r="Q27" i="3" s="1"/>
  <c r="P28" i="3"/>
  <c r="Q28" i="3" s="1"/>
  <c r="P24" i="3"/>
  <c r="Q24" i="3" s="1"/>
  <c r="P31" i="3"/>
  <c r="Q31" i="3" s="1"/>
  <c r="P11" i="3"/>
  <c r="Q11" i="3" s="1"/>
  <c r="P7" i="3"/>
  <c r="Q7" i="3" s="1"/>
  <c r="P3" i="3"/>
  <c r="Q3" i="3" s="1"/>
  <c r="P6" i="3"/>
  <c r="Q6" i="3" s="1"/>
  <c r="P5" i="3"/>
  <c r="Q5" i="3" s="1"/>
  <c r="P4" i="3"/>
  <c r="Q4" i="3" s="1"/>
  <c r="P10" i="3"/>
  <c r="Q10" i="3" s="1"/>
  <c r="P9" i="3"/>
  <c r="Q9" i="3" s="1"/>
  <c r="P8" i="3"/>
  <c r="Q8" i="3" s="1"/>
  <c r="G12" i="3"/>
  <c r="J41" i="3"/>
  <c r="K41" i="3" s="1"/>
  <c r="J37" i="3"/>
  <c r="K37" i="3" s="1"/>
  <c r="J40" i="3"/>
  <c r="K40" i="3" s="1"/>
  <c r="J36" i="3"/>
  <c r="K36" i="3" s="1"/>
  <c r="J42" i="3"/>
  <c r="K42" i="3" s="1"/>
  <c r="J43" i="3"/>
  <c r="K43" i="3" s="1"/>
  <c r="J39" i="3"/>
  <c r="K39" i="3" s="1"/>
  <c r="J35" i="3"/>
  <c r="K35" i="3" s="1"/>
  <c r="J38" i="3"/>
  <c r="K38" i="3" s="1"/>
  <c r="L2" i="6"/>
  <c r="K11" i="6"/>
  <c r="S11" i="6"/>
  <c r="S23" i="6"/>
  <c r="S21" i="6"/>
  <c r="S19" i="6"/>
  <c r="S17" i="6"/>
  <c r="S15" i="6"/>
  <c r="S24" i="6" s="1"/>
  <c r="S22" i="6"/>
  <c r="S20" i="6"/>
  <c r="S18" i="6"/>
  <c r="S16" i="6"/>
  <c r="L27" i="6"/>
  <c r="K36" i="6"/>
  <c r="M15" i="6"/>
  <c r="M23" i="6"/>
  <c r="M19" i="6"/>
  <c r="M22" i="6"/>
  <c r="M20" i="6"/>
  <c r="M18" i="6"/>
  <c r="M16" i="6"/>
  <c r="M17" i="6"/>
  <c r="M21" i="6"/>
  <c r="J30" i="3"/>
  <c r="K30" i="3" s="1"/>
  <c r="J29" i="3"/>
  <c r="K29" i="3" s="1"/>
  <c r="J25" i="3"/>
  <c r="K25" i="3" s="1"/>
  <c r="J31" i="3"/>
  <c r="K31" i="3" s="1"/>
  <c r="J26" i="3"/>
  <c r="K26" i="3" s="1"/>
  <c r="J28" i="3"/>
  <c r="K28" i="3" s="1"/>
  <c r="J24" i="3"/>
  <c r="K24" i="3" s="1"/>
  <c r="J27" i="3"/>
  <c r="K27" i="3" s="1"/>
  <c r="J23" i="3"/>
  <c r="K23" i="3" s="1"/>
  <c r="L23" i="3" s="1"/>
  <c r="J9" i="3"/>
  <c r="K9" i="3" s="1"/>
  <c r="J5" i="3"/>
  <c r="K5" i="3" s="1"/>
  <c r="J8" i="3"/>
  <c r="K8" i="3" s="1"/>
  <c r="J4" i="3"/>
  <c r="K4" i="3" s="1"/>
  <c r="J11" i="3"/>
  <c r="K11" i="3" s="1"/>
  <c r="J7" i="3"/>
  <c r="K7" i="3" s="1"/>
  <c r="J3" i="3"/>
  <c r="K3" i="3" s="1"/>
  <c r="J10" i="3"/>
  <c r="K10" i="3" s="1"/>
  <c r="J6" i="3"/>
  <c r="K6" i="3" s="1"/>
  <c r="Q2" i="1"/>
  <c r="R23" i="3" l="1"/>
  <c r="Q32" i="3"/>
  <c r="R3" i="3"/>
  <c r="Q12" i="3"/>
  <c r="L35" i="3"/>
  <c r="K44" i="3"/>
  <c r="M24" i="6"/>
  <c r="M33" i="6"/>
  <c r="M29" i="6"/>
  <c r="M34" i="6"/>
  <c r="M30" i="6"/>
  <c r="M28" i="6"/>
  <c r="M35" i="6"/>
  <c r="M31" i="6"/>
  <c r="M27" i="6"/>
  <c r="M32" i="6"/>
  <c r="M9" i="6"/>
  <c r="M5" i="6"/>
  <c r="M8" i="6"/>
  <c r="M10" i="6"/>
  <c r="M6" i="6"/>
  <c r="M4" i="6"/>
  <c r="M7" i="6"/>
  <c r="M3" i="6"/>
  <c r="M2" i="6"/>
  <c r="K12" i="3"/>
  <c r="L3" i="3"/>
  <c r="K32" i="3"/>
  <c r="F11" i="2"/>
  <c r="E3" i="2" s="1"/>
  <c r="H11" i="2"/>
  <c r="D11" i="2"/>
  <c r="B11" i="2"/>
  <c r="C9" i="2" s="1"/>
  <c r="J11" i="1"/>
  <c r="D11" i="1"/>
  <c r="B11" i="1"/>
  <c r="C6" i="1" s="1"/>
  <c r="K6" i="1" s="1"/>
  <c r="C10" i="1"/>
  <c r="K10" i="1" s="1"/>
  <c r="C8" i="1"/>
  <c r="K8" i="1" s="1"/>
  <c r="C7" i="1"/>
  <c r="K7" i="1" s="1"/>
  <c r="C4" i="1"/>
  <c r="E4" i="1" s="1"/>
  <c r="S9" i="3" l="1"/>
  <c r="S5" i="3"/>
  <c r="S8" i="3"/>
  <c r="S4" i="3"/>
  <c r="S11" i="3"/>
  <c r="S7" i="3"/>
  <c r="S3" i="3"/>
  <c r="S10" i="3"/>
  <c r="S6" i="3"/>
  <c r="S29" i="3"/>
  <c r="S25" i="3"/>
  <c r="S30" i="3"/>
  <c r="S28" i="3"/>
  <c r="S24" i="3"/>
  <c r="S31" i="3"/>
  <c r="S27" i="3"/>
  <c r="S26" i="3"/>
  <c r="S23" i="3"/>
  <c r="M43" i="3"/>
  <c r="M39" i="3"/>
  <c r="M35" i="3"/>
  <c r="M40" i="3"/>
  <c r="M42" i="3"/>
  <c r="M38" i="3"/>
  <c r="M41" i="3"/>
  <c r="M37" i="3"/>
  <c r="M36" i="3"/>
  <c r="M11" i="6"/>
  <c r="M36" i="6"/>
  <c r="M31" i="3"/>
  <c r="M27" i="3"/>
  <c r="M23" i="3"/>
  <c r="M24" i="3"/>
  <c r="M30" i="3"/>
  <c r="M26" i="3"/>
  <c r="M29" i="3"/>
  <c r="M25" i="3"/>
  <c r="M28" i="3"/>
  <c r="M9" i="3"/>
  <c r="M5" i="3"/>
  <c r="M8" i="3"/>
  <c r="M4" i="3"/>
  <c r="M11" i="3"/>
  <c r="M7" i="3"/>
  <c r="M3" i="3"/>
  <c r="M10" i="3"/>
  <c r="M6" i="3"/>
  <c r="K4" i="1"/>
  <c r="C2" i="1"/>
  <c r="K2" i="1" s="1"/>
  <c r="C5" i="1"/>
  <c r="K5" i="1" s="1"/>
  <c r="C9" i="1"/>
  <c r="C3" i="1"/>
  <c r="K3" i="1" s="1"/>
  <c r="F7" i="1"/>
  <c r="F3" i="1"/>
  <c r="F8" i="1"/>
  <c r="F10" i="1"/>
  <c r="F6" i="1"/>
  <c r="F2" i="1"/>
  <c r="F4" i="1"/>
  <c r="L8" i="1"/>
  <c r="L4" i="1"/>
  <c r="L6" i="1"/>
  <c r="L7" i="1"/>
  <c r="L3" i="1"/>
  <c r="L2" i="1"/>
  <c r="M2" i="1" s="1"/>
  <c r="L10" i="1"/>
  <c r="L5" i="1"/>
  <c r="E5" i="1"/>
  <c r="E10" i="2"/>
  <c r="E9" i="2"/>
  <c r="E8" i="2"/>
  <c r="E7" i="2"/>
  <c r="E6" i="2"/>
  <c r="E5" i="2"/>
  <c r="E4" i="2"/>
  <c r="E2" i="2"/>
  <c r="C4" i="2"/>
  <c r="C5" i="2"/>
  <c r="I5" i="2" s="1"/>
  <c r="C2" i="2"/>
  <c r="C7" i="2"/>
  <c r="I7" i="2" s="1"/>
  <c r="C10" i="2"/>
  <c r="I9" i="2"/>
  <c r="G9" i="2"/>
  <c r="C8" i="2"/>
  <c r="C3" i="2"/>
  <c r="C6" i="2"/>
  <c r="E7" i="1"/>
  <c r="E2" i="1"/>
  <c r="E10" i="1"/>
  <c r="E8" i="1"/>
  <c r="E3" i="1"/>
  <c r="E6" i="1"/>
  <c r="S12" i="3" l="1"/>
  <c r="S32" i="3"/>
  <c r="M12" i="3"/>
  <c r="M32" i="3"/>
  <c r="Q45" i="3" s="1"/>
  <c r="F5" i="1"/>
  <c r="E9" i="1"/>
  <c r="K9" i="1"/>
  <c r="L9" i="1"/>
  <c r="F9" i="1"/>
  <c r="G10" i="1"/>
  <c r="G4" i="1"/>
  <c r="G8" i="1"/>
  <c r="G9" i="1"/>
  <c r="F11" i="1"/>
  <c r="G2" i="1"/>
  <c r="H8" i="1" s="1"/>
  <c r="G3" i="1"/>
  <c r="N10" i="1"/>
  <c r="N6" i="1"/>
  <c r="N2" i="1"/>
  <c r="N8" i="1"/>
  <c r="N9" i="1"/>
  <c r="N5" i="1"/>
  <c r="N4" i="1"/>
  <c r="N7" i="1"/>
  <c r="N3" i="1"/>
  <c r="G5" i="1"/>
  <c r="G6" i="1"/>
  <c r="G7" i="1"/>
  <c r="E11" i="1"/>
  <c r="G7" i="2"/>
  <c r="G2" i="2"/>
  <c r="I2" i="2"/>
  <c r="G5" i="2"/>
  <c r="I4" i="2"/>
  <c r="G10" i="2"/>
  <c r="G4" i="2"/>
  <c r="I10" i="2"/>
  <c r="I8" i="2"/>
  <c r="G8" i="2"/>
  <c r="G6" i="2"/>
  <c r="I6" i="2"/>
  <c r="I3" i="2"/>
  <c r="G3" i="2"/>
  <c r="H5" i="1" l="1"/>
  <c r="H7" i="1"/>
  <c r="H2" i="1"/>
  <c r="N11" i="1"/>
  <c r="O10" i="1" s="1"/>
  <c r="H9" i="1"/>
  <c r="H4" i="1"/>
  <c r="H10" i="1"/>
  <c r="H6" i="1"/>
  <c r="H3" i="1"/>
  <c r="G11" i="2"/>
  <c r="O6" i="1" l="1"/>
  <c r="O3" i="1"/>
  <c r="O2" i="1"/>
  <c r="O8" i="1"/>
  <c r="O4" i="1"/>
  <c r="O9" i="1"/>
  <c r="O5" i="1"/>
  <c r="O7" i="1"/>
  <c r="H11" i="1"/>
  <c r="I8" i="1" l="1"/>
  <c r="I7" i="1"/>
  <c r="I5" i="1"/>
  <c r="I9" i="1"/>
  <c r="I2" i="1"/>
  <c r="I3" i="1"/>
  <c r="I4" i="1"/>
  <c r="I10" i="1"/>
  <c r="I6" i="1"/>
</calcChain>
</file>

<file path=xl/sharedStrings.xml><?xml version="1.0" encoding="utf-8"?>
<sst xmlns="http://schemas.openxmlformats.org/spreadsheetml/2006/main" count="150" uniqueCount="62">
  <si>
    <t>scores</t>
  </si>
  <si>
    <t>42website</t>
  </si>
  <si>
    <t>ratio</t>
  </si>
  <si>
    <t>mine</t>
  </si>
  <si>
    <t>apps to sample</t>
  </si>
  <si>
    <t>selected cats</t>
  </si>
  <si>
    <t>1-1.5</t>
  </si>
  <si>
    <t>1.5-2</t>
  </si>
  <si>
    <t>2-2.5</t>
  </si>
  <si>
    <t>2.5-3</t>
  </si>
  <si>
    <t>3-3.5</t>
  </si>
  <si>
    <t>3.5-4</t>
  </si>
  <si>
    <t>4-4.5</t>
  </si>
  <si>
    <t>4.5-5</t>
  </si>
  <si>
    <t>total</t>
  </si>
  <si>
    <t>new sample</t>
  </si>
  <si>
    <t>new sample ratio</t>
  </si>
  <si>
    <t>To Sample</t>
  </si>
  <si>
    <t>cat</t>
  </si>
  <si>
    <t>games</t>
  </si>
  <si>
    <t>education</t>
  </si>
  <si>
    <t>business</t>
  </si>
  <si>
    <t>entertainment</t>
  </si>
  <si>
    <t>lifestyle</t>
  </si>
  <si>
    <t>Total</t>
  </si>
  <si>
    <t>Apps</t>
  </si>
  <si>
    <t>Book</t>
  </si>
  <si>
    <t>Business</t>
  </si>
  <si>
    <t>Catalogs</t>
  </si>
  <si>
    <t>Education</t>
  </si>
  <si>
    <t>Entertainment</t>
  </si>
  <si>
    <t>Finance</t>
  </si>
  <si>
    <t>Food &amp; Drink</t>
  </si>
  <si>
    <t>Health &amp; Fitness</t>
  </si>
  <si>
    <t>Lifestyle</t>
  </si>
  <si>
    <t>Medical</t>
  </si>
  <si>
    <t>Music</t>
  </si>
  <si>
    <t>Navigation</t>
  </si>
  <si>
    <t>News</t>
  </si>
  <si>
    <t>Photo &amp; Video</t>
  </si>
  <si>
    <t>Productivity</t>
  </si>
  <si>
    <t>Reference</t>
  </si>
  <si>
    <t>Shopping</t>
  </si>
  <si>
    <t>Social Networking</t>
  </si>
  <si>
    <t>Sports</t>
  </si>
  <si>
    <t>Stickers</t>
  </si>
  <si>
    <t>Travel</t>
  </si>
  <si>
    <t>Utilities</t>
  </si>
  <si>
    <t>Weather</t>
  </si>
  <si>
    <t>Games</t>
  </si>
  <si>
    <t>Magazines &amp; Newspapers</t>
  </si>
  <si>
    <t>All</t>
  </si>
  <si>
    <t>US</t>
  </si>
  <si>
    <t>count</t>
  </si>
  <si>
    <t>supposed dist</t>
  </si>
  <si>
    <t>adjsuted</t>
  </si>
  <si>
    <t>utilities</t>
  </si>
  <si>
    <t>mean</t>
  </si>
  <si>
    <t>stdev</t>
  </si>
  <si>
    <t>Population</t>
  </si>
  <si>
    <t>Sample</t>
  </si>
  <si>
    <t>fitted sample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</si>
</sst>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</font>
    <font>
      <sz val="5"/>
      <color rgb="FF777777"/>
      <name val="Arial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0">
    <xf numFmtId="0" fontId="0" fillId="0" borderId="0" xfId="0" applyFont="1" applyAlignment="1"/>
    <xf numFmtId="3" fontId="1" fillId="0" borderId="0" xfId="0" applyNumberFormat="1" applyFont="1"/>
    <xf numFmtId="0" fontId="2" fillId="0" borderId="0" xfId="1"/>
    <xf numFmtId="0" fontId="2" fillId="0" borderId="0" xfId="1" applyAlignment="1">
      <alignment horizontal="center" vertical="center"/>
    </xf>
    <xf numFmtId="3" fontId="2" fillId="0" borderId="0" xfId="1" applyNumberFormat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 applyAlignment="1"/>
    <xf numFmtId="14" fontId="0" fillId="0" borderId="0" xfId="0" applyNumberFormat="1" applyFont="1" applyAlignment="1"/>
    <xf numFmtId="0" fontId="2" fillId="0" borderId="0" xfId="1" applyFill="1" applyAlignment="1">
      <alignment horizontal="center" vertical="center"/>
    </xf>
    <xf numFmtId="0" fontId="0" fillId="2" borderId="0" xfId="0" applyFont="1" applyFill="1" applyAlignment="1"/>
  </cellXfs>
  <cellStyles count="2">
    <cellStyle name="Normal" xfId="0" builtinId="0"/>
    <cellStyle name="Normal 2" xfId="1" xr:uid="{AD101136-BAD2-4EE8-B5FF-AF248121EBD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Distribution of Apps in The App Store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Sheet2!$A$2</c:f>
              <c:strCache>
                <c:ptCount val="1"/>
                <c:pt idx="0">
                  <c:v>cat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Sheet2!$A$3:$A$11</c:f>
              <c:numCache>
                <c:formatCode>General</c:formatCode>
                <c:ptCount val="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</c:numCache>
            </c:numRef>
          </c:cat>
          <c:val>
            <c:numRef>
              <c:f>Sheet2!$A$3:$A$11</c:f>
              <c:numCache>
                <c:formatCode>General</c:formatCode>
                <c:ptCount val="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7B-4E39-ABDF-70412AE40B12}"/>
            </c:ext>
          </c:extLst>
        </c:ser>
        <c:ser>
          <c:idx val="1"/>
          <c:order val="1"/>
          <c:tx>
            <c:strRef>
              <c:f>Sheet2!$B$2</c:f>
              <c:strCache>
                <c:ptCount val="1"/>
                <c:pt idx="0">
                  <c:v>games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Sheet2!$A$3:$A$11</c:f>
              <c:numCache>
                <c:formatCode>General</c:formatCode>
                <c:ptCount val="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</c:numCache>
            </c:numRef>
          </c:cat>
          <c:val>
            <c:numRef>
              <c:f>Sheet2!$B$3:$B$11</c:f>
              <c:numCache>
                <c:formatCode>General</c:formatCode>
                <c:ptCount val="9"/>
                <c:pt idx="0">
                  <c:v>282</c:v>
                </c:pt>
                <c:pt idx="1">
                  <c:v>752</c:v>
                </c:pt>
                <c:pt idx="2">
                  <c:v>2041</c:v>
                </c:pt>
                <c:pt idx="3">
                  <c:v>4145</c:v>
                </c:pt>
                <c:pt idx="4">
                  <c:v>7360</c:v>
                </c:pt>
                <c:pt idx="5">
                  <c:v>12567</c:v>
                </c:pt>
                <c:pt idx="6">
                  <c:v>21496</c:v>
                </c:pt>
                <c:pt idx="7">
                  <c:v>30626</c:v>
                </c:pt>
                <c:pt idx="8">
                  <c:v>13178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7B-4E39-ABDF-70412AE40B12}"/>
            </c:ext>
          </c:extLst>
        </c:ser>
        <c:ser>
          <c:idx val="2"/>
          <c:order val="2"/>
          <c:tx>
            <c:strRef>
              <c:f>Sheet2!$C$2</c:f>
              <c:strCache>
                <c:ptCount val="1"/>
                <c:pt idx="0">
                  <c:v>education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Sheet2!$A$3:$A$11</c:f>
              <c:numCache>
                <c:formatCode>General</c:formatCode>
                <c:ptCount val="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</c:numCache>
            </c:numRef>
          </c:cat>
          <c:val>
            <c:numRef>
              <c:f>Sheet2!$C$3:$C$11</c:f>
              <c:numCache>
                <c:formatCode>General</c:formatCode>
                <c:ptCount val="9"/>
                <c:pt idx="0">
                  <c:v>303</c:v>
                </c:pt>
                <c:pt idx="1">
                  <c:v>580</c:v>
                </c:pt>
                <c:pt idx="2">
                  <c:v>1186</c:v>
                </c:pt>
                <c:pt idx="3">
                  <c:v>2115</c:v>
                </c:pt>
                <c:pt idx="4">
                  <c:v>3735</c:v>
                </c:pt>
                <c:pt idx="5">
                  <c:v>5962</c:v>
                </c:pt>
                <c:pt idx="6">
                  <c:v>8669</c:v>
                </c:pt>
                <c:pt idx="7">
                  <c:v>11483</c:v>
                </c:pt>
                <c:pt idx="8">
                  <c:v>6896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27B-4E39-ABDF-70412AE40B12}"/>
            </c:ext>
          </c:extLst>
        </c:ser>
        <c:ser>
          <c:idx val="3"/>
          <c:order val="3"/>
          <c:tx>
            <c:strRef>
              <c:f>Sheet2!$D$2</c:f>
              <c:strCache>
                <c:ptCount val="1"/>
                <c:pt idx="0">
                  <c:v>utilities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Sheet2!$A$3:$A$11</c:f>
              <c:numCache>
                <c:formatCode>General</c:formatCode>
                <c:ptCount val="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</c:numCache>
            </c:numRef>
          </c:cat>
          <c:val>
            <c:numRef>
              <c:f>Sheet2!$D$3:$D$11</c:f>
              <c:numCache>
                <c:formatCode>General</c:formatCode>
                <c:ptCount val="9"/>
                <c:pt idx="0">
                  <c:v>609</c:v>
                </c:pt>
                <c:pt idx="1">
                  <c:v>1365</c:v>
                </c:pt>
                <c:pt idx="2">
                  <c:v>2544</c:v>
                </c:pt>
                <c:pt idx="3">
                  <c:v>3505</c:v>
                </c:pt>
                <c:pt idx="4">
                  <c:v>4305</c:v>
                </c:pt>
                <c:pt idx="5">
                  <c:v>4909</c:v>
                </c:pt>
                <c:pt idx="6">
                  <c:v>6183</c:v>
                </c:pt>
                <c:pt idx="7">
                  <c:v>8050</c:v>
                </c:pt>
                <c:pt idx="8">
                  <c:v>4123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27B-4E39-ABDF-70412AE40B12}"/>
            </c:ext>
          </c:extLst>
        </c:ser>
        <c:ser>
          <c:idx val="4"/>
          <c:order val="4"/>
          <c:tx>
            <c:strRef>
              <c:f>Sheet2!$E$2</c:f>
              <c:strCache>
                <c:ptCount val="1"/>
                <c:pt idx="0">
                  <c:v>entertainment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Sheet2!$A$3:$A$11</c:f>
              <c:numCache>
                <c:formatCode>General</c:formatCode>
                <c:ptCount val="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</c:numCache>
            </c:numRef>
          </c:cat>
          <c:val>
            <c:numRef>
              <c:f>Sheet2!$E$3:$E$11</c:f>
              <c:numCache>
                <c:formatCode>General</c:formatCode>
                <c:ptCount val="9"/>
                <c:pt idx="0">
                  <c:v>522</c:v>
                </c:pt>
                <c:pt idx="1">
                  <c:v>1245</c:v>
                </c:pt>
                <c:pt idx="2">
                  <c:v>2877</c:v>
                </c:pt>
                <c:pt idx="3">
                  <c:v>5250</c:v>
                </c:pt>
                <c:pt idx="4">
                  <c:v>7716</c:v>
                </c:pt>
                <c:pt idx="5">
                  <c:v>10659</c:v>
                </c:pt>
                <c:pt idx="6">
                  <c:v>16186</c:v>
                </c:pt>
                <c:pt idx="7">
                  <c:v>22125</c:v>
                </c:pt>
                <c:pt idx="8">
                  <c:v>10789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27B-4E39-ABDF-70412AE40B12}"/>
            </c:ext>
          </c:extLst>
        </c:ser>
        <c:ser>
          <c:idx val="5"/>
          <c:order val="5"/>
          <c:tx>
            <c:strRef>
              <c:f>Sheet2!$F$2</c:f>
              <c:strCache>
                <c:ptCount val="1"/>
                <c:pt idx="0">
                  <c:v>lifestyle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Sheet2!$A$3:$A$11</c:f>
              <c:numCache>
                <c:formatCode>General</c:formatCode>
                <c:ptCount val="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</c:numCache>
            </c:numRef>
          </c:cat>
          <c:val>
            <c:numRef>
              <c:f>Sheet2!$F$3:$F$11</c:f>
              <c:numCache>
                <c:formatCode>General</c:formatCode>
                <c:ptCount val="9"/>
                <c:pt idx="0">
                  <c:v>510</c:v>
                </c:pt>
                <c:pt idx="1">
                  <c:v>1072</c:v>
                </c:pt>
                <c:pt idx="2">
                  <c:v>2018</c:v>
                </c:pt>
                <c:pt idx="3">
                  <c:v>3032</c:v>
                </c:pt>
                <c:pt idx="4">
                  <c:v>3821</c:v>
                </c:pt>
                <c:pt idx="5">
                  <c:v>4683</c:v>
                </c:pt>
                <c:pt idx="6">
                  <c:v>6327</c:v>
                </c:pt>
                <c:pt idx="7">
                  <c:v>9672</c:v>
                </c:pt>
                <c:pt idx="8">
                  <c:v>8525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27B-4E39-ABDF-70412AE40B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2185592"/>
        <c:axId val="512187560"/>
      </c:barChart>
      <c:catAx>
        <c:axId val="512185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187560"/>
        <c:crosses val="autoZero"/>
        <c:auto val="1"/>
        <c:lblAlgn val="ctr"/>
        <c:lblOffset val="100"/>
        <c:noMultiLvlLbl val="0"/>
      </c:catAx>
      <c:valAx>
        <c:axId val="512187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185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400" b="0" i="0">
                <a:solidFill>
                  <a:srgbClr val="595959"/>
                </a:solidFill>
                <a:latin typeface="Calibri"/>
              </a:defRPr>
            </a:pPr>
            <a:r>
              <a:rPr lang="en-US"/>
              <a:t>my sample all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472C4"/>
            </a:solidFill>
          </c:spPr>
          <c:invertIfNegative val="1"/>
          <c:cat>
            <c:strRef>
              <c:f>'Sheet1 (2)'!$A$2:$A$10</c:f>
              <c:strCache>
                <c:ptCount val="9"/>
                <c:pt idx="0">
                  <c:v>1-1.5</c:v>
                </c:pt>
                <c:pt idx="1">
                  <c:v>1.5-2</c:v>
                </c:pt>
                <c:pt idx="2">
                  <c:v>2-2.5</c:v>
                </c:pt>
                <c:pt idx="3">
                  <c:v>2.5-3</c:v>
                </c:pt>
                <c:pt idx="4">
                  <c:v>3-3.5</c:v>
                </c:pt>
                <c:pt idx="5">
                  <c:v>3.5-4</c:v>
                </c:pt>
                <c:pt idx="6">
                  <c:v>4-4.5</c:v>
                </c:pt>
                <c:pt idx="7">
                  <c:v>4.5-5</c:v>
                </c:pt>
                <c:pt idx="8">
                  <c:v>5</c:v>
                </c:pt>
              </c:strCache>
            </c:strRef>
          </c:cat>
          <c:val>
            <c:numRef>
              <c:f>'Sheet1 (2)'!$G$2:$G$10</c:f>
              <c:numCache>
                <c:formatCode>General</c:formatCode>
                <c:ptCount val="9"/>
                <c:pt idx="0">
                  <c:v>0.13143571616010372</c:v>
                </c:pt>
                <c:pt idx="1">
                  <c:v>3.165225444946977</c:v>
                </c:pt>
                <c:pt idx="2">
                  <c:v>15.695401571399904</c:v>
                </c:pt>
                <c:pt idx="3">
                  <c:v>40.133504160041987</c:v>
                </c:pt>
                <c:pt idx="4">
                  <c:v>78.912257845422403</c:v>
                </c:pt>
                <c:pt idx="5">
                  <c:v>295.66590000463083</c:v>
                </c:pt>
                <c:pt idx="6">
                  <c:v>1284.9673525461928</c:v>
                </c:pt>
                <c:pt idx="7">
                  <c:v>4318.4032848123734</c:v>
                </c:pt>
                <c:pt idx="8">
                  <c:v>534.2776839602983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CC2A-104A-A452-4432764B4B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1716881"/>
        <c:axId val="1716168881"/>
      </c:barChart>
      <c:catAx>
        <c:axId val="91716881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716168881"/>
        <c:crosses val="autoZero"/>
        <c:auto val="1"/>
        <c:lblAlgn val="ctr"/>
        <c:lblOffset val="100"/>
        <c:noMultiLvlLbl val="1"/>
      </c:catAx>
      <c:valAx>
        <c:axId val="1716168881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91716881"/>
        <c:crosses val="autoZero"/>
        <c:crossBetween val="between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sz="900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400" b="0" i="0">
                <a:solidFill>
                  <a:srgbClr val="595959"/>
                </a:solidFill>
                <a:latin typeface="Calibri"/>
              </a:defRPr>
            </a:pPr>
            <a:r>
              <a:rPr lang="en-US"/>
              <a:t>cats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472C4"/>
            </a:solidFill>
          </c:spPr>
          <c:invertIfNegative val="1"/>
          <c:cat>
            <c:strRef>
              <c:f>'Sheet1 (2)'!$A$2:$A$10</c:f>
              <c:strCache>
                <c:ptCount val="9"/>
                <c:pt idx="0">
                  <c:v>1-1.5</c:v>
                </c:pt>
                <c:pt idx="1">
                  <c:v>1.5-2</c:v>
                </c:pt>
                <c:pt idx="2">
                  <c:v>2-2.5</c:v>
                </c:pt>
                <c:pt idx="3">
                  <c:v>2.5-3</c:v>
                </c:pt>
                <c:pt idx="4">
                  <c:v>3-3.5</c:v>
                </c:pt>
                <c:pt idx="5">
                  <c:v>3.5-4</c:v>
                </c:pt>
                <c:pt idx="6">
                  <c:v>4-4.5</c:v>
                </c:pt>
                <c:pt idx="7">
                  <c:v>4.5-5</c:v>
                </c:pt>
                <c:pt idx="8">
                  <c:v>5</c:v>
                </c:pt>
              </c:strCache>
            </c:strRef>
          </c:cat>
          <c:val>
            <c:numRef>
              <c:f>'Sheet1 (2)'!$I$2:$I$10</c:f>
              <c:numCache>
                <c:formatCode>General</c:formatCode>
                <c:ptCount val="9"/>
                <c:pt idx="0">
                  <c:v>4.6941327200037047E-2</c:v>
                </c:pt>
                <c:pt idx="1">
                  <c:v>1.3890557708040689</c:v>
                </c:pt>
                <c:pt idx="2">
                  <c:v>6.2051587607860084</c:v>
                </c:pt>
                <c:pt idx="3">
                  <c:v>16.418251701835359</c:v>
                </c:pt>
                <c:pt idx="4">
                  <c:v>34.343232020746186</c:v>
                </c:pt>
                <c:pt idx="5">
                  <c:v>162.0514023740796</c:v>
                </c:pt>
                <c:pt idx="6">
                  <c:v>785.8431378602412</c:v>
                </c:pt>
                <c:pt idx="7">
                  <c:v>2568.3944862078015</c:v>
                </c:pt>
                <c:pt idx="8">
                  <c:v>234.64082861244464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7446-1B4F-A087-2FC085814E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96357336"/>
        <c:axId val="1204057345"/>
      </c:barChart>
      <c:catAx>
        <c:axId val="1696357336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204057345"/>
        <c:crosses val="autoZero"/>
        <c:auto val="1"/>
        <c:lblAlgn val="ctr"/>
        <c:lblOffset val="100"/>
        <c:noMultiLvlLbl val="1"/>
      </c:catAx>
      <c:valAx>
        <c:axId val="1204057345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696357336"/>
        <c:crosses val="autoZero"/>
        <c:crossBetween val="between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sz="900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'Sheet1 (2)'!$F$2:$F$10</c:f>
              <c:numCache>
                <c:formatCode>General</c:formatCode>
                <c:ptCount val="9"/>
                <c:pt idx="0">
                  <c:v>14</c:v>
                </c:pt>
                <c:pt idx="1">
                  <c:v>139</c:v>
                </c:pt>
                <c:pt idx="2">
                  <c:v>344</c:v>
                </c:pt>
                <c:pt idx="3">
                  <c:v>572</c:v>
                </c:pt>
                <c:pt idx="4">
                  <c:v>818</c:v>
                </c:pt>
                <c:pt idx="5">
                  <c:v>1056</c:v>
                </c:pt>
                <c:pt idx="6">
                  <c:v>1655</c:v>
                </c:pt>
                <c:pt idx="7">
                  <c:v>2333</c:v>
                </c:pt>
                <c:pt idx="8">
                  <c:v>1517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77-284E-B9C5-5A4E3E7BB4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2651568"/>
        <c:axId val="861088896"/>
      </c:barChart>
      <c:catAx>
        <c:axId val="842651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088896"/>
        <c:crosses val="autoZero"/>
        <c:auto val="1"/>
        <c:lblAlgn val="ctr"/>
        <c:lblOffset val="100"/>
        <c:noMultiLvlLbl val="0"/>
      </c:catAx>
      <c:valAx>
        <c:axId val="86108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651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Apple</a:t>
            </a:r>
            <a:r>
              <a:rPr lang="en-US" baseline="0"/>
              <a:t> Store - </a:t>
            </a:r>
            <a:r>
              <a:rPr lang="en-US" sz="1400" b="0" i="0" u="none" strike="noStrike" baseline="0">
                <a:effectLst/>
              </a:rPr>
              <a:t>Categories with The Highest Number of Apps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Sheet4!$A$2:$A$26</c15:sqref>
                  </c15:fullRef>
                </c:ext>
              </c:extLst>
              <c:f>Sheet4!$A$2:$A$8</c:f>
              <c:strCache>
                <c:ptCount val="7"/>
                <c:pt idx="0">
                  <c:v>Games</c:v>
                </c:pt>
                <c:pt idx="1">
                  <c:v>Entertainment</c:v>
                </c:pt>
                <c:pt idx="2">
                  <c:v>Education</c:v>
                </c:pt>
                <c:pt idx="3">
                  <c:v>Lifestyle</c:v>
                </c:pt>
                <c:pt idx="4">
                  <c:v>Utilities</c:v>
                </c:pt>
                <c:pt idx="5">
                  <c:v>Productivity</c:v>
                </c:pt>
                <c:pt idx="6">
                  <c:v>Business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Sheet4!$B$2:$B$26</c15:sqref>
                  </c15:fullRef>
                </c:ext>
              </c:extLst>
              <c:f>Sheet4!$B$2:$B$8</c:f>
              <c:numCache>
                <c:formatCode>General</c:formatCode>
                <c:ptCount val="7"/>
                <c:pt idx="0">
                  <c:v>92436</c:v>
                </c:pt>
                <c:pt idx="1">
                  <c:v>77369</c:v>
                </c:pt>
                <c:pt idx="2">
                  <c:v>40927</c:v>
                </c:pt>
                <c:pt idx="3">
                  <c:v>39660</c:v>
                </c:pt>
                <c:pt idx="4">
                  <c:v>35614</c:v>
                </c:pt>
                <c:pt idx="5">
                  <c:v>23697</c:v>
                </c:pt>
                <c:pt idx="6">
                  <c:v>18946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2E-41DE-90D4-70188A018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65543888"/>
        <c:axId val="565558976"/>
      </c:barChart>
      <c:catAx>
        <c:axId val="5655438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558976"/>
        <c:crosses val="autoZero"/>
        <c:auto val="1"/>
        <c:lblAlgn val="ctr"/>
        <c:lblOffset val="100"/>
        <c:noMultiLvlLbl val="0"/>
      </c:catAx>
      <c:valAx>
        <c:axId val="565558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543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595959"/>
                </a:solidFill>
                <a:latin typeface="Calibri"/>
              </a:defRPr>
            </a:pPr>
            <a:r>
              <a:rPr lang="en-US"/>
              <a:t>42 website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472C4"/>
            </a:solidFill>
          </c:spPr>
          <c:invertIfNegative val="1"/>
          <c:cat>
            <c:strRef>
              <c:f>Sheet1!$A$2:$A$10</c:f>
              <c:strCache>
                <c:ptCount val="9"/>
                <c:pt idx="0">
                  <c:v>1-1.5</c:v>
                </c:pt>
                <c:pt idx="1">
                  <c:v>1.5-2</c:v>
                </c:pt>
                <c:pt idx="2">
                  <c:v>2-2.5</c:v>
                </c:pt>
                <c:pt idx="3">
                  <c:v>2.5-3</c:v>
                </c:pt>
                <c:pt idx="4">
                  <c:v>3-3.5</c:v>
                </c:pt>
                <c:pt idx="5">
                  <c:v>3.5-4</c:v>
                </c:pt>
                <c:pt idx="6">
                  <c:v>4-4.5</c:v>
                </c:pt>
                <c:pt idx="7">
                  <c:v>4.5-5</c:v>
                </c:pt>
                <c:pt idx="8">
                  <c:v>5</c:v>
                </c:pt>
              </c:strCache>
            </c:strRef>
          </c:cat>
          <c:val>
            <c:numRef>
              <c:f>Sheet1!$B$2:$B$10</c:f>
              <c:numCache>
                <c:formatCode>General</c:formatCode>
                <c:ptCount val="9"/>
                <c:pt idx="0">
                  <c:v>3041</c:v>
                </c:pt>
                <c:pt idx="1">
                  <c:v>7376</c:v>
                </c:pt>
                <c:pt idx="2">
                  <c:v>14779</c:v>
                </c:pt>
                <c:pt idx="3">
                  <c:v>22727</c:v>
                </c:pt>
                <c:pt idx="4">
                  <c:v>31248</c:v>
                </c:pt>
                <c:pt idx="5">
                  <c:v>42060</c:v>
                </c:pt>
                <c:pt idx="6">
                  <c:v>60940</c:v>
                </c:pt>
                <c:pt idx="7">
                  <c:v>85900</c:v>
                </c:pt>
                <c:pt idx="8">
                  <c:v>55844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0565-1F4C-B9F8-1A5A57110A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1434128"/>
        <c:axId val="1346817922"/>
      </c:barChart>
      <c:catAx>
        <c:axId val="771434128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346817922"/>
        <c:crosses val="autoZero"/>
        <c:auto val="1"/>
        <c:lblAlgn val="ctr"/>
        <c:lblOffset val="100"/>
        <c:noMultiLvlLbl val="1"/>
      </c:catAx>
      <c:valAx>
        <c:axId val="1346817922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771434128"/>
        <c:crosses val="autoZero"/>
        <c:crossBetween val="between"/>
      </c:valAx>
      <c:spPr>
        <a:solidFill>
          <a:srgbClr val="FFFFFF"/>
        </a:solidFill>
      </c:spPr>
    </c:plotArea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595959"/>
                </a:solidFill>
                <a:latin typeface="Calibri"/>
              </a:defRPr>
            </a:pPr>
            <a:r>
              <a:rPr lang="en-US"/>
              <a:t>My origional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472C4"/>
            </a:solidFill>
          </c:spPr>
          <c:invertIfNegative val="1"/>
          <c:cat>
            <c:strRef>
              <c:f>Sheet1!$A$2:$A$10</c:f>
              <c:strCache>
                <c:ptCount val="9"/>
                <c:pt idx="0">
                  <c:v>1-1.5</c:v>
                </c:pt>
                <c:pt idx="1">
                  <c:v>1.5-2</c:v>
                </c:pt>
                <c:pt idx="2">
                  <c:v>2-2.5</c:v>
                </c:pt>
                <c:pt idx="3">
                  <c:v>2.5-3</c:v>
                </c:pt>
                <c:pt idx="4">
                  <c:v>3-3.5</c:v>
                </c:pt>
                <c:pt idx="5">
                  <c:v>3.5-4</c:v>
                </c:pt>
                <c:pt idx="6">
                  <c:v>4-4.5</c:v>
                </c:pt>
                <c:pt idx="7">
                  <c:v>4.5-5</c:v>
                </c:pt>
                <c:pt idx="8">
                  <c:v>5</c:v>
                </c:pt>
              </c:strCache>
            </c:strRef>
          </c:cat>
          <c:val>
            <c:numRef>
              <c:f>Sheet1!$D$2:$D$10</c:f>
              <c:numCache>
                <c:formatCode>General</c:formatCode>
                <c:ptCount val="9"/>
                <c:pt idx="0">
                  <c:v>14</c:v>
                </c:pt>
                <c:pt idx="1">
                  <c:v>139</c:v>
                </c:pt>
                <c:pt idx="2">
                  <c:v>344</c:v>
                </c:pt>
                <c:pt idx="3">
                  <c:v>572</c:v>
                </c:pt>
                <c:pt idx="4">
                  <c:v>818</c:v>
                </c:pt>
                <c:pt idx="5">
                  <c:v>2277</c:v>
                </c:pt>
                <c:pt idx="6">
                  <c:v>6830</c:v>
                </c:pt>
                <c:pt idx="7">
                  <c:v>16284</c:v>
                </c:pt>
                <c:pt idx="8">
                  <c:v>3099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F7A6-2A42-A825-21D2F1B0C5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75825014"/>
        <c:axId val="1047627813"/>
      </c:barChart>
      <c:catAx>
        <c:axId val="875825014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047627813"/>
        <c:crosses val="autoZero"/>
        <c:auto val="1"/>
        <c:lblAlgn val="ctr"/>
        <c:lblOffset val="100"/>
        <c:noMultiLvlLbl val="1"/>
      </c:catAx>
      <c:valAx>
        <c:axId val="1047627813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875825014"/>
        <c:crosses val="autoZero"/>
        <c:crossBetween val="between"/>
      </c:valAx>
      <c:spPr>
        <a:solidFill>
          <a:srgbClr val="FFFFFF"/>
        </a:solidFill>
      </c:spPr>
    </c:plotArea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595959"/>
                </a:solidFill>
                <a:latin typeface="Calibri"/>
              </a:defRPr>
            </a:pPr>
            <a:r>
              <a:rPr lang="en-US"/>
              <a:t>my sample all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472C4"/>
            </a:solidFill>
          </c:spPr>
          <c:invertIfNegative val="1"/>
          <c:cat>
            <c:strRef>
              <c:f>Sheet1!$A$2:$A$10</c:f>
              <c:strCache>
                <c:ptCount val="9"/>
                <c:pt idx="0">
                  <c:v>1-1.5</c:v>
                </c:pt>
                <c:pt idx="1">
                  <c:v>1.5-2</c:v>
                </c:pt>
                <c:pt idx="2">
                  <c:v>2-2.5</c:v>
                </c:pt>
                <c:pt idx="3">
                  <c:v>2.5-3</c:v>
                </c:pt>
                <c:pt idx="4">
                  <c:v>3-3.5</c:v>
                </c:pt>
                <c:pt idx="5">
                  <c:v>3.5-4</c:v>
                </c:pt>
                <c:pt idx="6">
                  <c:v>4-4.5</c:v>
                </c:pt>
                <c:pt idx="7">
                  <c:v>4.5-5</c:v>
                </c:pt>
                <c:pt idx="8">
                  <c:v>5</c:v>
                </c:pt>
              </c:strCache>
            </c:strRef>
          </c:cat>
          <c:val>
            <c:numRef>
              <c:f>Sheet1!$E$2:$E$10</c:f>
              <c:numCache>
                <c:formatCode>General</c:formatCode>
                <c:ptCount val="9"/>
                <c:pt idx="0">
                  <c:v>0.13143571616010372</c:v>
                </c:pt>
                <c:pt idx="1">
                  <c:v>3.165225444946977</c:v>
                </c:pt>
                <c:pt idx="2">
                  <c:v>15.695401571399904</c:v>
                </c:pt>
                <c:pt idx="3">
                  <c:v>40.133504160041987</c:v>
                </c:pt>
                <c:pt idx="4">
                  <c:v>78.912257845422403</c:v>
                </c:pt>
                <c:pt idx="5">
                  <c:v>295.66590000463083</c:v>
                </c:pt>
                <c:pt idx="6">
                  <c:v>1284.9673525461928</c:v>
                </c:pt>
                <c:pt idx="7">
                  <c:v>4318.4032848123734</c:v>
                </c:pt>
                <c:pt idx="8">
                  <c:v>534.2776839602983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41AD-C84D-AAAE-A0A2332FCC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1716881"/>
        <c:axId val="1716168881"/>
      </c:barChart>
      <c:catAx>
        <c:axId val="91716881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716168881"/>
        <c:crosses val="autoZero"/>
        <c:auto val="1"/>
        <c:lblAlgn val="ctr"/>
        <c:lblOffset val="100"/>
        <c:noMultiLvlLbl val="1"/>
      </c:catAx>
      <c:valAx>
        <c:axId val="1716168881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91716881"/>
        <c:crosses val="autoZero"/>
        <c:crossBetween val="between"/>
      </c:valAx>
      <c:spPr>
        <a:solidFill>
          <a:srgbClr val="FFFFFF"/>
        </a:solidFill>
      </c:spPr>
    </c:plotArea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595959"/>
                </a:solidFill>
                <a:latin typeface="Calibri"/>
              </a:defRPr>
            </a:pPr>
            <a:r>
              <a:rPr lang="en-US"/>
              <a:t>cats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472C4"/>
            </a:solidFill>
          </c:spPr>
          <c:invertIfNegative val="1"/>
          <c:cat>
            <c:strRef>
              <c:f>Sheet1!$A$2:$A$10</c:f>
              <c:strCache>
                <c:ptCount val="9"/>
                <c:pt idx="0">
                  <c:v>1-1.5</c:v>
                </c:pt>
                <c:pt idx="1">
                  <c:v>1.5-2</c:v>
                </c:pt>
                <c:pt idx="2">
                  <c:v>2-2.5</c:v>
                </c:pt>
                <c:pt idx="3">
                  <c:v>2.5-3</c:v>
                </c:pt>
                <c:pt idx="4">
                  <c:v>3-3.5</c:v>
                </c:pt>
                <c:pt idx="5">
                  <c:v>3.5-4</c:v>
                </c:pt>
                <c:pt idx="6">
                  <c:v>4-4.5</c:v>
                </c:pt>
                <c:pt idx="7">
                  <c:v>4.5-5</c:v>
                </c:pt>
                <c:pt idx="8">
                  <c:v>5</c:v>
                </c:pt>
              </c:strCache>
            </c:strRef>
          </c:cat>
          <c:val>
            <c:numRef>
              <c:f>Sheet1!$K$2:$K$10</c:f>
              <c:numCache>
                <c:formatCode>General</c:formatCode>
                <c:ptCount val="9"/>
                <c:pt idx="0">
                  <c:v>4.6941327200037047E-2</c:v>
                </c:pt>
                <c:pt idx="1">
                  <c:v>1.3890557708040689</c:v>
                </c:pt>
                <c:pt idx="2">
                  <c:v>6.2051587607860084</c:v>
                </c:pt>
                <c:pt idx="3">
                  <c:v>16.418251701835359</c:v>
                </c:pt>
                <c:pt idx="4">
                  <c:v>34.343232020746186</c:v>
                </c:pt>
                <c:pt idx="5">
                  <c:v>162.0514023740796</c:v>
                </c:pt>
                <c:pt idx="6">
                  <c:v>785.8431378602412</c:v>
                </c:pt>
                <c:pt idx="7">
                  <c:v>2568.3944862078015</c:v>
                </c:pt>
                <c:pt idx="8">
                  <c:v>234.64082861244464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A679-7C48-B09A-C9F249FC02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96357336"/>
        <c:axId val="1204057345"/>
      </c:barChart>
      <c:catAx>
        <c:axId val="1696357336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204057345"/>
        <c:crosses val="autoZero"/>
        <c:auto val="1"/>
        <c:lblAlgn val="ctr"/>
        <c:lblOffset val="100"/>
        <c:noMultiLvlLbl val="1"/>
      </c:catAx>
      <c:valAx>
        <c:axId val="1204057345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696357336"/>
        <c:crosses val="autoZero"/>
        <c:crossBetween val="between"/>
      </c:valAx>
      <c:spPr>
        <a:solidFill>
          <a:srgbClr val="FFFFFF"/>
        </a:solidFill>
      </c:spPr>
    </c:plotArea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Sheet1!$N$2:$N$10</c:f>
              <c:numCache>
                <c:formatCode>General</c:formatCode>
                <c:ptCount val="9"/>
                <c:pt idx="0">
                  <c:v>5</c:v>
                </c:pt>
                <c:pt idx="1">
                  <c:v>12.127589608681355</c:v>
                </c:pt>
                <c:pt idx="2">
                  <c:v>24.299572509043081</c:v>
                </c:pt>
                <c:pt idx="3">
                  <c:v>37.367642222952981</c:v>
                </c:pt>
                <c:pt idx="4">
                  <c:v>51.377836238079574</c:v>
                </c:pt>
                <c:pt idx="5">
                  <c:v>69.154883262084837</c:v>
                </c:pt>
                <c:pt idx="6">
                  <c:v>100.19730351857942</c:v>
                </c:pt>
                <c:pt idx="7">
                  <c:v>141.23643538309767</c:v>
                </c:pt>
                <c:pt idx="8">
                  <c:v>91.818480762906944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10-4570-A822-52CB00CFBC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8215432"/>
        <c:axId val="288217728"/>
      </c:barChart>
      <c:catAx>
        <c:axId val="288215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217728"/>
        <c:crosses val="autoZero"/>
        <c:auto val="1"/>
        <c:lblAlgn val="ctr"/>
        <c:lblOffset val="100"/>
        <c:noMultiLvlLbl val="0"/>
      </c:catAx>
      <c:valAx>
        <c:axId val="28821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215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400" b="0" i="0">
                <a:solidFill>
                  <a:srgbClr val="595959"/>
                </a:solidFill>
                <a:latin typeface="Calibri"/>
              </a:defRPr>
            </a:pPr>
            <a:r>
              <a:rPr lang="en-US"/>
              <a:t>42 website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472C4"/>
            </a:solidFill>
          </c:spPr>
          <c:invertIfNegative val="1"/>
          <c:cat>
            <c:strRef>
              <c:f>'Sheet1 (2)'!$A$2:$A$10</c:f>
              <c:strCache>
                <c:ptCount val="9"/>
                <c:pt idx="0">
                  <c:v>1-1.5</c:v>
                </c:pt>
                <c:pt idx="1">
                  <c:v>1.5-2</c:v>
                </c:pt>
                <c:pt idx="2">
                  <c:v>2-2.5</c:v>
                </c:pt>
                <c:pt idx="3">
                  <c:v>2.5-3</c:v>
                </c:pt>
                <c:pt idx="4">
                  <c:v>3-3.5</c:v>
                </c:pt>
                <c:pt idx="5">
                  <c:v>3.5-4</c:v>
                </c:pt>
                <c:pt idx="6">
                  <c:v>4-4.5</c:v>
                </c:pt>
                <c:pt idx="7">
                  <c:v>4.5-5</c:v>
                </c:pt>
                <c:pt idx="8">
                  <c:v>5</c:v>
                </c:pt>
              </c:strCache>
            </c:strRef>
          </c:cat>
          <c:val>
            <c:numRef>
              <c:f>'Sheet1 (2)'!$B$2:$B$10</c:f>
              <c:numCache>
                <c:formatCode>General</c:formatCode>
                <c:ptCount val="9"/>
                <c:pt idx="0">
                  <c:v>3041</c:v>
                </c:pt>
                <c:pt idx="1">
                  <c:v>7376</c:v>
                </c:pt>
                <c:pt idx="2">
                  <c:v>14779</c:v>
                </c:pt>
                <c:pt idx="3">
                  <c:v>22727</c:v>
                </c:pt>
                <c:pt idx="4">
                  <c:v>31248</c:v>
                </c:pt>
                <c:pt idx="5">
                  <c:v>42060</c:v>
                </c:pt>
                <c:pt idx="6">
                  <c:v>60940</c:v>
                </c:pt>
                <c:pt idx="7">
                  <c:v>85900</c:v>
                </c:pt>
                <c:pt idx="8">
                  <c:v>55844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8F8E-6948-AD8C-414F06049A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1434128"/>
        <c:axId val="1346817922"/>
      </c:barChart>
      <c:catAx>
        <c:axId val="771434128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346817922"/>
        <c:crosses val="autoZero"/>
        <c:auto val="1"/>
        <c:lblAlgn val="ctr"/>
        <c:lblOffset val="100"/>
        <c:noMultiLvlLbl val="1"/>
      </c:catAx>
      <c:valAx>
        <c:axId val="1346817922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771434128"/>
        <c:crosses val="autoZero"/>
        <c:crossBetween val="between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sz="900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400" b="0" i="0">
                <a:solidFill>
                  <a:srgbClr val="595959"/>
                </a:solidFill>
                <a:latin typeface="Calibri"/>
              </a:defRPr>
            </a:pPr>
            <a:r>
              <a:rPr lang="en-US"/>
              <a:t>My origional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472C4"/>
            </a:solidFill>
          </c:spPr>
          <c:invertIfNegative val="1"/>
          <c:cat>
            <c:strRef>
              <c:f>'Sheet1 (2)'!$A$2:$A$10</c:f>
              <c:strCache>
                <c:ptCount val="9"/>
                <c:pt idx="0">
                  <c:v>1-1.5</c:v>
                </c:pt>
                <c:pt idx="1">
                  <c:v>1.5-2</c:v>
                </c:pt>
                <c:pt idx="2">
                  <c:v>2-2.5</c:v>
                </c:pt>
                <c:pt idx="3">
                  <c:v>2.5-3</c:v>
                </c:pt>
                <c:pt idx="4">
                  <c:v>3-3.5</c:v>
                </c:pt>
                <c:pt idx="5">
                  <c:v>3.5-4</c:v>
                </c:pt>
                <c:pt idx="6">
                  <c:v>4-4.5</c:v>
                </c:pt>
                <c:pt idx="7">
                  <c:v>4.5-5</c:v>
                </c:pt>
                <c:pt idx="8">
                  <c:v>5</c:v>
                </c:pt>
              </c:strCache>
            </c:strRef>
          </c:cat>
          <c:val>
            <c:numRef>
              <c:f>'Sheet1 (2)'!$D$2:$D$10</c:f>
              <c:numCache>
                <c:formatCode>General</c:formatCode>
                <c:ptCount val="9"/>
                <c:pt idx="0">
                  <c:v>14</c:v>
                </c:pt>
                <c:pt idx="1">
                  <c:v>139</c:v>
                </c:pt>
                <c:pt idx="2">
                  <c:v>344</c:v>
                </c:pt>
                <c:pt idx="3">
                  <c:v>572</c:v>
                </c:pt>
                <c:pt idx="4">
                  <c:v>818</c:v>
                </c:pt>
                <c:pt idx="5">
                  <c:v>2277</c:v>
                </c:pt>
                <c:pt idx="6">
                  <c:v>6830</c:v>
                </c:pt>
                <c:pt idx="7">
                  <c:v>16284</c:v>
                </c:pt>
                <c:pt idx="8">
                  <c:v>3099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B3D3-0F4A-9FD0-D5B974312E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75825014"/>
        <c:axId val="1047627813"/>
      </c:barChart>
      <c:catAx>
        <c:axId val="875825014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047627813"/>
        <c:crosses val="autoZero"/>
        <c:auto val="1"/>
        <c:lblAlgn val="ctr"/>
        <c:lblOffset val="100"/>
        <c:noMultiLvlLbl val="1"/>
      </c:catAx>
      <c:valAx>
        <c:axId val="1047627813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875825014"/>
        <c:crosses val="autoZero"/>
        <c:crossBetween val="between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sz="900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12250</xdr:colOff>
      <xdr:row>52</xdr:row>
      <xdr:rowOff>139503</xdr:rowOff>
    </xdr:from>
    <xdr:to>
      <xdr:col>7</xdr:col>
      <xdr:colOff>90404</xdr:colOff>
      <xdr:row>67</xdr:row>
      <xdr:rowOff>152168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917F9DC-5C6C-4585-AF57-D2107ECEE7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196850</xdr:colOff>
      <xdr:row>6</xdr:row>
      <xdr:rowOff>88898</xdr:rowOff>
    </xdr:from>
    <xdr:to>
      <xdr:col>10</xdr:col>
      <xdr:colOff>419100</xdr:colOff>
      <xdr:row>25</xdr:row>
      <xdr:rowOff>16934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9A0ED7-6CAC-435B-B437-7C91351FCA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171450</xdr:colOff>
      <xdr:row>12</xdr:row>
      <xdr:rowOff>85725</xdr:rowOff>
    </xdr:from>
    <xdr:ext cx="4181475" cy="27241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304800</xdr:colOff>
      <xdr:row>29</xdr:row>
      <xdr:rowOff>123825</xdr:rowOff>
    </xdr:from>
    <xdr:ext cx="4181475" cy="2714625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11</xdr:col>
      <xdr:colOff>238125</xdr:colOff>
      <xdr:row>17</xdr:row>
      <xdr:rowOff>38100</xdr:rowOff>
    </xdr:from>
    <xdr:ext cx="4133850" cy="2724150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14</xdr:col>
      <xdr:colOff>167217</xdr:colOff>
      <xdr:row>16</xdr:row>
      <xdr:rowOff>116417</xdr:rowOff>
    </xdr:from>
    <xdr:ext cx="4133850" cy="2724150"/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twoCellAnchor>
    <xdr:from>
      <xdr:col>5</xdr:col>
      <xdr:colOff>992716</xdr:colOff>
      <xdr:row>12</xdr:row>
      <xdr:rowOff>135466</xdr:rowOff>
    </xdr:from>
    <xdr:to>
      <xdr:col>10</xdr:col>
      <xdr:colOff>133350</xdr:colOff>
      <xdr:row>28</xdr:row>
      <xdr:rowOff>33866</xdr:rowOff>
    </xdr:to>
    <xdr:graphicFrame macro="">
      <xdr:nvGraphicFramePr>
        <xdr:cNvPr id="70" name="Chart 69">
          <a:extLst>
            <a:ext uri="{FF2B5EF4-FFF2-40B4-BE49-F238E27FC236}">
              <a16:creationId xmlns:a16="http://schemas.microsoft.com/office/drawing/2014/main" id="{6A3371E3-359F-434A-9887-4754DB6BE3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171450</xdr:colOff>
      <xdr:row>12</xdr:row>
      <xdr:rowOff>85725</xdr:rowOff>
    </xdr:from>
    <xdr:ext cx="4181475" cy="27241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1F86E2-8035-014C-9039-55C5513EDE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304800</xdr:colOff>
      <xdr:row>29</xdr:row>
      <xdr:rowOff>123825</xdr:rowOff>
    </xdr:from>
    <xdr:ext cx="4181475" cy="2714625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AE8B6C1-2928-E043-B7E4-41C1DD63EC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12</xdr:col>
      <xdr:colOff>403776</xdr:colOff>
      <xdr:row>17</xdr:row>
      <xdr:rowOff>134730</xdr:rowOff>
    </xdr:from>
    <xdr:ext cx="4133850" cy="2724150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51C5C18-510E-8341-93F9-5B3B329710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11</xdr:col>
      <xdr:colOff>303419</xdr:colOff>
      <xdr:row>0</xdr:row>
      <xdr:rowOff>126172</xdr:rowOff>
    </xdr:from>
    <xdr:ext cx="4133850" cy="2724150"/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2B533A2-6ECD-634B-8829-01A237CCC8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twoCellAnchor>
    <xdr:from>
      <xdr:col>6</xdr:col>
      <xdr:colOff>662608</xdr:colOff>
      <xdr:row>12</xdr:row>
      <xdr:rowOff>57842</xdr:rowOff>
    </xdr:from>
    <xdr:to>
      <xdr:col>10</xdr:col>
      <xdr:colOff>480045</xdr:colOff>
      <xdr:row>28</xdr:row>
      <xdr:rowOff>7041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4D35B3D-6F9C-1E42-A221-3194A0CBCF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719FC-0E7B-4A3E-8801-16B0096D885C}">
  <dimension ref="A1:T50"/>
  <sheetViews>
    <sheetView tabSelected="1" topLeftCell="A32" zoomScale="96" zoomScaleNormal="96" workbookViewId="0">
      <selection activeCell="F75" sqref="F75"/>
    </sheetView>
  </sheetViews>
  <sheetFormatPr defaultRowHeight="14.35" x14ac:dyDescent="0.5"/>
  <sheetData>
    <row r="1" spans="1:20" x14ac:dyDescent="0.5">
      <c r="A1" t="s">
        <v>59</v>
      </c>
    </row>
    <row r="2" spans="1:20" ht="15.7" x14ac:dyDescent="0.5">
      <c r="A2" s="3" t="s">
        <v>18</v>
      </c>
      <c r="B2" s="3" t="s">
        <v>19</v>
      </c>
      <c r="C2" s="3" t="s">
        <v>20</v>
      </c>
      <c r="D2" s="3" t="s">
        <v>56</v>
      </c>
      <c r="E2" s="3" t="s">
        <v>22</v>
      </c>
      <c r="F2" s="3" t="s">
        <v>23</v>
      </c>
      <c r="G2" s="3" t="s">
        <v>24</v>
      </c>
      <c r="J2" s="3" t="s">
        <v>23</v>
      </c>
      <c r="K2" s="8" t="s">
        <v>54</v>
      </c>
      <c r="M2" s="9" t="s">
        <v>55</v>
      </c>
      <c r="P2" s="3" t="s">
        <v>22</v>
      </c>
      <c r="Q2" s="8" t="s">
        <v>54</v>
      </c>
      <c r="S2" s="9" t="s">
        <v>55</v>
      </c>
    </row>
    <row r="3" spans="1:20" ht="15.7" x14ac:dyDescent="0.5">
      <c r="A3" s="3">
        <v>1</v>
      </c>
      <c r="B3" s="3">
        <v>282</v>
      </c>
      <c r="C3" s="3">
        <v>303</v>
      </c>
      <c r="D3" s="3">
        <v>609</v>
      </c>
      <c r="E3" s="3">
        <v>522</v>
      </c>
      <c r="F3" s="3">
        <v>510</v>
      </c>
      <c r="G3" s="3">
        <f>SUM(B3:F3)</f>
        <v>2226</v>
      </c>
      <c r="I3" s="3">
        <v>1</v>
      </c>
      <c r="J3">
        <f>F3/F12</f>
        <v>1.2859304084720122E-2</v>
      </c>
      <c r="K3">
        <f>J3*F32</f>
        <v>29.460665658093799</v>
      </c>
      <c r="L3">
        <f>F23/K3</f>
        <v>0.37337920764115334</v>
      </c>
      <c r="M3" s="9">
        <f>L3*K3</f>
        <v>11</v>
      </c>
      <c r="O3" s="3">
        <v>1</v>
      </c>
      <c r="P3">
        <f>E3/E12</f>
        <v>6.7468882885910377E-3</v>
      </c>
      <c r="Q3">
        <f>P3*E32</f>
        <v>22.399669118122244</v>
      </c>
      <c r="R3">
        <f>E23/Q3</f>
        <v>0.62500923233162542</v>
      </c>
      <c r="S3" s="9">
        <f>R3*Q3</f>
        <v>14</v>
      </c>
    </row>
    <row r="4" spans="1:20" ht="15.7" x14ac:dyDescent="0.5">
      <c r="A4" s="3">
        <v>1.5</v>
      </c>
      <c r="B4" s="3">
        <v>752</v>
      </c>
      <c r="C4" s="3">
        <v>580</v>
      </c>
      <c r="D4" s="3">
        <v>1365</v>
      </c>
      <c r="E4" s="3">
        <v>1245</v>
      </c>
      <c r="F4" s="3">
        <v>1072</v>
      </c>
      <c r="G4" s="3">
        <f t="shared" ref="G4:G12" si="0">SUM(B4:F4)</f>
        <v>5014</v>
      </c>
      <c r="I4" s="3">
        <v>1.5</v>
      </c>
      <c r="J4">
        <f>F4/F12</f>
        <v>2.7029752899647E-2</v>
      </c>
      <c r="K4">
        <f>J4*F32</f>
        <v>61.925163893091273</v>
      </c>
      <c r="M4" s="9">
        <f>L3*K4</f>
        <v>23.12156862745098</v>
      </c>
      <c r="O4" s="3">
        <v>1.5</v>
      </c>
      <c r="P4">
        <f>E4/E12</f>
        <v>1.609171632049012E-2</v>
      </c>
      <c r="Q4">
        <f>P4*E32</f>
        <v>53.424498184027193</v>
      </c>
      <c r="S4" s="9">
        <f>R3*Q4</f>
        <v>33.390804597701155</v>
      </c>
    </row>
    <row r="5" spans="1:20" ht="15.7" x14ac:dyDescent="0.5">
      <c r="A5" s="3">
        <v>2</v>
      </c>
      <c r="B5" s="3">
        <v>2041</v>
      </c>
      <c r="C5" s="3">
        <v>1186</v>
      </c>
      <c r="D5" s="3">
        <v>2544</v>
      </c>
      <c r="E5" s="3">
        <v>2877</v>
      </c>
      <c r="F5" s="3">
        <v>2018</v>
      </c>
      <c r="G5" s="3">
        <f t="shared" si="0"/>
        <v>10666</v>
      </c>
      <c r="I5" s="3">
        <v>2</v>
      </c>
      <c r="J5">
        <f>F5/F12</f>
        <v>5.0882501260716084E-2</v>
      </c>
      <c r="K5">
        <f>J5*F32</f>
        <v>116.57181038830055</v>
      </c>
      <c r="M5" s="9">
        <f>L3*K5</f>
        <v>43.52549019607843</v>
      </c>
      <c r="N5">
        <v>44</v>
      </c>
      <c r="O5" s="3">
        <v>2</v>
      </c>
      <c r="P5">
        <f>E5/E12</f>
        <v>3.7185436027349458E-2</v>
      </c>
      <c r="Q5">
        <f>P5*E32</f>
        <v>123.4556476108002</v>
      </c>
      <c r="S5" s="9">
        <f>R3*Q5</f>
        <v>77.160919540229898</v>
      </c>
    </row>
    <row r="6" spans="1:20" ht="15.7" x14ac:dyDescent="0.5">
      <c r="A6" s="3">
        <v>2.5</v>
      </c>
      <c r="B6" s="3">
        <v>4145</v>
      </c>
      <c r="C6" s="3">
        <v>2115</v>
      </c>
      <c r="D6" s="3">
        <v>3505</v>
      </c>
      <c r="E6" s="3">
        <v>5250</v>
      </c>
      <c r="F6" s="3">
        <v>3032</v>
      </c>
      <c r="G6" s="3">
        <f t="shared" si="0"/>
        <v>18047</v>
      </c>
      <c r="I6" s="3">
        <v>2.5</v>
      </c>
      <c r="J6">
        <f>F6/F12</f>
        <v>7.6449823499747854E-2</v>
      </c>
      <c r="K6">
        <f>J6*F32</f>
        <v>175.14654563792234</v>
      </c>
      <c r="M6" s="9">
        <f>L3*K6</f>
        <v>65.396078431372544</v>
      </c>
      <c r="O6" s="3">
        <v>2.5</v>
      </c>
      <c r="P6">
        <f>E6/E12</f>
        <v>6.7856635086404118E-2</v>
      </c>
      <c r="Q6">
        <f>P6*E32</f>
        <v>225.28402848686167</v>
      </c>
      <c r="S6" s="9">
        <f>R3*Q6</f>
        <v>140.80459770114945</v>
      </c>
      <c r="T6">
        <v>141</v>
      </c>
    </row>
    <row r="7" spans="1:20" ht="15.7" x14ac:dyDescent="0.5">
      <c r="A7" s="3">
        <v>3</v>
      </c>
      <c r="B7" s="3">
        <v>7360</v>
      </c>
      <c r="C7" s="3">
        <v>3735</v>
      </c>
      <c r="D7" s="3">
        <v>4305</v>
      </c>
      <c r="E7" s="3">
        <v>7716</v>
      </c>
      <c r="F7" s="3">
        <v>3821</v>
      </c>
      <c r="G7" s="3">
        <f t="shared" si="0"/>
        <v>26937</v>
      </c>
      <c r="I7" s="3">
        <v>3</v>
      </c>
      <c r="J7">
        <f>F7/F12</f>
        <v>9.6343923348461924E-2</v>
      </c>
      <c r="K7">
        <f>J7*F32</f>
        <v>220.72392839132627</v>
      </c>
      <c r="M7" s="9">
        <f>L3*K7</f>
        <v>82.413725490196072</v>
      </c>
      <c r="O7" s="3">
        <v>3</v>
      </c>
      <c r="P7">
        <f>E7/E12</f>
        <v>9.9729865966989364E-2</v>
      </c>
      <c r="Q7">
        <f>P7*E32</f>
        <v>331.10315501040469</v>
      </c>
      <c r="S7" s="9">
        <f>R3*Q7</f>
        <v>206.94252873563221</v>
      </c>
      <c r="T7">
        <v>207</v>
      </c>
    </row>
    <row r="8" spans="1:20" ht="15.7" x14ac:dyDescent="0.5">
      <c r="A8" s="3">
        <v>3.5</v>
      </c>
      <c r="B8" s="3">
        <v>12567</v>
      </c>
      <c r="C8" s="3">
        <v>5962</v>
      </c>
      <c r="D8" s="3">
        <v>4909</v>
      </c>
      <c r="E8" s="3">
        <v>10659</v>
      </c>
      <c r="F8" s="3">
        <v>4683</v>
      </c>
      <c r="G8" s="3">
        <f t="shared" si="0"/>
        <v>38780</v>
      </c>
      <c r="I8" s="3">
        <v>3.5</v>
      </c>
      <c r="J8">
        <f>F8/F12</f>
        <v>0.11807866868381241</v>
      </c>
      <c r="K8">
        <f>J8*F32</f>
        <v>270.51822995461424</v>
      </c>
      <c r="M8" s="9">
        <f>L3*K8</f>
        <v>101.00588235294119</v>
      </c>
      <c r="O8" s="3">
        <v>3.5</v>
      </c>
      <c r="P8">
        <f>E8/E12</f>
        <v>0.13776835683542504</v>
      </c>
      <c r="Q8">
        <f>P8*E32</f>
        <v>457.39094469361112</v>
      </c>
      <c r="S8" s="9">
        <f>R3*Q8</f>
        <v>285.87356321839081</v>
      </c>
      <c r="T8">
        <v>286</v>
      </c>
    </row>
    <row r="9" spans="1:20" ht="15.7" x14ac:dyDescent="0.5">
      <c r="A9" s="3">
        <v>4</v>
      </c>
      <c r="B9" s="3">
        <v>21496</v>
      </c>
      <c r="C9" s="3">
        <v>8669</v>
      </c>
      <c r="D9" s="3">
        <v>6183</v>
      </c>
      <c r="E9" s="3">
        <v>16186</v>
      </c>
      <c r="F9" s="3">
        <v>6327</v>
      </c>
      <c r="G9" s="3">
        <f t="shared" si="0"/>
        <v>58861</v>
      </c>
      <c r="I9" s="3">
        <v>4</v>
      </c>
      <c r="J9">
        <f>F9/F12</f>
        <v>0.15953101361573374</v>
      </c>
      <c r="K9">
        <f>J9*F32</f>
        <v>365.48555219364601</v>
      </c>
      <c r="M9" s="9">
        <f>L3*K9</f>
        <v>136.46470588235294</v>
      </c>
      <c r="O9" s="3">
        <v>4</v>
      </c>
      <c r="P9">
        <f>E9/E12</f>
        <v>0.20920523723972134</v>
      </c>
      <c r="Q9">
        <f>P9*E32</f>
        <v>694.56138763587489</v>
      </c>
      <c r="S9" s="9">
        <f>R3*Q9</f>
        <v>434.1072796934867</v>
      </c>
    </row>
    <row r="10" spans="1:20" ht="15.7" x14ac:dyDescent="0.5">
      <c r="A10" s="3">
        <v>4.5</v>
      </c>
      <c r="B10" s="3">
        <v>30626</v>
      </c>
      <c r="C10" s="3">
        <v>11483</v>
      </c>
      <c r="D10" s="3">
        <v>8050</v>
      </c>
      <c r="E10" s="3">
        <v>22125</v>
      </c>
      <c r="F10" s="3">
        <v>9672</v>
      </c>
      <c r="G10" s="3">
        <f t="shared" si="0"/>
        <v>81956</v>
      </c>
      <c r="I10" s="3">
        <v>4.5</v>
      </c>
      <c r="J10">
        <f>F10/F12</f>
        <v>0.24387291981845688</v>
      </c>
      <c r="K10">
        <f>J10*F32</f>
        <v>558.71285930408476</v>
      </c>
      <c r="M10" s="9">
        <f>L3*K10</f>
        <v>208.61176470588236</v>
      </c>
      <c r="N10">
        <v>209</v>
      </c>
      <c r="O10" s="3">
        <v>4.5</v>
      </c>
      <c r="P10">
        <f>E10/E12</f>
        <v>0.28596724786413164</v>
      </c>
      <c r="Q10">
        <f>P10*E32</f>
        <v>949.41126290891702</v>
      </c>
      <c r="S10" s="9">
        <f>R3*Q10</f>
        <v>593.39080459770128</v>
      </c>
    </row>
    <row r="11" spans="1:20" ht="15.7" x14ac:dyDescent="0.5">
      <c r="A11" s="3">
        <v>5</v>
      </c>
      <c r="B11" s="3">
        <v>13178</v>
      </c>
      <c r="C11" s="3">
        <v>6896</v>
      </c>
      <c r="D11" s="3">
        <v>4123</v>
      </c>
      <c r="E11" s="3">
        <v>10789</v>
      </c>
      <c r="F11" s="3">
        <v>8525</v>
      </c>
      <c r="G11" s="3">
        <f t="shared" si="0"/>
        <v>43511</v>
      </c>
      <c r="I11" s="3">
        <v>5</v>
      </c>
      <c r="J11">
        <f>F11/F12</f>
        <v>0.21495209278870397</v>
      </c>
      <c r="K11">
        <f>J11*F32</f>
        <v>492.45524457892083</v>
      </c>
      <c r="M11" s="9">
        <f>L3*K11</f>
        <v>183.87254901960785</v>
      </c>
      <c r="N11">
        <v>184</v>
      </c>
      <c r="O11" s="3">
        <v>5</v>
      </c>
      <c r="P11">
        <f>E11/E12</f>
        <v>0.13944861637089789</v>
      </c>
      <c r="Q11">
        <f>P11*E32</f>
        <v>462.969406351381</v>
      </c>
      <c r="S11" s="9">
        <f>R3*Q11</f>
        <v>289.36015325670496</v>
      </c>
    </row>
    <row r="12" spans="1:20" ht="15.7" x14ac:dyDescent="0.5">
      <c r="A12" s="3" t="s">
        <v>14</v>
      </c>
      <c r="B12" s="4">
        <f>SUM(B3:B11)</f>
        <v>92447</v>
      </c>
      <c r="C12" s="4">
        <f t="shared" ref="C12:F12" si="1">SUM(C3:C11)</f>
        <v>40929</v>
      </c>
      <c r="D12" s="4">
        <f t="shared" si="1"/>
        <v>35593</v>
      </c>
      <c r="E12" s="4">
        <f t="shared" si="1"/>
        <v>77369</v>
      </c>
      <c r="F12" s="4">
        <f t="shared" si="1"/>
        <v>39660</v>
      </c>
      <c r="G12" s="3">
        <f t="shared" si="0"/>
        <v>285998</v>
      </c>
      <c r="I12" s="3" t="s">
        <v>14</v>
      </c>
      <c r="K12">
        <f>SUM(K3:K11)</f>
        <v>2291</v>
      </c>
      <c r="M12" s="9">
        <f>SUM(M3:M11)</f>
        <v>855.41176470588243</v>
      </c>
      <c r="O12" s="3" t="s">
        <v>14</v>
      </c>
      <c r="Q12">
        <f>SUM(Q3:Q11)</f>
        <v>3320.0000000000005</v>
      </c>
      <c r="S12" s="9">
        <f>SUM(S3:S11)</f>
        <v>2075.0306513409964</v>
      </c>
    </row>
    <row r="14" spans="1:20" x14ac:dyDescent="0.5">
      <c r="A14" t="s">
        <v>57</v>
      </c>
      <c r="B14">
        <f>SUMPRODUCT(A3:A11,B3:B11)/SUM(B3:B11)</f>
        <v>4.0197085897865801</v>
      </c>
      <c r="C14">
        <f>SUMPRODUCT(A3:A11,C3:C11)/SUM(C3:C11)</f>
        <v>3.9515746781011019</v>
      </c>
      <c r="D14">
        <f>SUMPRODUCT(A3:A11,D3:D11)/SUM(D3:D11)</f>
        <v>3.601143483269182</v>
      </c>
      <c r="E14">
        <f>SUMPRODUCT(A3:A11,E3:E11)/SUM(E3:E11)</f>
        <v>3.8771924155669582</v>
      </c>
      <c r="F14">
        <f>SUMPRODUCT(A3:A11,F3:F11)/SUM(F3:F11)</f>
        <v>3.8589132627332323</v>
      </c>
    </row>
    <row r="15" spans="1:20" x14ac:dyDescent="0.5">
      <c r="A15" t="s">
        <v>58</v>
      </c>
    </row>
    <row r="21" spans="1:20" x14ac:dyDescent="0.5">
      <c r="A21" t="s">
        <v>60</v>
      </c>
    </row>
    <row r="22" spans="1:20" ht="15.7" x14ac:dyDescent="0.5">
      <c r="A22" s="3" t="s">
        <v>18</v>
      </c>
      <c r="B22" s="3" t="s">
        <v>19</v>
      </c>
      <c r="C22" s="3" t="s">
        <v>20</v>
      </c>
      <c r="D22" s="3" t="s">
        <v>56</v>
      </c>
      <c r="E22" s="3" t="s">
        <v>22</v>
      </c>
      <c r="F22" s="3" t="s">
        <v>23</v>
      </c>
      <c r="G22" s="3" t="s">
        <v>24</v>
      </c>
      <c r="J22" s="3" t="s">
        <v>19</v>
      </c>
      <c r="K22" s="8" t="s">
        <v>54</v>
      </c>
      <c r="M22" s="9" t="s">
        <v>55</v>
      </c>
      <c r="P22" s="3" t="s">
        <v>20</v>
      </c>
      <c r="Q22" s="8" t="s">
        <v>54</v>
      </c>
      <c r="S22" s="9" t="s">
        <v>55</v>
      </c>
    </row>
    <row r="23" spans="1:20" ht="15.7" x14ac:dyDescent="0.55000000000000004">
      <c r="A23" s="3">
        <v>1</v>
      </c>
      <c r="B23" s="3">
        <v>12</v>
      </c>
      <c r="C23" s="2">
        <v>7</v>
      </c>
      <c r="D23" s="2">
        <v>24</v>
      </c>
      <c r="E23" s="2">
        <v>14</v>
      </c>
      <c r="F23" s="2">
        <v>11</v>
      </c>
      <c r="G23" s="2">
        <v>53</v>
      </c>
      <c r="I23" s="3">
        <v>1</v>
      </c>
      <c r="J23">
        <f>B3/B12</f>
        <v>3.0503964433675509E-3</v>
      </c>
      <c r="K23">
        <f>J23*B32</f>
        <v>53.040293357274976</v>
      </c>
      <c r="L23">
        <f>B23/K23</f>
        <v>0.22624309257056716</v>
      </c>
      <c r="M23" s="9">
        <f>L23*K23</f>
        <v>12</v>
      </c>
      <c r="O23" s="3">
        <v>1</v>
      </c>
      <c r="P23">
        <f>C3/C12</f>
        <v>7.4030638422634314E-3</v>
      </c>
      <c r="Q23">
        <f>P23*C32</f>
        <v>23.408487869236971</v>
      </c>
      <c r="R23">
        <f>C23/Q23</f>
        <v>0.29903682967917283</v>
      </c>
      <c r="S23" s="9">
        <f>R23*Q23</f>
        <v>7</v>
      </c>
    </row>
    <row r="24" spans="1:20" ht="15.7" x14ac:dyDescent="0.55000000000000004">
      <c r="A24" s="3">
        <v>1.5</v>
      </c>
      <c r="B24" s="3">
        <v>47</v>
      </c>
      <c r="C24" s="2">
        <v>17</v>
      </c>
      <c r="D24" s="2">
        <v>64</v>
      </c>
      <c r="E24" s="2">
        <v>58</v>
      </c>
      <c r="F24" s="2">
        <v>42</v>
      </c>
      <c r="G24" s="2">
        <v>205</v>
      </c>
      <c r="I24" s="3">
        <v>1.5</v>
      </c>
      <c r="J24">
        <f>B4/B12</f>
        <v>8.1343905156468031E-3</v>
      </c>
      <c r="K24">
        <f>J24*B32</f>
        <v>141.44078228606662</v>
      </c>
      <c r="M24" s="9">
        <f>L23*K24</f>
        <v>32.000000000000007</v>
      </c>
      <c r="O24" s="3">
        <v>1.5</v>
      </c>
      <c r="P24">
        <f>C4/C12</f>
        <v>1.4170881282220431E-2</v>
      </c>
      <c r="Q24">
        <f>P24*C32</f>
        <v>44.808326614381002</v>
      </c>
      <c r="S24" s="9">
        <f>R23*Q24</f>
        <v>13.399339933993399</v>
      </c>
    </row>
    <row r="25" spans="1:20" ht="15.7" x14ac:dyDescent="0.55000000000000004">
      <c r="A25" s="3">
        <v>2</v>
      </c>
      <c r="B25" s="3">
        <v>96</v>
      </c>
      <c r="C25" s="2">
        <v>29</v>
      </c>
      <c r="D25" s="2">
        <v>97</v>
      </c>
      <c r="E25" s="2">
        <v>93</v>
      </c>
      <c r="F25" s="2">
        <v>61</v>
      </c>
      <c r="G25" s="2">
        <v>343</v>
      </c>
      <c r="I25" s="3">
        <v>2</v>
      </c>
      <c r="J25">
        <f>B5/B12</f>
        <v>2.207751468408926E-2</v>
      </c>
      <c r="K25">
        <f>J25*B32</f>
        <v>383.88382532694408</v>
      </c>
      <c r="M25" s="9">
        <f>L23*K25</f>
        <v>86.851063829787236</v>
      </c>
      <c r="N25">
        <v>87</v>
      </c>
      <c r="O25" s="3">
        <v>2</v>
      </c>
      <c r="P25">
        <f>C5/C12</f>
        <v>2.8977008966747295E-2</v>
      </c>
      <c r="Q25">
        <f>P25*C32</f>
        <v>91.625302352854945</v>
      </c>
      <c r="S25" s="9">
        <f>R23*Q25</f>
        <v>27.399339933993399</v>
      </c>
    </row>
    <row r="26" spans="1:20" ht="15.7" x14ac:dyDescent="0.55000000000000004">
      <c r="A26" s="3">
        <v>2.5</v>
      </c>
      <c r="B26" s="3">
        <v>214</v>
      </c>
      <c r="C26" s="2">
        <v>66</v>
      </c>
      <c r="D26" s="2">
        <v>144</v>
      </c>
      <c r="E26" s="2">
        <v>169</v>
      </c>
      <c r="F26" s="2">
        <v>86</v>
      </c>
      <c r="G26" s="2">
        <v>619</v>
      </c>
      <c r="I26" s="3">
        <v>2.5</v>
      </c>
      <c r="J26">
        <f>B6/B12</f>
        <v>4.4836500914037229E-2</v>
      </c>
      <c r="K26">
        <f>J26*B32</f>
        <v>779.61707789327932</v>
      </c>
      <c r="M26" s="9">
        <f>L23*K26</f>
        <v>176.38297872340425</v>
      </c>
      <c r="O26" s="3">
        <v>2.5</v>
      </c>
      <c r="P26">
        <f>C6/C12</f>
        <v>5.1674851572234844E-2</v>
      </c>
      <c r="Q26">
        <f>P26*C32</f>
        <v>163.39588067140659</v>
      </c>
      <c r="S26" s="9">
        <f>R23*Q26</f>
        <v>48.861386138613859</v>
      </c>
      <c r="T26">
        <v>49</v>
      </c>
    </row>
    <row r="27" spans="1:20" ht="15.7" x14ac:dyDescent="0.55000000000000004">
      <c r="A27" s="3">
        <v>3</v>
      </c>
      <c r="B27" s="3">
        <v>443</v>
      </c>
      <c r="C27" s="2">
        <v>114</v>
      </c>
      <c r="D27" s="2">
        <v>194</v>
      </c>
      <c r="E27" s="2">
        <v>213</v>
      </c>
      <c r="F27" s="2">
        <v>94</v>
      </c>
      <c r="G27" s="2">
        <v>977</v>
      </c>
      <c r="I27" s="3">
        <v>3</v>
      </c>
      <c r="J27">
        <f>B7/B12</f>
        <v>7.9613183770160204E-2</v>
      </c>
      <c r="K27">
        <f>J27*B32</f>
        <v>1384.3140393955457</v>
      </c>
      <c r="M27" s="9">
        <f>L23*K27</f>
        <v>313.19148936170217</v>
      </c>
      <c r="O27" s="3">
        <v>3</v>
      </c>
      <c r="P27">
        <f>C7/C12</f>
        <v>9.1255588946712596E-2</v>
      </c>
      <c r="Q27">
        <f>P27*C32</f>
        <v>288.55017224950524</v>
      </c>
      <c r="S27" s="9">
        <f>R23*Q27</f>
        <v>86.287128712871279</v>
      </c>
    </row>
    <row r="28" spans="1:20" ht="15.7" x14ac:dyDescent="0.55000000000000004">
      <c r="A28" s="3">
        <v>3.5</v>
      </c>
      <c r="B28" s="3">
        <v>1285</v>
      </c>
      <c r="C28" s="2">
        <v>313</v>
      </c>
      <c r="D28" s="2">
        <v>315</v>
      </c>
      <c r="E28" s="2">
        <v>405</v>
      </c>
      <c r="F28" s="2">
        <v>204</v>
      </c>
      <c r="G28" s="2">
        <v>2380</v>
      </c>
      <c r="I28" s="3">
        <v>3.5</v>
      </c>
      <c r="J28">
        <f>B8/B12</f>
        <v>0.13593734788581566</v>
      </c>
      <c r="K28">
        <f>J28*B32</f>
        <v>2363.6786050385626</v>
      </c>
      <c r="M28" s="9">
        <f>L23*K28</f>
        <v>534.76595744680856</v>
      </c>
      <c r="N28">
        <v>535</v>
      </c>
      <c r="O28" s="3">
        <v>3.5</v>
      </c>
      <c r="P28">
        <f>C8/C12</f>
        <v>0.14566688655965207</v>
      </c>
      <c r="Q28">
        <f>P28*C32</f>
        <v>460.59869530161984</v>
      </c>
      <c r="S28" s="9">
        <f>R23*Q28</f>
        <v>137.7359735973597</v>
      </c>
      <c r="T28">
        <v>138</v>
      </c>
    </row>
    <row r="29" spans="1:20" ht="15.7" x14ac:dyDescent="0.55000000000000004">
      <c r="A29" s="3">
        <v>4</v>
      </c>
      <c r="B29" s="3">
        <v>4052</v>
      </c>
      <c r="C29" s="2">
        <v>757</v>
      </c>
      <c r="D29" s="2">
        <v>631</v>
      </c>
      <c r="E29" s="2">
        <v>792</v>
      </c>
      <c r="F29" s="2">
        <v>437</v>
      </c>
      <c r="G29" s="2">
        <v>6358</v>
      </c>
      <c r="I29" s="3">
        <v>4</v>
      </c>
      <c r="J29">
        <f>B9/B12</f>
        <v>0.23252241825045702</v>
      </c>
      <c r="K29">
        <f>J29*B32</f>
        <v>4043.0998085389469</v>
      </c>
      <c r="M29" s="9">
        <f>L23*K29</f>
        <v>914.72340425531934</v>
      </c>
      <c r="N29">
        <v>915</v>
      </c>
      <c r="O29" s="3">
        <v>4</v>
      </c>
      <c r="P29">
        <f>C9/C12</f>
        <v>0.21180581006132571</v>
      </c>
      <c r="Q29">
        <f>P29*C32</f>
        <v>669.72997141391193</v>
      </c>
      <c r="S29" s="9">
        <f>R23*Q29</f>
        <v>200.27392739273927</v>
      </c>
    </row>
    <row r="30" spans="1:20" ht="15.7" x14ac:dyDescent="0.55000000000000004">
      <c r="A30" s="3">
        <v>4.5</v>
      </c>
      <c r="B30" s="3">
        <v>9467</v>
      </c>
      <c r="C30" s="2">
        <v>1353</v>
      </c>
      <c r="D30" s="2">
        <v>1092</v>
      </c>
      <c r="E30" s="2">
        <v>1224</v>
      </c>
      <c r="F30" s="2">
        <v>881</v>
      </c>
      <c r="G30" s="2">
        <v>13531</v>
      </c>
      <c r="I30" s="3">
        <v>4.5</v>
      </c>
      <c r="J30">
        <f>B10/B12</f>
        <v>0.33128170735664758</v>
      </c>
      <c r="K30">
        <f>J30*B32</f>
        <v>5760.3263275173886</v>
      </c>
      <c r="M30" s="9">
        <f>L23*K30</f>
        <v>1303.2340425531918</v>
      </c>
      <c r="O30" s="3">
        <v>4.5</v>
      </c>
      <c r="P30">
        <f>C10/C12</f>
        <v>0.28055901683402967</v>
      </c>
      <c r="Q30">
        <f>P30*C32</f>
        <v>887.12761122920188</v>
      </c>
      <c r="S30" s="9">
        <f>R23*Q30</f>
        <v>265.28382838283829</v>
      </c>
    </row>
    <row r="31" spans="1:20" ht="15.7" x14ac:dyDescent="0.55000000000000004">
      <c r="A31" s="3">
        <v>5</v>
      </c>
      <c r="B31" s="3">
        <v>1772</v>
      </c>
      <c r="C31" s="2">
        <v>506</v>
      </c>
      <c r="D31" s="2">
        <v>335</v>
      </c>
      <c r="E31" s="2">
        <v>352</v>
      </c>
      <c r="F31" s="2">
        <v>475</v>
      </c>
      <c r="G31" s="2">
        <v>3374</v>
      </c>
      <c r="I31" s="3">
        <v>5</v>
      </c>
      <c r="J31">
        <f>B11/B12</f>
        <v>0.14254654017977869</v>
      </c>
      <c r="K31">
        <f>J31*B32</f>
        <v>2478.5992406459918</v>
      </c>
      <c r="M31" s="9">
        <f>L23*K31</f>
        <v>560.76595744680856</v>
      </c>
      <c r="N31">
        <v>561</v>
      </c>
      <c r="O31" s="3">
        <v>5</v>
      </c>
      <c r="P31">
        <f>C11/C12</f>
        <v>0.16848689193481395</v>
      </c>
      <c r="Q31">
        <f>P31*C32</f>
        <v>532.75555229788165</v>
      </c>
      <c r="S31" s="9">
        <f>R23*Q31</f>
        <v>159.31353135313529</v>
      </c>
    </row>
    <row r="32" spans="1:20" ht="15.7" x14ac:dyDescent="0.55000000000000004">
      <c r="A32" s="3" t="s">
        <v>14</v>
      </c>
      <c r="B32" s="2">
        <f>SUM(B23:B31)</f>
        <v>17388</v>
      </c>
      <c r="C32" s="2">
        <f t="shared" ref="C32:F32" si="2">SUM(C23:C31)</f>
        <v>3162</v>
      </c>
      <c r="D32" s="2">
        <f t="shared" si="2"/>
        <v>2896</v>
      </c>
      <c r="E32" s="2">
        <f t="shared" si="2"/>
        <v>3320</v>
      </c>
      <c r="F32" s="2">
        <f t="shared" si="2"/>
        <v>2291</v>
      </c>
      <c r="G32" s="2">
        <f>SUM(G23:G31)</f>
        <v>27840</v>
      </c>
      <c r="I32" s="3" t="s">
        <v>14</v>
      </c>
      <c r="K32">
        <f>SUM(K23:K31)</f>
        <v>17388</v>
      </c>
      <c r="M32" s="9">
        <f>SUM(M23:M31)</f>
        <v>3933.9148936170218</v>
      </c>
      <c r="O32" s="3" t="s">
        <v>14</v>
      </c>
      <c r="Q32">
        <f>SUM(Q23:Q31)</f>
        <v>3162</v>
      </c>
      <c r="S32" s="9">
        <f>SUM(S23:S31)</f>
        <v>945.55445544554448</v>
      </c>
    </row>
    <row r="34" spans="1:17" ht="15.7" x14ac:dyDescent="0.5">
      <c r="B34">
        <f>SUMPRODUCT(A23:A31,B23:B31)/SUM(B23:B31)</f>
        <v>4.2733781918564526</v>
      </c>
      <c r="C34">
        <f>SUMPRODUCT(A23:A31,C23:C31)/SUM(C23:C31)</f>
        <v>4.2186907020872866</v>
      </c>
      <c r="D34">
        <f>SUMPRODUCT(A23:A31,D23:D31)/SUM(D23:D31)</f>
        <v>3.961153314917127</v>
      </c>
      <c r="E34">
        <f>SUMPRODUCT(A23:A31,E23:E31)/SUM(E23:E31)</f>
        <v>3.9765060240963854</v>
      </c>
      <c r="F34">
        <f>SUMPRODUCT(A23:A31,F23:F31)/SUM(F23:F31)</f>
        <v>4.1442601484068096</v>
      </c>
      <c r="J34" s="3" t="s">
        <v>56</v>
      </c>
      <c r="K34" s="8" t="s">
        <v>54</v>
      </c>
      <c r="M34" s="9" t="s">
        <v>55</v>
      </c>
    </row>
    <row r="35" spans="1:17" ht="15.7" x14ac:dyDescent="0.5">
      <c r="I35" s="3">
        <v>1</v>
      </c>
      <c r="J35">
        <f>D3/D12</f>
        <v>1.7110105919703314E-2</v>
      </c>
      <c r="K35">
        <f>J35*D32</f>
        <v>49.550866743460794</v>
      </c>
      <c r="L35">
        <f>D23/K35</f>
        <v>0.48435076068911082</v>
      </c>
      <c r="M35" s="9">
        <f>L35*K35</f>
        <v>24</v>
      </c>
    </row>
    <row r="36" spans="1:17" ht="15.7" x14ac:dyDescent="0.5">
      <c r="I36" s="3">
        <v>1.5</v>
      </c>
      <c r="J36">
        <f>D4/D12</f>
        <v>3.8350237406231565E-2</v>
      </c>
      <c r="K36">
        <f>J36*D32</f>
        <v>111.06228752844662</v>
      </c>
      <c r="M36" s="9">
        <f>L35*K36</f>
        <v>53.793103448275865</v>
      </c>
      <c r="N36">
        <v>54</v>
      </c>
    </row>
    <row r="37" spans="1:17" ht="15.7" x14ac:dyDescent="0.5">
      <c r="A37" t="s">
        <v>61</v>
      </c>
      <c r="I37" s="3">
        <v>2</v>
      </c>
      <c r="J37">
        <f>D5/D12</f>
        <v>7.1474728176888713E-2</v>
      </c>
      <c r="K37">
        <f>J37*D32</f>
        <v>206.99081280026971</v>
      </c>
      <c r="M37" s="9">
        <f>L35*K37</f>
        <v>100.25615763546797</v>
      </c>
      <c r="N37">
        <v>-3</v>
      </c>
    </row>
    <row r="38" spans="1:17" ht="15.7" x14ac:dyDescent="0.5">
      <c r="A38" s="3" t="s">
        <v>18</v>
      </c>
      <c r="B38" s="3" t="s">
        <v>19</v>
      </c>
      <c r="C38" s="3" t="s">
        <v>20</v>
      </c>
      <c r="D38" s="3" t="s">
        <v>56</v>
      </c>
      <c r="E38" s="3" t="s">
        <v>22</v>
      </c>
      <c r="F38" s="3" t="s">
        <v>23</v>
      </c>
      <c r="G38" s="3" t="s">
        <v>24</v>
      </c>
      <c r="I38" s="3">
        <v>2.5</v>
      </c>
      <c r="J38">
        <f>D6/D12</f>
        <v>9.8474419127356508E-2</v>
      </c>
      <c r="K38">
        <f>J38*D32</f>
        <v>285.18191779282444</v>
      </c>
      <c r="M38" s="9">
        <f>L35*K38</f>
        <v>138.12807881773398</v>
      </c>
    </row>
    <row r="39" spans="1:17" ht="15.7" x14ac:dyDescent="0.5">
      <c r="A39" s="3">
        <v>1</v>
      </c>
      <c r="B39">
        <v>12</v>
      </c>
      <c r="C39">
        <v>7</v>
      </c>
      <c r="D39">
        <v>24</v>
      </c>
      <c r="E39">
        <v>14</v>
      </c>
      <c r="F39">
        <v>11</v>
      </c>
      <c r="I39" s="3">
        <v>3</v>
      </c>
      <c r="J39">
        <f>D7/D12</f>
        <v>0.12095074874273032</v>
      </c>
      <c r="K39">
        <f>J39*D32</f>
        <v>350.27336835894698</v>
      </c>
      <c r="M39" s="9">
        <f>L35*K39</f>
        <v>169.65517241379308</v>
      </c>
      <c r="N39">
        <v>170</v>
      </c>
    </row>
    <row r="40" spans="1:17" ht="15.7" x14ac:dyDescent="0.5">
      <c r="A40" s="3">
        <v>1.5</v>
      </c>
      <c r="B40">
        <v>32</v>
      </c>
      <c r="C40">
        <v>13</v>
      </c>
      <c r="D40">
        <v>54</v>
      </c>
      <c r="E40">
        <v>33</v>
      </c>
      <c r="F40">
        <v>23</v>
      </c>
      <c r="I40" s="3">
        <v>3.5</v>
      </c>
      <c r="J40">
        <f>D8/D12</f>
        <v>0.13792037760233755</v>
      </c>
      <c r="K40">
        <f>J40*D32</f>
        <v>399.41741353636957</v>
      </c>
      <c r="M40" s="9">
        <f>L35*K40</f>
        <v>193.45812807881774</v>
      </c>
    </row>
    <row r="41" spans="1:17" ht="15.7" x14ac:dyDescent="0.5">
      <c r="A41" s="3">
        <v>2</v>
      </c>
      <c r="B41">
        <v>87</v>
      </c>
      <c r="C41">
        <v>27</v>
      </c>
      <c r="D41">
        <v>97</v>
      </c>
      <c r="E41">
        <v>77</v>
      </c>
      <c r="F41">
        <v>44</v>
      </c>
      <c r="I41" s="3">
        <v>4</v>
      </c>
      <c r="J41">
        <f>D9/D12</f>
        <v>0.17371393251482034</v>
      </c>
      <c r="K41">
        <f>J41*D32</f>
        <v>503.07554856291972</v>
      </c>
      <c r="M41" s="9">
        <f>L35*K41</f>
        <v>243.66502463054186</v>
      </c>
      <c r="N41">
        <v>244</v>
      </c>
    </row>
    <row r="42" spans="1:17" ht="15.7" x14ac:dyDescent="0.5">
      <c r="A42" s="3">
        <v>2.5</v>
      </c>
      <c r="B42">
        <v>175</v>
      </c>
      <c r="C42">
        <v>49</v>
      </c>
      <c r="D42">
        <v>138</v>
      </c>
      <c r="E42">
        <v>141</v>
      </c>
      <c r="F42">
        <v>65</v>
      </c>
      <c r="I42" s="3">
        <v>4.5</v>
      </c>
      <c r="J42">
        <f>D10/D12</f>
        <v>0.22616806675469897</v>
      </c>
      <c r="K42">
        <f>J42*D32</f>
        <v>654.98272132160821</v>
      </c>
      <c r="M42" s="9">
        <f>L35*K42</f>
        <v>317.24137931034483</v>
      </c>
    </row>
    <row r="43" spans="1:17" ht="15.7" x14ac:dyDescent="0.5">
      <c r="A43" s="3">
        <v>3</v>
      </c>
      <c r="B43">
        <v>313</v>
      </c>
      <c r="C43">
        <v>86</v>
      </c>
      <c r="D43">
        <v>170</v>
      </c>
      <c r="E43">
        <v>207</v>
      </c>
      <c r="F43">
        <v>82</v>
      </c>
      <c r="I43" s="3">
        <v>5</v>
      </c>
      <c r="J43">
        <f>D11/D12</f>
        <v>0.11583738375523277</v>
      </c>
      <c r="K43">
        <f>J43*D32</f>
        <v>335.46506335515409</v>
      </c>
      <c r="M43" s="9">
        <f>L35*K43</f>
        <v>162.48275862068962</v>
      </c>
    </row>
    <row r="44" spans="1:17" ht="15.7" x14ac:dyDescent="0.5">
      <c r="A44" s="3">
        <v>3.5</v>
      </c>
      <c r="B44">
        <v>535</v>
      </c>
      <c r="C44">
        <v>138</v>
      </c>
      <c r="D44">
        <v>193</v>
      </c>
      <c r="E44">
        <v>286</v>
      </c>
      <c r="F44">
        <v>101</v>
      </c>
      <c r="I44" s="3" t="s">
        <v>14</v>
      </c>
      <c r="K44">
        <f>SUM(K35:K43)</f>
        <v>2896</v>
      </c>
      <c r="M44" s="9">
        <f>SUM(M35:M43)</f>
        <v>1402.6798029556649</v>
      </c>
    </row>
    <row r="45" spans="1:17" ht="15.7" x14ac:dyDescent="0.5">
      <c r="A45" s="3">
        <v>4</v>
      </c>
      <c r="B45">
        <v>915</v>
      </c>
      <c r="C45">
        <v>200</v>
      </c>
      <c r="D45">
        <v>244</v>
      </c>
      <c r="E45">
        <v>434</v>
      </c>
      <c r="F45">
        <v>136</v>
      </c>
      <c r="P45" t="s">
        <v>14</v>
      </c>
      <c r="Q45">
        <f>SUM(M44,M32,S32,M12,S12)</f>
        <v>9212.5915680651106</v>
      </c>
    </row>
    <row r="46" spans="1:17" ht="15.7" x14ac:dyDescent="0.5">
      <c r="A46" s="3">
        <v>4.5</v>
      </c>
      <c r="B46">
        <v>1303</v>
      </c>
      <c r="C46">
        <v>265</v>
      </c>
      <c r="D46">
        <v>317</v>
      </c>
      <c r="E46">
        <v>593</v>
      </c>
      <c r="F46">
        <v>209</v>
      </c>
    </row>
    <row r="47" spans="1:17" ht="15.7" x14ac:dyDescent="0.5">
      <c r="A47" s="3">
        <v>5</v>
      </c>
      <c r="B47">
        <v>561</v>
      </c>
      <c r="C47">
        <v>159</v>
      </c>
      <c r="D47">
        <v>162</v>
      </c>
      <c r="E47">
        <v>289</v>
      </c>
      <c r="F47">
        <v>184</v>
      </c>
    </row>
    <row r="48" spans="1:17" ht="15.7" x14ac:dyDescent="0.5">
      <c r="A48" s="3" t="s">
        <v>14</v>
      </c>
      <c r="B48">
        <f>SUM(B39:B47)</f>
        <v>3933</v>
      </c>
      <c r="C48">
        <f>SUM(C39:C47)</f>
        <v>944</v>
      </c>
      <c r="D48">
        <f t="shared" ref="C48:F48" si="3">SUM(D39:D47)</f>
        <v>1399</v>
      </c>
      <c r="E48">
        <f>SUM(E39:E47)</f>
        <v>2074</v>
      </c>
      <c r="F48">
        <f t="shared" si="3"/>
        <v>855</v>
      </c>
    </row>
    <row r="50" spans="2:6" x14ac:dyDescent="0.5">
      <c r="B50">
        <f>SUMPRODUCT(A39:A47,B39:B47)/SUM(B39:B47)</f>
        <v>4.0202135774218153</v>
      </c>
      <c r="C50">
        <f>SUMPRODUCT(A39:A47,C39:C47)/SUM(C39:C47)</f>
        <v>3.9528601694915255</v>
      </c>
      <c r="D50">
        <f>SUMPRODUCT(A39:A47,D39:D47)/SUM(D39:D47)</f>
        <v>3.6040028591851323</v>
      </c>
      <c r="E50">
        <f>SUMPRODUCT(A39:A47,E39:E47)/SUM(E39:E47)</f>
        <v>3.8772902603664416</v>
      </c>
      <c r="F50">
        <f>SUMPRODUCT(A39:A47,F39:F47)/SUM(F39:F47)</f>
        <v>3.8596491228070176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F5A83-D987-4B74-8D38-45C7F1595F56}">
  <dimension ref="A1:C32"/>
  <sheetViews>
    <sheetView topLeftCell="A11" workbookViewId="0">
      <selection activeCell="J6" sqref="J6"/>
    </sheetView>
  </sheetViews>
  <sheetFormatPr defaultRowHeight="14.35" x14ac:dyDescent="0.5"/>
  <sheetData>
    <row r="1" spans="1:2" x14ac:dyDescent="0.5">
      <c r="A1" s="5" t="s">
        <v>25</v>
      </c>
      <c r="B1" s="6" t="s">
        <v>53</v>
      </c>
    </row>
    <row r="2" spans="1:2" x14ac:dyDescent="0.5">
      <c r="A2" s="5" t="s">
        <v>49</v>
      </c>
      <c r="B2">
        <v>92436</v>
      </c>
    </row>
    <row r="3" spans="1:2" x14ac:dyDescent="0.5">
      <c r="A3" s="5" t="s">
        <v>30</v>
      </c>
      <c r="B3">
        <v>77369</v>
      </c>
    </row>
    <row r="4" spans="1:2" x14ac:dyDescent="0.5">
      <c r="A4" s="5" t="s">
        <v>29</v>
      </c>
      <c r="B4">
        <v>40927</v>
      </c>
    </row>
    <row r="5" spans="1:2" x14ac:dyDescent="0.5">
      <c r="A5" s="5" t="s">
        <v>34</v>
      </c>
      <c r="B5">
        <v>39660</v>
      </c>
    </row>
    <row r="6" spans="1:2" x14ac:dyDescent="0.5">
      <c r="A6" s="5" t="s">
        <v>47</v>
      </c>
      <c r="B6">
        <v>35614</v>
      </c>
    </row>
    <row r="7" spans="1:2" x14ac:dyDescent="0.5">
      <c r="A7" s="5" t="s">
        <v>40</v>
      </c>
      <c r="B7">
        <v>23697</v>
      </c>
    </row>
    <row r="8" spans="1:2" x14ac:dyDescent="0.5">
      <c r="A8" s="5" t="s">
        <v>27</v>
      </c>
      <c r="B8">
        <v>18946</v>
      </c>
    </row>
    <row r="9" spans="1:2" x14ac:dyDescent="0.5">
      <c r="A9" s="5" t="s">
        <v>39</v>
      </c>
      <c r="B9">
        <v>16132</v>
      </c>
    </row>
    <row r="10" spans="1:2" x14ac:dyDescent="0.5">
      <c r="A10" s="5" t="s">
        <v>41</v>
      </c>
      <c r="B10">
        <v>15903</v>
      </c>
    </row>
    <row r="11" spans="1:2" x14ac:dyDescent="0.5">
      <c r="A11" s="5" t="s">
        <v>33</v>
      </c>
      <c r="B11">
        <v>14994</v>
      </c>
    </row>
    <row r="12" spans="1:2" x14ac:dyDescent="0.5">
      <c r="A12" s="5" t="s">
        <v>36</v>
      </c>
      <c r="B12">
        <v>14264</v>
      </c>
    </row>
    <row r="13" spans="1:2" x14ac:dyDescent="0.5">
      <c r="A13" s="5" t="s">
        <v>46</v>
      </c>
      <c r="B13">
        <v>12949</v>
      </c>
    </row>
    <row r="14" spans="1:2" x14ac:dyDescent="0.5">
      <c r="A14" s="5" t="s">
        <v>43</v>
      </c>
      <c r="B14">
        <v>12725</v>
      </c>
    </row>
    <row r="15" spans="1:2" x14ac:dyDescent="0.5">
      <c r="A15" s="5" t="s">
        <v>31</v>
      </c>
      <c r="B15">
        <v>11714</v>
      </c>
    </row>
    <row r="16" spans="1:2" x14ac:dyDescent="0.5">
      <c r="A16" s="5" t="s">
        <v>44</v>
      </c>
      <c r="B16">
        <v>11330</v>
      </c>
    </row>
    <row r="17" spans="1:3" x14ac:dyDescent="0.5">
      <c r="A17" s="5" t="s">
        <v>26</v>
      </c>
      <c r="B17">
        <v>9646</v>
      </c>
    </row>
    <row r="18" spans="1:3" x14ac:dyDescent="0.5">
      <c r="A18" s="5" t="s">
        <v>38</v>
      </c>
      <c r="B18">
        <v>8688</v>
      </c>
    </row>
    <row r="19" spans="1:3" x14ac:dyDescent="0.5">
      <c r="A19" s="5" t="s">
        <v>35</v>
      </c>
      <c r="B19">
        <v>7173</v>
      </c>
    </row>
    <row r="20" spans="1:3" x14ac:dyDescent="0.5">
      <c r="A20" s="5" t="s">
        <v>37</v>
      </c>
      <c r="B20">
        <v>6307</v>
      </c>
    </row>
    <row r="21" spans="1:3" x14ac:dyDescent="0.5">
      <c r="A21" s="5" t="s">
        <v>32</v>
      </c>
      <c r="B21">
        <v>6277</v>
      </c>
    </row>
    <row r="22" spans="1:3" x14ac:dyDescent="0.5">
      <c r="A22" s="5" t="s">
        <v>42</v>
      </c>
      <c r="B22">
        <v>5991</v>
      </c>
    </row>
    <row r="23" spans="1:3" x14ac:dyDescent="0.5">
      <c r="A23" s="5" t="s">
        <v>48</v>
      </c>
      <c r="B23">
        <v>2912</v>
      </c>
    </row>
    <row r="24" spans="1:3" x14ac:dyDescent="0.5">
      <c r="A24" s="5" t="s">
        <v>50</v>
      </c>
      <c r="B24">
        <v>2318</v>
      </c>
    </row>
    <row r="25" spans="1:3" x14ac:dyDescent="0.5">
      <c r="A25" s="5" t="s">
        <v>45</v>
      </c>
      <c r="B25">
        <v>1415</v>
      </c>
    </row>
    <row r="26" spans="1:3" x14ac:dyDescent="0.5">
      <c r="A26" s="5" t="s">
        <v>28</v>
      </c>
      <c r="B26">
        <v>4</v>
      </c>
      <c r="C26" s="6"/>
    </row>
    <row r="29" spans="1:3" x14ac:dyDescent="0.5">
      <c r="A29" s="5" t="s">
        <v>52</v>
      </c>
      <c r="B29">
        <v>278819</v>
      </c>
    </row>
    <row r="30" spans="1:3" x14ac:dyDescent="0.5">
      <c r="A30" s="5" t="s">
        <v>51</v>
      </c>
      <c r="B30">
        <v>1963167</v>
      </c>
    </row>
    <row r="32" spans="1:3" x14ac:dyDescent="0.5">
      <c r="A32" s="7">
        <v>43459</v>
      </c>
      <c r="B32">
        <f>B29/B30*100</f>
        <v>14.202510535272852</v>
      </c>
    </row>
  </sheetData>
  <autoFilter ref="A1:B25" xr:uid="{228A2891-FA20-4AFD-A8D1-6D69371FE581}">
    <sortState xmlns:xlrd2="http://schemas.microsoft.com/office/spreadsheetml/2017/richdata2" ref="A2:B26">
      <sortCondition descending="1" ref="B1:B25"/>
    </sortState>
  </autoFilter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0"/>
  <sheetViews>
    <sheetView topLeftCell="C1" workbookViewId="0">
      <selection activeCell="N2" sqref="N2"/>
    </sheetView>
  </sheetViews>
  <sheetFormatPr defaultColWidth="14.46875" defaultRowHeight="15" customHeight="1" x14ac:dyDescent="0.5"/>
  <cols>
    <col min="1" max="4" width="8.64453125" customWidth="1"/>
    <col min="5" max="9" width="15.64453125" customWidth="1"/>
    <col min="10" max="10" width="12.87890625" customWidth="1"/>
    <col min="11" max="11" width="10.9375" customWidth="1"/>
    <col min="12" max="19" width="8.64453125" customWidth="1"/>
  </cols>
  <sheetData>
    <row r="1" spans="1:17" ht="14.25" customHeight="1" x14ac:dyDescent="0.5">
      <c r="A1" t="s">
        <v>0</v>
      </c>
      <c r="B1" t="s">
        <v>1</v>
      </c>
      <c r="C1" t="s">
        <v>2</v>
      </c>
      <c r="D1" t="s">
        <v>3</v>
      </c>
      <c r="E1" t="s">
        <v>4</v>
      </c>
      <c r="H1" t="s">
        <v>17</v>
      </c>
      <c r="J1" t="s">
        <v>5</v>
      </c>
      <c r="K1" t="s">
        <v>4</v>
      </c>
    </row>
    <row r="2" spans="1:17" ht="14.25" customHeight="1" x14ac:dyDescent="0.5">
      <c r="A2" t="s">
        <v>6</v>
      </c>
      <c r="B2">
        <v>3041</v>
      </c>
      <c r="C2">
        <f>B2/B11</f>
        <v>9.3882654400074088E-3</v>
      </c>
      <c r="D2">
        <v>14</v>
      </c>
      <c r="E2">
        <f t="shared" ref="E2:E10" si="0">D2*C2</f>
        <v>0.13143571616010372</v>
      </c>
      <c r="F2">
        <f>C2*D11</f>
        <v>285.18733927110503</v>
      </c>
      <c r="G2">
        <f>D2/F2</f>
        <v>4.9090538295921013E-2</v>
      </c>
      <c r="H2">
        <f>F2*G2</f>
        <v>14</v>
      </c>
      <c r="I2">
        <f>H2/H11</f>
        <v>9.3882654400074071E-3</v>
      </c>
      <c r="J2">
        <v>5</v>
      </c>
      <c r="K2">
        <f t="shared" ref="K2:K10" si="1">C2*J2</f>
        <v>4.6941327200037047E-2</v>
      </c>
      <c r="L2">
        <f>C2*J11</f>
        <v>162.06962629084791</v>
      </c>
      <c r="M2">
        <f>J2/L2</f>
        <v>3.0850938047003756E-2</v>
      </c>
      <c r="N2">
        <f>M2*L2</f>
        <v>5</v>
      </c>
      <c r="O2">
        <f>N2/N11</f>
        <v>9.3882654400074088E-3</v>
      </c>
      <c r="P2">
        <v>53</v>
      </c>
      <c r="Q2">
        <f>C2*P2</f>
        <v>0.49757806832039264</v>
      </c>
    </row>
    <row r="3" spans="1:17" ht="14.25" customHeight="1" x14ac:dyDescent="0.5">
      <c r="A3" t="s">
        <v>7</v>
      </c>
      <c r="B3">
        <v>7376</v>
      </c>
      <c r="C3">
        <f>B3/B11</f>
        <v>2.2771406078755229E-2</v>
      </c>
      <c r="D3">
        <v>139</v>
      </c>
      <c r="E3">
        <f t="shared" si="0"/>
        <v>3.165225444946977</v>
      </c>
      <c r="F3">
        <f>C3*D11</f>
        <v>691.7270024543476</v>
      </c>
      <c r="G3">
        <f t="shared" ref="G3:G10" si="2">D3/F3</f>
        <v>0.2009463263784815</v>
      </c>
      <c r="H3">
        <f>F3*G2</f>
        <v>33.957250904307799</v>
      </c>
      <c r="I3">
        <f>H3/H11</f>
        <v>2.2771406078755229E-2</v>
      </c>
      <c r="J3">
        <v>61</v>
      </c>
      <c r="K3">
        <f t="shared" si="1"/>
        <v>1.3890557708040689</v>
      </c>
      <c r="L3">
        <f>C3*J11</f>
        <v>393.10278313755151</v>
      </c>
      <c r="N3">
        <f>M2*L3</f>
        <v>12.127589608681355</v>
      </c>
      <c r="O3">
        <f>N3/N11</f>
        <v>2.2771406078755226E-2</v>
      </c>
      <c r="P3">
        <v>205</v>
      </c>
    </row>
    <row r="4" spans="1:17" ht="14.25" customHeight="1" x14ac:dyDescent="0.5">
      <c r="A4" t="s">
        <v>8</v>
      </c>
      <c r="B4">
        <v>14779</v>
      </c>
      <c r="C4">
        <f>B4/B11</f>
        <v>4.5626167358720653E-2</v>
      </c>
      <c r="D4">
        <v>344</v>
      </c>
      <c r="E4">
        <f t="shared" si="0"/>
        <v>15.695401571399904</v>
      </c>
      <c r="F4">
        <f>C4*D11</f>
        <v>1385.9860858558573</v>
      </c>
      <c r="G4">
        <f t="shared" si="2"/>
        <v>0.24819873987954022</v>
      </c>
      <c r="H4">
        <f>F4*G2</f>
        <v>68.038803025320632</v>
      </c>
      <c r="I4">
        <f>H4/H11</f>
        <v>4.5626167358720653E-2</v>
      </c>
      <c r="J4">
        <v>136</v>
      </c>
      <c r="K4">
        <f t="shared" si="1"/>
        <v>6.2051587607860084</v>
      </c>
      <c r="L4">
        <f>C4*J11</f>
        <v>787.64452711359468</v>
      </c>
      <c r="N4">
        <f>M2*L4</f>
        <v>24.299572509043081</v>
      </c>
      <c r="O4">
        <f>N4/N11</f>
        <v>4.5626167358720653E-2</v>
      </c>
      <c r="P4">
        <v>343</v>
      </c>
    </row>
    <row r="5" spans="1:17" ht="14.25" customHeight="1" x14ac:dyDescent="0.5">
      <c r="A5" t="s">
        <v>9</v>
      </c>
      <c r="B5">
        <v>22727</v>
      </c>
      <c r="C5">
        <f>B5/B11</f>
        <v>7.0163468811262217E-2</v>
      </c>
      <c r="D5">
        <v>572</v>
      </c>
      <c r="E5">
        <f t="shared" si="0"/>
        <v>40.133504160041987</v>
      </c>
      <c r="F5">
        <f>C5*D11</f>
        <v>2131.3556920797123</v>
      </c>
      <c r="G5">
        <f t="shared" si="2"/>
        <v>0.26837378769090375</v>
      </c>
      <c r="H5">
        <f>F5*G2</f>
        <v>104.62939822426836</v>
      </c>
      <c r="I5">
        <f>H5/H11</f>
        <v>7.0163468811262217E-2</v>
      </c>
      <c r="J5">
        <v>234</v>
      </c>
      <c r="K5">
        <f t="shared" si="1"/>
        <v>16.418251701835359</v>
      </c>
      <c r="L5">
        <f>C5*J11</f>
        <v>1211.2319620888197</v>
      </c>
      <c r="N5">
        <f>M2*L5</f>
        <v>37.367642222952981</v>
      </c>
      <c r="O5">
        <f>N5/N11</f>
        <v>7.0163468811262217E-2</v>
      </c>
      <c r="P5">
        <v>619</v>
      </c>
    </row>
    <row r="6" spans="1:17" ht="14.25" customHeight="1" x14ac:dyDescent="0.5">
      <c r="A6" t="s">
        <v>10</v>
      </c>
      <c r="B6">
        <v>31248</v>
      </c>
      <c r="C6">
        <f>B6/B11</f>
        <v>9.6469752867264558E-2</v>
      </c>
      <c r="D6">
        <v>818</v>
      </c>
      <c r="E6">
        <f t="shared" si="0"/>
        <v>78.912257845422403</v>
      </c>
      <c r="F6">
        <f>C6*D11</f>
        <v>2930.4616828488956</v>
      </c>
      <c r="G6">
        <f t="shared" si="2"/>
        <v>0.27913690350824449</v>
      </c>
      <c r="H6">
        <f>F6*G2</f>
        <v>143.85794146662286</v>
      </c>
      <c r="I6">
        <f>H6/H11</f>
        <v>9.6469752867264572E-2</v>
      </c>
      <c r="J6">
        <v>356</v>
      </c>
      <c r="K6">
        <f t="shared" si="1"/>
        <v>34.343232020746186</v>
      </c>
      <c r="L6">
        <f>C6*J11</f>
        <v>1665.3573437475879</v>
      </c>
      <c r="N6">
        <f>M2*L6</f>
        <v>51.377836238079574</v>
      </c>
      <c r="O6">
        <f>N6/N11</f>
        <v>9.6469752867264544E-2</v>
      </c>
      <c r="P6">
        <v>977</v>
      </c>
    </row>
    <row r="7" spans="1:17" ht="14.25" customHeight="1" x14ac:dyDescent="0.5">
      <c r="A7" t="s">
        <v>11</v>
      </c>
      <c r="B7">
        <v>42060</v>
      </c>
      <c r="C7">
        <f>B7/B11</f>
        <v>0.12984888010743559</v>
      </c>
      <c r="D7">
        <v>2277</v>
      </c>
      <c r="E7">
        <f t="shared" si="0"/>
        <v>295.66590000463083</v>
      </c>
      <c r="F7">
        <f>C7*D11</f>
        <v>3944.4194310235707</v>
      </c>
      <c r="G7">
        <f t="shared" si="2"/>
        <v>0.57727126635950121</v>
      </c>
      <c r="H7">
        <f>F7*G2</f>
        <v>193.63367313383756</v>
      </c>
      <c r="I7">
        <f>H7/H11</f>
        <v>0.12984888010743556</v>
      </c>
      <c r="J7">
        <v>1248</v>
      </c>
      <c r="K7">
        <f t="shared" si="1"/>
        <v>162.0514023740796</v>
      </c>
      <c r="L7">
        <f>C7*J11</f>
        <v>2241.5812172946607</v>
      </c>
      <c r="N7">
        <f>M2*L7</f>
        <v>69.154883262084837</v>
      </c>
      <c r="O7">
        <f>N7/N11</f>
        <v>0.12984888010743559</v>
      </c>
      <c r="P7">
        <v>2380</v>
      </c>
    </row>
    <row r="8" spans="1:17" ht="14.25" customHeight="1" x14ac:dyDescent="0.5">
      <c r="A8" t="s">
        <v>12</v>
      </c>
      <c r="B8">
        <v>60940</v>
      </c>
      <c r="C8">
        <f>B8/B11</f>
        <v>0.18813577636108239</v>
      </c>
      <c r="D8">
        <v>6830</v>
      </c>
      <c r="E8">
        <f t="shared" si="0"/>
        <v>1284.9673525461928</v>
      </c>
      <c r="F8">
        <f>C8*D11</f>
        <v>5715.0004785206002</v>
      </c>
      <c r="G8">
        <f t="shared" si="2"/>
        <v>1.1951005123569178</v>
      </c>
      <c r="H8">
        <f>F8*G2</f>
        <v>280.55244985202245</v>
      </c>
      <c r="I8">
        <f>H8/H11</f>
        <v>0.18813577636108242</v>
      </c>
      <c r="J8">
        <v>4177</v>
      </c>
      <c r="K8">
        <f t="shared" si="1"/>
        <v>785.8431378602412</v>
      </c>
      <c r="L8">
        <f>C8*J11</f>
        <v>3247.7879073213653</v>
      </c>
      <c r="N8">
        <f>M2*L8</f>
        <v>100.19730351857942</v>
      </c>
      <c r="O8">
        <f>N8/N11</f>
        <v>0.18813577636108236</v>
      </c>
      <c r="P8">
        <v>6358</v>
      </c>
    </row>
    <row r="9" spans="1:17" ht="14.25" customHeight="1" x14ac:dyDescent="0.5">
      <c r="A9" t="s">
        <v>13</v>
      </c>
      <c r="B9">
        <v>85900</v>
      </c>
      <c r="C9">
        <f>B9/B11</f>
        <v>0.2651930290353951</v>
      </c>
      <c r="D9">
        <v>16284</v>
      </c>
      <c r="E9">
        <f t="shared" si="0"/>
        <v>4318.4032848123734</v>
      </c>
      <c r="F9">
        <f>C9*D11</f>
        <v>8055.7686430081967</v>
      </c>
      <c r="G9">
        <f t="shared" si="2"/>
        <v>2.0214085981892356</v>
      </c>
      <c r="H9">
        <f>F9*G2</f>
        <v>395.46201907267351</v>
      </c>
      <c r="I9">
        <f>H9/H11</f>
        <v>0.26519302903539504</v>
      </c>
      <c r="J9">
        <v>9685</v>
      </c>
      <c r="K9">
        <f t="shared" si="1"/>
        <v>2568.3944862078015</v>
      </c>
      <c r="L9">
        <f>C9*J11</f>
        <v>4578.0272602380255</v>
      </c>
      <c r="N9">
        <f>M2*L9</f>
        <v>141.23643538309767</v>
      </c>
      <c r="O9">
        <f>N9/N11</f>
        <v>0.2651930290353951</v>
      </c>
      <c r="P9">
        <v>13531</v>
      </c>
    </row>
    <row r="10" spans="1:17" ht="14.25" customHeight="1" x14ac:dyDescent="0.5">
      <c r="A10">
        <v>5</v>
      </c>
      <c r="B10">
        <v>55844</v>
      </c>
      <c r="C10">
        <f>B10/B11</f>
        <v>0.17240325394007688</v>
      </c>
      <c r="D10">
        <v>3099</v>
      </c>
      <c r="E10">
        <f t="shared" si="0"/>
        <v>534.2776839602983</v>
      </c>
      <c r="F10">
        <f>C10*D11</f>
        <v>5237.0936449377159</v>
      </c>
      <c r="G10">
        <f t="shared" si="2"/>
        <v>0.59174042132997906</v>
      </c>
      <c r="H10">
        <f>F10*G2</f>
        <v>257.09174613613953</v>
      </c>
      <c r="I10">
        <f>H10/H11</f>
        <v>0.17240325394007691</v>
      </c>
      <c r="J10">
        <v>1361</v>
      </c>
      <c r="K10">
        <f t="shared" si="1"/>
        <v>234.64082861244464</v>
      </c>
      <c r="L10">
        <f>C10*J11</f>
        <v>2976.1973727675472</v>
      </c>
      <c r="N10">
        <f>M2*L10</f>
        <v>91.818480762906944</v>
      </c>
      <c r="O10">
        <f>N10/N11</f>
        <v>0.17240325394007688</v>
      </c>
      <c r="P10">
        <v>3374</v>
      </c>
    </row>
    <row r="11" spans="1:17" ht="14.25" customHeight="1" x14ac:dyDescent="0.5">
      <c r="A11" t="s">
        <v>14</v>
      </c>
      <c r="B11">
        <f>SUM(B2:B10)</f>
        <v>323915</v>
      </c>
      <c r="D11">
        <f t="shared" ref="D11:J11" si="3">SUM(D2:D10)</f>
        <v>30377</v>
      </c>
      <c r="E11">
        <f t="shared" si="3"/>
        <v>6571.3520460614664</v>
      </c>
      <c r="F11">
        <f>SUM(F2:F9)</f>
        <v>25139.906355062285</v>
      </c>
      <c r="H11">
        <f>SUM(H2:H10)</f>
        <v>1491.2232818151926</v>
      </c>
      <c r="J11">
        <f t="shared" si="3"/>
        <v>17263</v>
      </c>
      <c r="N11">
        <f>SUM(N2:N10)</f>
        <v>532.57974350542588</v>
      </c>
    </row>
    <row r="12" spans="1:17" ht="14.25" customHeight="1" x14ac:dyDescent="0.5">
      <c r="B12" s="1"/>
      <c r="C12" s="1"/>
    </row>
    <row r="13" spans="1:17" ht="14.25" customHeight="1" x14ac:dyDescent="0.5"/>
    <row r="14" spans="1:17" ht="14.25" customHeight="1" x14ac:dyDescent="0.5"/>
    <row r="15" spans="1:17" ht="14.25" customHeight="1" x14ac:dyDescent="0.5"/>
    <row r="16" spans="1:17" ht="14.25" customHeight="1" x14ac:dyDescent="0.5"/>
    <row r="17" ht="14.25" customHeight="1" x14ac:dyDescent="0.5"/>
    <row r="18" ht="14.25" customHeight="1" x14ac:dyDescent="0.5"/>
    <row r="19" ht="14.25" customHeight="1" x14ac:dyDescent="0.5"/>
    <row r="20" ht="14.25" customHeight="1" x14ac:dyDescent="0.5"/>
    <row r="21" ht="14.25" customHeight="1" x14ac:dyDescent="0.5"/>
    <row r="22" ht="14.25" customHeight="1" x14ac:dyDescent="0.5"/>
    <row r="23" ht="14.25" customHeight="1" x14ac:dyDescent="0.5"/>
    <row r="24" ht="14.25" customHeight="1" x14ac:dyDescent="0.5"/>
    <row r="25" ht="14.25" customHeight="1" x14ac:dyDescent="0.5"/>
    <row r="26" ht="14.25" customHeight="1" x14ac:dyDescent="0.5"/>
    <row r="27" ht="14.25" customHeight="1" x14ac:dyDescent="0.5"/>
    <row r="28" ht="14.25" customHeight="1" x14ac:dyDescent="0.5"/>
    <row r="29" ht="14.25" customHeight="1" x14ac:dyDescent="0.5"/>
    <row r="30" ht="14.25" customHeight="1" x14ac:dyDescent="0.5"/>
    <row r="31" ht="14.25" customHeight="1" x14ac:dyDescent="0.5"/>
    <row r="32" ht="14.25" customHeight="1" x14ac:dyDescent="0.5"/>
    <row r="33" ht="14.25" customHeight="1" x14ac:dyDescent="0.5"/>
    <row r="34" ht="14.25" customHeight="1" x14ac:dyDescent="0.5"/>
    <row r="35" ht="14.25" customHeight="1" x14ac:dyDescent="0.5"/>
    <row r="36" ht="14.25" customHeight="1" x14ac:dyDescent="0.5"/>
    <row r="37" ht="14.25" customHeight="1" x14ac:dyDescent="0.5"/>
    <row r="38" ht="14.25" customHeight="1" x14ac:dyDescent="0.5"/>
    <row r="39" ht="14.25" customHeight="1" x14ac:dyDescent="0.5"/>
    <row r="40" ht="14.25" customHeight="1" x14ac:dyDescent="0.5"/>
    <row r="41" ht="14.25" customHeight="1" x14ac:dyDescent="0.5"/>
    <row r="42" ht="14.25" customHeight="1" x14ac:dyDescent="0.5"/>
    <row r="43" ht="14.25" customHeight="1" x14ac:dyDescent="0.5"/>
    <row r="44" ht="14.25" customHeight="1" x14ac:dyDescent="0.5"/>
    <row r="45" ht="14.25" customHeight="1" x14ac:dyDescent="0.5"/>
    <row r="46" ht="14.25" customHeight="1" x14ac:dyDescent="0.5"/>
    <row r="47" ht="14.25" customHeight="1" x14ac:dyDescent="0.5"/>
    <row r="48" ht="14.25" customHeight="1" x14ac:dyDescent="0.5"/>
    <row r="49" ht="14.25" customHeight="1" x14ac:dyDescent="0.5"/>
    <row r="50" ht="14.25" customHeight="1" x14ac:dyDescent="0.5"/>
    <row r="51" ht="14.25" customHeight="1" x14ac:dyDescent="0.5"/>
    <row r="52" ht="14.25" customHeight="1" x14ac:dyDescent="0.5"/>
    <row r="53" ht="14.25" customHeight="1" x14ac:dyDescent="0.5"/>
    <row r="54" ht="14.25" customHeight="1" x14ac:dyDescent="0.5"/>
    <row r="55" ht="14.25" customHeight="1" x14ac:dyDescent="0.5"/>
    <row r="56" ht="14.25" customHeight="1" x14ac:dyDescent="0.5"/>
    <row r="57" ht="14.25" customHeight="1" x14ac:dyDescent="0.5"/>
    <row r="58" ht="14.25" customHeight="1" x14ac:dyDescent="0.5"/>
    <row r="59" ht="14.25" customHeight="1" x14ac:dyDescent="0.5"/>
    <row r="60" ht="14.25" customHeight="1" x14ac:dyDescent="0.5"/>
    <row r="61" ht="14.25" customHeight="1" x14ac:dyDescent="0.5"/>
    <row r="62" ht="14.25" customHeight="1" x14ac:dyDescent="0.5"/>
    <row r="63" ht="14.25" customHeight="1" x14ac:dyDescent="0.5"/>
    <row r="64" ht="14.25" customHeight="1" x14ac:dyDescent="0.5"/>
    <row r="65" ht="14.25" customHeight="1" x14ac:dyDescent="0.5"/>
    <row r="66" ht="14.25" customHeight="1" x14ac:dyDescent="0.5"/>
    <row r="67" ht="14.25" customHeight="1" x14ac:dyDescent="0.5"/>
    <row r="68" ht="14.25" customHeight="1" x14ac:dyDescent="0.5"/>
    <row r="69" ht="14.25" customHeight="1" x14ac:dyDescent="0.5"/>
    <row r="70" ht="14.25" customHeight="1" x14ac:dyDescent="0.5"/>
    <row r="71" ht="14.25" customHeight="1" x14ac:dyDescent="0.5"/>
    <row r="72" ht="14.25" customHeight="1" x14ac:dyDescent="0.5"/>
    <row r="73" ht="14.25" customHeight="1" x14ac:dyDescent="0.5"/>
    <row r="74" ht="14.25" customHeight="1" x14ac:dyDescent="0.5"/>
    <row r="75" ht="14.25" customHeight="1" x14ac:dyDescent="0.5"/>
    <row r="76" ht="14.25" customHeight="1" x14ac:dyDescent="0.5"/>
    <row r="77" ht="14.25" customHeight="1" x14ac:dyDescent="0.5"/>
    <row r="78" ht="14.25" customHeight="1" x14ac:dyDescent="0.5"/>
    <row r="79" ht="14.25" customHeight="1" x14ac:dyDescent="0.5"/>
    <row r="80" ht="14.25" customHeight="1" x14ac:dyDescent="0.5"/>
    <row r="81" ht="14.25" customHeight="1" x14ac:dyDescent="0.5"/>
    <row r="82" ht="14.25" customHeight="1" x14ac:dyDescent="0.5"/>
    <row r="83" ht="14.25" customHeight="1" x14ac:dyDescent="0.5"/>
    <row r="84" ht="14.25" customHeight="1" x14ac:dyDescent="0.5"/>
    <row r="85" ht="14.25" customHeight="1" x14ac:dyDescent="0.5"/>
    <row r="86" ht="14.25" customHeight="1" x14ac:dyDescent="0.5"/>
    <row r="87" ht="14.25" customHeight="1" x14ac:dyDescent="0.5"/>
    <row r="88" ht="14.25" customHeight="1" x14ac:dyDescent="0.5"/>
    <row r="89" ht="14.25" customHeight="1" x14ac:dyDescent="0.5"/>
    <row r="90" ht="14.25" customHeight="1" x14ac:dyDescent="0.5"/>
    <row r="91" ht="14.25" customHeight="1" x14ac:dyDescent="0.5"/>
    <row r="92" ht="14.25" customHeight="1" x14ac:dyDescent="0.5"/>
    <row r="93" ht="14.25" customHeight="1" x14ac:dyDescent="0.5"/>
    <row r="94" ht="14.25" customHeight="1" x14ac:dyDescent="0.5"/>
    <row r="95" ht="14.25" customHeight="1" x14ac:dyDescent="0.5"/>
    <row r="96" ht="14.25" customHeight="1" x14ac:dyDescent="0.5"/>
    <row r="97" ht="14.25" customHeight="1" x14ac:dyDescent="0.5"/>
    <row r="98" ht="14.25" customHeight="1" x14ac:dyDescent="0.5"/>
    <row r="99" ht="14.25" customHeight="1" x14ac:dyDescent="0.5"/>
    <row r="100" ht="14.25" customHeight="1" x14ac:dyDescent="0.5"/>
  </sheetData>
  <pageMargins left="0.7" right="0.7" top="0.75" bottom="0.75" header="0" footer="0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52CBD-D2B8-1041-8665-32B257CF5355}">
  <dimension ref="A1:I100"/>
  <sheetViews>
    <sheetView zoomScale="93" zoomScaleNormal="100" workbookViewId="0">
      <selection activeCell="G2" sqref="G2"/>
    </sheetView>
  </sheetViews>
  <sheetFormatPr defaultColWidth="14.46875" defaultRowHeight="15" customHeight="1" x14ac:dyDescent="0.5"/>
  <cols>
    <col min="1" max="4" width="8.64453125" customWidth="1"/>
    <col min="5" max="5" width="15" customWidth="1"/>
    <col min="6" max="6" width="12.3515625" customWidth="1"/>
    <col min="7" max="8" width="15.64453125" customWidth="1"/>
    <col min="9" max="9" width="14.41015625" customWidth="1"/>
    <col min="10" max="17" width="8.64453125" customWidth="1"/>
  </cols>
  <sheetData>
    <row r="1" spans="1:9" ht="14.25" customHeight="1" x14ac:dyDescent="0.5">
      <c r="A1" t="s">
        <v>0</v>
      </c>
      <c r="B1" t="s">
        <v>1</v>
      </c>
      <c r="C1" t="s">
        <v>2</v>
      </c>
      <c r="D1" t="s">
        <v>3</v>
      </c>
      <c r="E1" t="s">
        <v>16</v>
      </c>
      <c r="F1" t="s">
        <v>15</v>
      </c>
      <c r="G1" t="s">
        <v>4</v>
      </c>
      <c r="H1" t="s">
        <v>5</v>
      </c>
      <c r="I1" t="s">
        <v>4</v>
      </c>
    </row>
    <row r="2" spans="1:9" ht="14.25" customHeight="1" x14ac:dyDescent="0.5">
      <c r="A2" t="s">
        <v>6</v>
      </c>
      <c r="B2">
        <v>3041</v>
      </c>
      <c r="C2">
        <f>B2/B11</f>
        <v>9.3882654400074088E-3</v>
      </c>
      <c r="D2">
        <v>14</v>
      </c>
      <c r="E2">
        <f>F2/$F$11</f>
        <v>1.6571969696969697E-3</v>
      </c>
      <c r="F2">
        <v>14</v>
      </c>
      <c r="G2">
        <f t="shared" ref="G2:G10" si="0">D2*C2</f>
        <v>0.13143571616010372</v>
      </c>
      <c r="H2">
        <v>5</v>
      </c>
      <c r="I2">
        <f t="shared" ref="I2:I10" si="1">C2*H2</f>
        <v>4.6941327200037047E-2</v>
      </c>
    </row>
    <row r="3" spans="1:9" ht="14.25" customHeight="1" x14ac:dyDescent="0.5">
      <c r="A3" t="s">
        <v>7</v>
      </c>
      <c r="B3">
        <v>7376</v>
      </c>
      <c r="C3">
        <f>B3/B11</f>
        <v>2.2771406078755229E-2</v>
      </c>
      <c r="D3">
        <v>139</v>
      </c>
      <c r="E3">
        <f t="shared" ref="E3:E10" si="2">F3/$F$11</f>
        <v>1.6453598484848484E-2</v>
      </c>
      <c r="F3">
        <v>139</v>
      </c>
      <c r="G3">
        <f t="shared" si="0"/>
        <v>3.165225444946977</v>
      </c>
      <c r="H3">
        <v>61</v>
      </c>
      <c r="I3">
        <f t="shared" si="1"/>
        <v>1.3890557708040689</v>
      </c>
    </row>
    <row r="4" spans="1:9" ht="14.25" customHeight="1" x14ac:dyDescent="0.5">
      <c r="A4" t="s">
        <v>8</v>
      </c>
      <c r="B4">
        <v>14779</v>
      </c>
      <c r="C4">
        <f>B4/B11</f>
        <v>4.5626167358720653E-2</v>
      </c>
      <c r="D4">
        <v>344</v>
      </c>
      <c r="E4">
        <f t="shared" si="2"/>
        <v>4.0719696969696968E-2</v>
      </c>
      <c r="F4">
        <v>344</v>
      </c>
      <c r="G4">
        <f t="shared" si="0"/>
        <v>15.695401571399904</v>
      </c>
      <c r="H4">
        <v>136</v>
      </c>
      <c r="I4">
        <f t="shared" si="1"/>
        <v>6.2051587607860084</v>
      </c>
    </row>
    <row r="5" spans="1:9" ht="14.25" customHeight="1" x14ac:dyDescent="0.5">
      <c r="A5" t="s">
        <v>9</v>
      </c>
      <c r="B5">
        <v>22727</v>
      </c>
      <c r="C5">
        <f>B5/B11</f>
        <v>7.0163468811262217E-2</v>
      </c>
      <c r="D5">
        <v>572</v>
      </c>
      <c r="E5">
        <f t="shared" si="2"/>
        <v>6.7708333333333329E-2</v>
      </c>
      <c r="F5">
        <v>572</v>
      </c>
      <c r="G5">
        <f t="shared" si="0"/>
        <v>40.133504160041987</v>
      </c>
      <c r="H5">
        <v>234</v>
      </c>
      <c r="I5">
        <f t="shared" si="1"/>
        <v>16.418251701835359</v>
      </c>
    </row>
    <row r="6" spans="1:9" ht="14.25" customHeight="1" x14ac:dyDescent="0.5">
      <c r="A6" t="s">
        <v>10</v>
      </c>
      <c r="B6">
        <v>31248</v>
      </c>
      <c r="C6">
        <f>B6/B11</f>
        <v>9.6469752867264558E-2</v>
      </c>
      <c r="D6">
        <v>818</v>
      </c>
      <c r="E6">
        <f t="shared" si="2"/>
        <v>9.6827651515151519E-2</v>
      </c>
      <c r="F6">
        <v>818</v>
      </c>
      <c r="G6">
        <f t="shared" si="0"/>
        <v>78.912257845422403</v>
      </c>
      <c r="H6">
        <v>356</v>
      </c>
      <c r="I6">
        <f t="shared" si="1"/>
        <v>34.343232020746186</v>
      </c>
    </row>
    <row r="7" spans="1:9" ht="14.25" customHeight="1" x14ac:dyDescent="0.5">
      <c r="A7" t="s">
        <v>11</v>
      </c>
      <c r="B7">
        <v>42060</v>
      </c>
      <c r="C7">
        <f>B7/B11</f>
        <v>0.12984888010743559</v>
      </c>
      <c r="D7">
        <v>2277</v>
      </c>
      <c r="E7">
        <f t="shared" si="2"/>
        <v>0.125</v>
      </c>
      <c r="F7">
        <v>1056</v>
      </c>
      <c r="G7">
        <f t="shared" si="0"/>
        <v>295.66590000463083</v>
      </c>
      <c r="H7">
        <v>1248</v>
      </c>
      <c r="I7">
        <f t="shared" si="1"/>
        <v>162.0514023740796</v>
      </c>
    </row>
    <row r="8" spans="1:9" ht="14.25" customHeight="1" x14ac:dyDescent="0.5">
      <c r="A8" t="s">
        <v>12</v>
      </c>
      <c r="B8">
        <v>60940</v>
      </c>
      <c r="C8">
        <f>B8/B11</f>
        <v>0.18813577636108239</v>
      </c>
      <c r="D8">
        <v>6830</v>
      </c>
      <c r="E8">
        <f t="shared" si="2"/>
        <v>0.19590435606060605</v>
      </c>
      <c r="F8">
        <v>1655</v>
      </c>
      <c r="G8">
        <f t="shared" si="0"/>
        <v>1284.9673525461928</v>
      </c>
      <c r="H8">
        <v>4177</v>
      </c>
      <c r="I8">
        <f t="shared" si="1"/>
        <v>785.8431378602412</v>
      </c>
    </row>
    <row r="9" spans="1:9" ht="14.25" customHeight="1" x14ac:dyDescent="0.5">
      <c r="A9" t="s">
        <v>13</v>
      </c>
      <c r="B9">
        <v>85900</v>
      </c>
      <c r="C9">
        <f>B9/B11</f>
        <v>0.2651930290353951</v>
      </c>
      <c r="D9">
        <v>16284</v>
      </c>
      <c r="E9">
        <f t="shared" si="2"/>
        <v>0.2761600378787879</v>
      </c>
      <c r="F9">
        <v>2333</v>
      </c>
      <c r="G9">
        <f t="shared" si="0"/>
        <v>4318.4032848123734</v>
      </c>
      <c r="H9">
        <v>9685</v>
      </c>
      <c r="I9">
        <f t="shared" si="1"/>
        <v>2568.3944862078015</v>
      </c>
    </row>
    <row r="10" spans="1:9" ht="14.25" customHeight="1" x14ac:dyDescent="0.5">
      <c r="A10">
        <v>5</v>
      </c>
      <c r="B10">
        <v>55844</v>
      </c>
      <c r="C10">
        <f>B10/B11</f>
        <v>0.17240325394007688</v>
      </c>
      <c r="D10">
        <v>3099</v>
      </c>
      <c r="E10">
        <f t="shared" si="2"/>
        <v>0.17956912878787878</v>
      </c>
      <c r="F10">
        <v>1517</v>
      </c>
      <c r="G10">
        <f t="shared" si="0"/>
        <v>534.2776839602983</v>
      </c>
      <c r="H10">
        <v>1361</v>
      </c>
      <c r="I10">
        <f t="shared" si="1"/>
        <v>234.64082861244464</v>
      </c>
    </row>
    <row r="11" spans="1:9" ht="14.25" customHeight="1" x14ac:dyDescent="0.5">
      <c r="A11" t="s">
        <v>14</v>
      </c>
      <c r="B11">
        <f>SUM(B2:B10)</f>
        <v>323915</v>
      </c>
      <c r="D11">
        <f t="shared" ref="D11:H11" si="3">SUM(D2:D10)</f>
        <v>30377</v>
      </c>
      <c r="F11">
        <f>SUM(F2:F10)</f>
        <v>8448</v>
      </c>
      <c r="G11">
        <f t="shared" si="3"/>
        <v>6571.3520460614664</v>
      </c>
      <c r="H11">
        <f t="shared" si="3"/>
        <v>17263</v>
      </c>
    </row>
    <row r="12" spans="1:9" ht="14.25" customHeight="1" x14ac:dyDescent="0.5">
      <c r="B12" s="1"/>
      <c r="C12" s="1"/>
    </row>
    <row r="13" spans="1:9" ht="14.25" customHeight="1" x14ac:dyDescent="0.5"/>
    <row r="14" spans="1:9" ht="14.25" customHeight="1" x14ac:dyDescent="0.5"/>
    <row r="15" spans="1:9" ht="14.25" customHeight="1" x14ac:dyDescent="0.5"/>
    <row r="16" spans="1:9" ht="14.25" customHeight="1" x14ac:dyDescent="0.5"/>
    <row r="17" ht="14.25" customHeight="1" x14ac:dyDescent="0.5"/>
    <row r="18" ht="14.25" customHeight="1" x14ac:dyDescent="0.5"/>
    <row r="19" ht="14.25" customHeight="1" x14ac:dyDescent="0.5"/>
    <row r="20" ht="14.25" customHeight="1" x14ac:dyDescent="0.5"/>
    <row r="21" ht="14.25" customHeight="1" x14ac:dyDescent="0.5"/>
    <row r="22" ht="14.25" customHeight="1" x14ac:dyDescent="0.5"/>
    <row r="23" ht="14.25" customHeight="1" x14ac:dyDescent="0.5"/>
    <row r="24" ht="14.25" customHeight="1" x14ac:dyDescent="0.5"/>
    <row r="25" ht="14.25" customHeight="1" x14ac:dyDescent="0.5"/>
    <row r="26" ht="14.25" customHeight="1" x14ac:dyDescent="0.5"/>
    <row r="27" ht="14.25" customHeight="1" x14ac:dyDescent="0.5"/>
    <row r="28" ht="14.25" customHeight="1" x14ac:dyDescent="0.5"/>
    <row r="29" ht="14.25" customHeight="1" x14ac:dyDescent="0.5"/>
    <row r="30" ht="14.25" customHeight="1" x14ac:dyDescent="0.5"/>
    <row r="31" ht="14.25" customHeight="1" x14ac:dyDescent="0.5"/>
    <row r="32" ht="14.25" customHeight="1" x14ac:dyDescent="0.5"/>
    <row r="33" ht="14.25" customHeight="1" x14ac:dyDescent="0.5"/>
    <row r="34" ht="14.25" customHeight="1" x14ac:dyDescent="0.5"/>
    <row r="35" ht="14.25" customHeight="1" x14ac:dyDescent="0.5"/>
    <row r="36" ht="14.25" customHeight="1" x14ac:dyDescent="0.5"/>
    <row r="37" ht="14.25" customHeight="1" x14ac:dyDescent="0.5"/>
    <row r="38" ht="14.25" customHeight="1" x14ac:dyDescent="0.5"/>
    <row r="39" ht="14.25" customHeight="1" x14ac:dyDescent="0.5"/>
    <row r="40" ht="14.25" customHeight="1" x14ac:dyDescent="0.5"/>
    <row r="41" ht="14.25" customHeight="1" x14ac:dyDescent="0.5"/>
    <row r="42" ht="14.25" customHeight="1" x14ac:dyDescent="0.5"/>
    <row r="43" ht="14.25" customHeight="1" x14ac:dyDescent="0.5"/>
    <row r="44" ht="14.25" customHeight="1" x14ac:dyDescent="0.5"/>
    <row r="45" ht="14.25" customHeight="1" x14ac:dyDescent="0.5"/>
    <row r="46" ht="14.25" customHeight="1" x14ac:dyDescent="0.5"/>
    <row r="47" ht="14.25" customHeight="1" x14ac:dyDescent="0.5"/>
    <row r="48" ht="14.25" customHeight="1" x14ac:dyDescent="0.5"/>
    <row r="49" ht="14.25" customHeight="1" x14ac:dyDescent="0.5"/>
    <row r="50" ht="14.25" customHeight="1" x14ac:dyDescent="0.5"/>
    <row r="51" ht="14.25" customHeight="1" x14ac:dyDescent="0.5"/>
    <row r="52" ht="14.25" customHeight="1" x14ac:dyDescent="0.5"/>
    <row r="53" ht="14.25" customHeight="1" x14ac:dyDescent="0.5"/>
    <row r="54" ht="14.25" customHeight="1" x14ac:dyDescent="0.5"/>
    <row r="55" ht="14.25" customHeight="1" x14ac:dyDescent="0.5"/>
    <row r="56" ht="14.25" customHeight="1" x14ac:dyDescent="0.5"/>
    <row r="57" ht="14.25" customHeight="1" x14ac:dyDescent="0.5"/>
    <row r="58" ht="14.25" customHeight="1" x14ac:dyDescent="0.5"/>
    <row r="59" ht="14.25" customHeight="1" x14ac:dyDescent="0.5"/>
    <row r="60" ht="14.25" customHeight="1" x14ac:dyDescent="0.5"/>
    <row r="61" ht="14.25" customHeight="1" x14ac:dyDescent="0.5"/>
    <row r="62" ht="14.25" customHeight="1" x14ac:dyDescent="0.5"/>
    <row r="63" ht="14.25" customHeight="1" x14ac:dyDescent="0.5"/>
    <row r="64" ht="14.25" customHeight="1" x14ac:dyDescent="0.5"/>
    <row r="65" ht="14.25" customHeight="1" x14ac:dyDescent="0.5"/>
    <row r="66" ht="14.25" customHeight="1" x14ac:dyDescent="0.5"/>
    <row r="67" ht="14.25" customHeight="1" x14ac:dyDescent="0.5"/>
    <row r="68" ht="14.25" customHeight="1" x14ac:dyDescent="0.5"/>
    <row r="69" ht="14.25" customHeight="1" x14ac:dyDescent="0.5"/>
    <row r="70" ht="14.25" customHeight="1" x14ac:dyDescent="0.5"/>
    <row r="71" ht="14.25" customHeight="1" x14ac:dyDescent="0.5"/>
    <row r="72" ht="14.25" customHeight="1" x14ac:dyDescent="0.5"/>
    <row r="73" ht="14.25" customHeight="1" x14ac:dyDescent="0.5"/>
    <row r="74" ht="14.25" customHeight="1" x14ac:dyDescent="0.5"/>
    <row r="75" ht="14.25" customHeight="1" x14ac:dyDescent="0.5"/>
    <row r="76" ht="14.25" customHeight="1" x14ac:dyDescent="0.5"/>
    <row r="77" ht="14.25" customHeight="1" x14ac:dyDescent="0.5"/>
    <row r="78" ht="14.25" customHeight="1" x14ac:dyDescent="0.5"/>
    <row r="79" ht="14.25" customHeight="1" x14ac:dyDescent="0.5"/>
    <row r="80" ht="14.25" customHeight="1" x14ac:dyDescent="0.5"/>
    <row r="81" ht="14.25" customHeight="1" x14ac:dyDescent="0.5"/>
    <row r="82" ht="14.25" customHeight="1" x14ac:dyDescent="0.5"/>
    <row r="83" ht="14.25" customHeight="1" x14ac:dyDescent="0.5"/>
    <row r="84" ht="14.25" customHeight="1" x14ac:dyDescent="0.5"/>
    <row r="85" ht="14.25" customHeight="1" x14ac:dyDescent="0.5"/>
    <row r="86" ht="14.25" customHeight="1" x14ac:dyDescent="0.5"/>
    <row r="87" ht="14.25" customHeight="1" x14ac:dyDescent="0.5"/>
    <row r="88" ht="14.25" customHeight="1" x14ac:dyDescent="0.5"/>
    <row r="89" ht="14.25" customHeight="1" x14ac:dyDescent="0.5"/>
    <row r="90" ht="14.25" customHeight="1" x14ac:dyDescent="0.5"/>
    <row r="91" ht="14.25" customHeight="1" x14ac:dyDescent="0.5"/>
    <row r="92" ht="14.25" customHeight="1" x14ac:dyDescent="0.5"/>
    <row r="93" ht="14.25" customHeight="1" x14ac:dyDescent="0.5"/>
    <row r="94" ht="14.25" customHeight="1" x14ac:dyDescent="0.5"/>
    <row r="95" ht="14.25" customHeight="1" x14ac:dyDescent="0.5"/>
    <row r="96" ht="14.25" customHeight="1" x14ac:dyDescent="0.5"/>
    <row r="97" ht="14.25" customHeight="1" x14ac:dyDescent="0.5"/>
    <row r="98" ht="14.25" customHeight="1" x14ac:dyDescent="0.5"/>
    <row r="99" ht="14.25" customHeight="1" x14ac:dyDescent="0.5"/>
    <row r="100" ht="14.25" customHeight="1" x14ac:dyDescent="0.5"/>
  </sheetData>
  <pageMargins left="0.7" right="0.7" top="0.75" bottom="0.75" header="0" footer="0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176C7-1A7C-4A9A-9F6E-FD7AA2DAD660}">
  <dimension ref="A1:T36"/>
  <sheetViews>
    <sheetView topLeftCell="A18" zoomScale="91" workbookViewId="0">
      <selection activeCell="N32" sqref="N32"/>
    </sheetView>
  </sheetViews>
  <sheetFormatPr defaultRowHeight="14.35" x14ac:dyDescent="0.5"/>
  <sheetData>
    <row r="1" spans="1:20" ht="15.7" x14ac:dyDescent="0.5">
      <c r="A1" s="3" t="s">
        <v>18</v>
      </c>
      <c r="B1" s="3" t="s">
        <v>19</v>
      </c>
      <c r="C1" s="3" t="s">
        <v>20</v>
      </c>
      <c r="D1" s="3" t="s">
        <v>21</v>
      </c>
      <c r="E1" s="3" t="s">
        <v>22</v>
      </c>
      <c r="F1" s="3" t="s">
        <v>23</v>
      </c>
      <c r="G1" s="3" t="s">
        <v>24</v>
      </c>
      <c r="J1" s="3" t="s">
        <v>23</v>
      </c>
      <c r="K1" s="8" t="s">
        <v>54</v>
      </c>
      <c r="M1" s="9" t="s">
        <v>55</v>
      </c>
      <c r="P1" s="3" t="s">
        <v>22</v>
      </c>
      <c r="Q1" s="8" t="s">
        <v>54</v>
      </c>
      <c r="S1" s="9" t="s">
        <v>55</v>
      </c>
    </row>
    <row r="2" spans="1:20" ht="15.7" x14ac:dyDescent="0.5">
      <c r="A2" s="3">
        <v>1</v>
      </c>
      <c r="B2" s="3">
        <v>282</v>
      </c>
      <c r="C2" s="3">
        <v>303</v>
      </c>
      <c r="D2" s="3">
        <v>244</v>
      </c>
      <c r="E2" s="3">
        <v>522</v>
      </c>
      <c r="F2" s="3">
        <v>510</v>
      </c>
      <c r="G2" s="3">
        <f>SUM(B2:F2)</f>
        <v>1861</v>
      </c>
      <c r="I2" s="3">
        <v>1</v>
      </c>
      <c r="J2">
        <f>F2/F11</f>
        <v>1.2859304084720122E-2</v>
      </c>
      <c r="K2">
        <f>J2*F24</f>
        <v>29.460665658093799</v>
      </c>
      <c r="L2">
        <f>F15/K2</f>
        <v>0.37337920764115334</v>
      </c>
      <c r="M2" s="9">
        <f>L2*K2</f>
        <v>11</v>
      </c>
      <c r="O2" s="3">
        <v>1</v>
      </c>
      <c r="P2">
        <f>E2/E11</f>
        <v>6.7468882885910377E-3</v>
      </c>
      <c r="Q2">
        <f>P2*E24</f>
        <v>22.399669118122244</v>
      </c>
      <c r="R2">
        <f>E15/Q2</f>
        <v>0.62500923233162542</v>
      </c>
      <c r="S2" s="9">
        <f>R2*Q2</f>
        <v>14</v>
      </c>
    </row>
    <row r="3" spans="1:20" ht="15.7" x14ac:dyDescent="0.5">
      <c r="A3" s="3">
        <v>1.5</v>
      </c>
      <c r="B3" s="3">
        <v>752</v>
      </c>
      <c r="C3" s="3">
        <v>580</v>
      </c>
      <c r="D3" s="3">
        <v>644</v>
      </c>
      <c r="E3" s="3">
        <v>1245</v>
      </c>
      <c r="F3" s="3">
        <v>1072</v>
      </c>
      <c r="G3" s="3">
        <f t="shared" ref="G3:G11" si="0">SUM(B3:F3)</f>
        <v>4293</v>
      </c>
      <c r="I3" s="3">
        <v>1.5</v>
      </c>
      <c r="J3">
        <f>F3/F11</f>
        <v>2.7029752899647E-2</v>
      </c>
      <c r="K3">
        <f>J3*F24</f>
        <v>61.925163893091273</v>
      </c>
      <c r="M3" s="9">
        <f>L2*K3</f>
        <v>23.12156862745098</v>
      </c>
      <c r="O3" s="3">
        <v>1.5</v>
      </c>
      <c r="P3">
        <f>E3/E11</f>
        <v>1.609171632049012E-2</v>
      </c>
      <c r="Q3">
        <f>P3*E24</f>
        <v>53.424498184027193</v>
      </c>
      <c r="S3" s="9">
        <f>R2*Q3</f>
        <v>33.390804597701155</v>
      </c>
    </row>
    <row r="4" spans="1:20" ht="15.7" x14ac:dyDescent="0.5">
      <c r="A4" s="3">
        <v>2</v>
      </c>
      <c r="B4" s="3">
        <v>2041</v>
      </c>
      <c r="C4" s="3">
        <v>1186</v>
      </c>
      <c r="D4" s="3">
        <v>1251</v>
      </c>
      <c r="E4" s="3">
        <v>2877</v>
      </c>
      <c r="F4" s="3">
        <v>2018</v>
      </c>
      <c r="G4" s="3">
        <f t="shared" si="0"/>
        <v>9373</v>
      </c>
      <c r="I4" s="3">
        <v>2</v>
      </c>
      <c r="J4">
        <f>F4/F11</f>
        <v>5.0882501260716084E-2</v>
      </c>
      <c r="K4">
        <f>J4*F24</f>
        <v>116.57181038830055</v>
      </c>
      <c r="M4" s="9">
        <f>L2*K4</f>
        <v>43.52549019607843</v>
      </c>
      <c r="N4">
        <v>44</v>
      </c>
      <c r="O4" s="3">
        <v>2</v>
      </c>
      <c r="P4">
        <f>E4/E11</f>
        <v>3.7185436027349458E-2</v>
      </c>
      <c r="Q4">
        <f>P4*E24</f>
        <v>123.4556476108002</v>
      </c>
      <c r="S4" s="9">
        <f>R2*Q4</f>
        <v>77.160919540229898</v>
      </c>
    </row>
    <row r="5" spans="1:20" ht="15.7" x14ac:dyDescent="0.5">
      <c r="A5" s="3">
        <v>2.5</v>
      </c>
      <c r="B5" s="3">
        <v>4145</v>
      </c>
      <c r="C5" s="3">
        <v>2115</v>
      </c>
      <c r="D5" s="3">
        <v>1806</v>
      </c>
      <c r="E5" s="3">
        <v>5250</v>
      </c>
      <c r="F5" s="3">
        <v>3032</v>
      </c>
      <c r="G5" s="3">
        <f t="shared" si="0"/>
        <v>16348</v>
      </c>
      <c r="I5" s="3">
        <v>2.5</v>
      </c>
      <c r="J5">
        <f>F5/F11</f>
        <v>7.6449823499747854E-2</v>
      </c>
      <c r="K5">
        <f>J5*F24</f>
        <v>175.14654563792234</v>
      </c>
      <c r="M5" s="9">
        <f>L2*K5</f>
        <v>65.396078431372544</v>
      </c>
      <c r="O5" s="3">
        <v>2.5</v>
      </c>
      <c r="P5">
        <f>E5/E11</f>
        <v>6.7856635086404118E-2</v>
      </c>
      <c r="Q5">
        <f>P5*E24</f>
        <v>225.28402848686167</v>
      </c>
      <c r="S5" s="9">
        <f>R2*Q5</f>
        <v>140.80459770114945</v>
      </c>
      <c r="T5">
        <v>141</v>
      </c>
    </row>
    <row r="6" spans="1:20" ht="15.7" x14ac:dyDescent="0.5">
      <c r="A6" s="3">
        <v>3</v>
      </c>
      <c r="B6" s="3">
        <v>7360</v>
      </c>
      <c r="C6" s="3">
        <v>3735</v>
      </c>
      <c r="D6" s="3">
        <v>2178</v>
      </c>
      <c r="E6" s="3">
        <v>7716</v>
      </c>
      <c r="F6" s="3">
        <v>3821</v>
      </c>
      <c r="G6" s="3">
        <f t="shared" si="0"/>
        <v>24810</v>
      </c>
      <c r="I6" s="3">
        <v>3</v>
      </c>
      <c r="J6">
        <f>F6/F11</f>
        <v>9.6343923348461924E-2</v>
      </c>
      <c r="K6">
        <f>J6*F24</f>
        <v>220.72392839132627</v>
      </c>
      <c r="M6" s="9">
        <f>L2*K6</f>
        <v>82.413725490196072</v>
      </c>
      <c r="O6" s="3">
        <v>3</v>
      </c>
      <c r="P6">
        <f>E6/E11</f>
        <v>9.9729865966989364E-2</v>
      </c>
      <c r="Q6">
        <f>P6*E24</f>
        <v>331.10315501040469</v>
      </c>
      <c r="S6" s="9">
        <f>R2*Q6</f>
        <v>206.94252873563221</v>
      </c>
      <c r="T6">
        <v>207</v>
      </c>
    </row>
    <row r="7" spans="1:20" ht="15.7" x14ac:dyDescent="0.5">
      <c r="A7" s="3">
        <v>3.5</v>
      </c>
      <c r="B7" s="3">
        <v>12567</v>
      </c>
      <c r="C7" s="3">
        <v>5962</v>
      </c>
      <c r="D7" s="3">
        <v>2526</v>
      </c>
      <c r="E7" s="3">
        <v>10659</v>
      </c>
      <c r="F7" s="3">
        <v>4683</v>
      </c>
      <c r="G7" s="3">
        <f t="shared" si="0"/>
        <v>36397</v>
      </c>
      <c r="I7" s="3">
        <v>3.5</v>
      </c>
      <c r="J7">
        <f>F7/F11</f>
        <v>0.11807866868381241</v>
      </c>
      <c r="K7">
        <f>J7*F24</f>
        <v>270.51822995461424</v>
      </c>
      <c r="M7" s="9">
        <f>L2*K7</f>
        <v>101.00588235294119</v>
      </c>
      <c r="O7" s="3">
        <v>3.5</v>
      </c>
      <c r="P7">
        <f>E7/E11</f>
        <v>0.13776835683542504</v>
      </c>
      <c r="Q7">
        <f>P7*E24</f>
        <v>457.39094469361112</v>
      </c>
      <c r="S7" s="9">
        <f>R2*Q7</f>
        <v>285.87356321839081</v>
      </c>
      <c r="T7">
        <v>286</v>
      </c>
    </row>
    <row r="8" spans="1:20" ht="15.7" x14ac:dyDescent="0.5">
      <c r="A8" s="3">
        <v>4</v>
      </c>
      <c r="B8" s="3">
        <v>21496</v>
      </c>
      <c r="C8" s="3">
        <v>8669</v>
      </c>
      <c r="D8" s="3">
        <v>3123</v>
      </c>
      <c r="E8" s="3">
        <v>16186</v>
      </c>
      <c r="F8" s="3">
        <v>6327</v>
      </c>
      <c r="G8" s="3">
        <f t="shared" si="0"/>
        <v>55801</v>
      </c>
      <c r="I8" s="3">
        <v>4</v>
      </c>
      <c r="J8">
        <f>F8/F11</f>
        <v>0.15953101361573374</v>
      </c>
      <c r="K8">
        <f>J8*F24</f>
        <v>365.48555219364601</v>
      </c>
      <c r="M8" s="9">
        <f>L2*K8</f>
        <v>136.46470588235294</v>
      </c>
      <c r="O8" s="3">
        <v>4</v>
      </c>
      <c r="P8">
        <f>E8/E11</f>
        <v>0.20920523723972134</v>
      </c>
      <c r="Q8">
        <f>P8*E24</f>
        <v>694.56138763587489</v>
      </c>
      <c r="S8" s="9">
        <f>R2*Q8</f>
        <v>434.1072796934867</v>
      </c>
    </row>
    <row r="9" spans="1:20" ht="15.7" x14ac:dyDescent="0.5">
      <c r="A9" s="3">
        <v>4.5</v>
      </c>
      <c r="B9" s="3">
        <v>30626</v>
      </c>
      <c r="C9" s="3">
        <v>11483</v>
      </c>
      <c r="D9" s="3">
        <v>4016</v>
      </c>
      <c r="E9" s="3">
        <v>22125</v>
      </c>
      <c r="F9" s="3">
        <v>9672</v>
      </c>
      <c r="G9" s="3">
        <f t="shared" si="0"/>
        <v>77922</v>
      </c>
      <c r="I9" s="3">
        <v>4.5</v>
      </c>
      <c r="J9">
        <f>F9/F11</f>
        <v>0.24387291981845688</v>
      </c>
      <c r="K9">
        <f>J9*F24</f>
        <v>558.71285930408476</v>
      </c>
      <c r="M9" s="9">
        <f>L2*K9</f>
        <v>208.61176470588236</v>
      </c>
      <c r="N9">
        <v>209</v>
      </c>
      <c r="O9" s="3">
        <v>4.5</v>
      </c>
      <c r="P9">
        <f>E9/E11</f>
        <v>0.28596724786413164</v>
      </c>
      <c r="Q9">
        <f>P9*E24</f>
        <v>949.41126290891702</v>
      </c>
      <c r="S9" s="9">
        <f>R2*Q9</f>
        <v>593.39080459770128</v>
      </c>
    </row>
    <row r="10" spans="1:20" ht="15.7" x14ac:dyDescent="0.5">
      <c r="A10" s="3">
        <v>5</v>
      </c>
      <c r="B10" s="3">
        <v>13178</v>
      </c>
      <c r="C10" s="3">
        <v>6896</v>
      </c>
      <c r="D10" s="3">
        <v>3158</v>
      </c>
      <c r="E10" s="3">
        <v>10789</v>
      </c>
      <c r="F10" s="3">
        <v>8525</v>
      </c>
      <c r="G10" s="3">
        <f t="shared" si="0"/>
        <v>42546</v>
      </c>
      <c r="I10" s="3">
        <v>5</v>
      </c>
      <c r="J10">
        <f>F10/F11</f>
        <v>0.21495209278870397</v>
      </c>
      <c r="K10">
        <f>J10*F24</f>
        <v>492.45524457892083</v>
      </c>
      <c r="M10" s="9">
        <f>L2*K10</f>
        <v>183.87254901960785</v>
      </c>
      <c r="N10">
        <v>184</v>
      </c>
      <c r="O10" s="3">
        <v>5</v>
      </c>
      <c r="P10">
        <f>E10/E11</f>
        <v>0.13944861637089789</v>
      </c>
      <c r="Q10">
        <f>P10*E24</f>
        <v>462.969406351381</v>
      </c>
      <c r="S10" s="9">
        <f>R2*Q10</f>
        <v>289.36015325670496</v>
      </c>
    </row>
    <row r="11" spans="1:20" ht="15.7" x14ac:dyDescent="0.5">
      <c r="A11" s="3" t="s">
        <v>14</v>
      </c>
      <c r="B11" s="4">
        <f>SUM(B2:B10)</f>
        <v>92447</v>
      </c>
      <c r="C11" s="4">
        <f t="shared" ref="C11:F11" si="1">SUM(C2:C10)</f>
        <v>40929</v>
      </c>
      <c r="D11" s="4">
        <f t="shared" si="1"/>
        <v>18946</v>
      </c>
      <c r="E11" s="4">
        <f t="shared" si="1"/>
        <v>77369</v>
      </c>
      <c r="F11" s="4">
        <f t="shared" si="1"/>
        <v>39660</v>
      </c>
      <c r="G11" s="3">
        <f t="shared" si="0"/>
        <v>269351</v>
      </c>
      <c r="I11" s="3" t="s">
        <v>14</v>
      </c>
      <c r="K11">
        <f>SUM(K2:K10)</f>
        <v>2291</v>
      </c>
      <c r="M11" s="9">
        <f>SUM(M2:M10)</f>
        <v>855.41176470588243</v>
      </c>
      <c r="O11" s="3" t="s">
        <v>14</v>
      </c>
      <c r="Q11">
        <f>SUM(Q2:Q10)</f>
        <v>3320.0000000000005</v>
      </c>
      <c r="S11" s="9">
        <f>SUM(S2:S10)</f>
        <v>2075.0306513409964</v>
      </c>
    </row>
    <row r="14" spans="1:20" ht="15.7" x14ac:dyDescent="0.5">
      <c r="A14" s="3" t="s">
        <v>18</v>
      </c>
      <c r="B14" s="3" t="s">
        <v>19</v>
      </c>
      <c r="C14" s="3" t="s">
        <v>20</v>
      </c>
      <c r="D14" s="3" t="s">
        <v>21</v>
      </c>
      <c r="E14" s="3" t="s">
        <v>22</v>
      </c>
      <c r="F14" s="3" t="s">
        <v>23</v>
      </c>
      <c r="G14" s="3" t="s">
        <v>24</v>
      </c>
      <c r="J14" s="3" t="s">
        <v>19</v>
      </c>
      <c r="K14" s="8" t="s">
        <v>54</v>
      </c>
      <c r="M14" s="9" t="s">
        <v>55</v>
      </c>
      <c r="P14" s="3" t="s">
        <v>20</v>
      </c>
      <c r="Q14" s="8" t="s">
        <v>54</v>
      </c>
      <c r="S14" s="9" t="s">
        <v>55</v>
      </c>
    </row>
    <row r="15" spans="1:20" ht="15.7" x14ac:dyDescent="0.55000000000000004">
      <c r="A15" s="3">
        <v>1</v>
      </c>
      <c r="B15" s="3">
        <v>12</v>
      </c>
      <c r="C15" s="2">
        <v>7</v>
      </c>
      <c r="D15" s="2">
        <v>9</v>
      </c>
      <c r="E15" s="2">
        <v>14</v>
      </c>
      <c r="F15" s="2">
        <v>11</v>
      </c>
      <c r="G15" s="2">
        <v>53</v>
      </c>
      <c r="I15" s="3">
        <v>1</v>
      </c>
      <c r="J15">
        <f>B2/B11</f>
        <v>3.0503964433675509E-3</v>
      </c>
      <c r="K15">
        <f>J15*B24</f>
        <v>53.040293357274976</v>
      </c>
      <c r="L15">
        <f>B15/K15</f>
        <v>0.22624309257056716</v>
      </c>
      <c r="M15" s="9">
        <f>L15*K15</f>
        <v>12</v>
      </c>
      <c r="O15" s="3">
        <v>1</v>
      </c>
      <c r="P15">
        <f>C2/C11</f>
        <v>7.4030638422634314E-3</v>
      </c>
      <c r="Q15">
        <f>P15*C24</f>
        <v>23.408487869236971</v>
      </c>
      <c r="R15">
        <f>C15/Q15</f>
        <v>0.29903682967917283</v>
      </c>
      <c r="S15" s="9">
        <f>R15*Q15</f>
        <v>7</v>
      </c>
    </row>
    <row r="16" spans="1:20" ht="15.7" x14ac:dyDescent="0.55000000000000004">
      <c r="A16" s="3">
        <v>1.5</v>
      </c>
      <c r="B16" s="3">
        <v>47</v>
      </c>
      <c r="C16" s="2">
        <v>17</v>
      </c>
      <c r="D16" s="2">
        <v>41</v>
      </c>
      <c r="E16" s="2">
        <v>58</v>
      </c>
      <c r="F16" s="2">
        <v>42</v>
      </c>
      <c r="G16" s="2">
        <v>205</v>
      </c>
      <c r="I16" s="3">
        <v>1.5</v>
      </c>
      <c r="J16">
        <f>B3/B11</f>
        <v>8.1343905156468031E-3</v>
      </c>
      <c r="K16">
        <f>J16*B24</f>
        <v>141.44078228606662</v>
      </c>
      <c r="M16" s="9">
        <f>L15*K16</f>
        <v>32.000000000000007</v>
      </c>
      <c r="O16" s="3">
        <v>1.5</v>
      </c>
      <c r="P16">
        <f>C3/C11</f>
        <v>1.4170881282220431E-2</v>
      </c>
      <c r="Q16">
        <f>P16*C24</f>
        <v>44.808326614381002</v>
      </c>
      <c r="S16" s="9">
        <f>R15*Q16</f>
        <v>13.399339933993399</v>
      </c>
    </row>
    <row r="17" spans="1:20" ht="15.7" x14ac:dyDescent="0.55000000000000004">
      <c r="A17" s="3">
        <v>2</v>
      </c>
      <c r="B17" s="3">
        <v>96</v>
      </c>
      <c r="C17" s="2">
        <v>29</v>
      </c>
      <c r="D17" s="2">
        <v>64</v>
      </c>
      <c r="E17" s="2">
        <v>93</v>
      </c>
      <c r="F17" s="2">
        <v>61</v>
      </c>
      <c r="G17" s="2">
        <v>343</v>
      </c>
      <c r="I17" s="3">
        <v>2</v>
      </c>
      <c r="J17">
        <f>B4/B11</f>
        <v>2.207751468408926E-2</v>
      </c>
      <c r="K17">
        <f>J17*B24</f>
        <v>383.88382532694408</v>
      </c>
      <c r="M17" s="9">
        <f>L15*K17</f>
        <v>86.851063829787236</v>
      </c>
      <c r="N17">
        <v>87</v>
      </c>
      <c r="O17" s="3">
        <v>2</v>
      </c>
      <c r="P17">
        <f>C4/C11</f>
        <v>2.8977008966747295E-2</v>
      </c>
      <c r="Q17">
        <f>P17*C24</f>
        <v>91.625302352854945</v>
      </c>
      <c r="S17" s="9">
        <f>R15*Q17</f>
        <v>27.399339933993399</v>
      </c>
    </row>
    <row r="18" spans="1:20" ht="15.7" x14ac:dyDescent="0.55000000000000004">
      <c r="A18" s="3">
        <v>2.5</v>
      </c>
      <c r="B18" s="3">
        <v>214</v>
      </c>
      <c r="C18" s="2">
        <v>66</v>
      </c>
      <c r="D18" s="2">
        <v>84</v>
      </c>
      <c r="E18" s="2">
        <v>169</v>
      </c>
      <c r="F18" s="2">
        <v>86</v>
      </c>
      <c r="G18" s="2">
        <v>619</v>
      </c>
      <c r="I18" s="3">
        <v>2.5</v>
      </c>
      <c r="J18">
        <f>B5/B11</f>
        <v>4.4836500914037229E-2</v>
      </c>
      <c r="K18">
        <f>J18*B24</f>
        <v>779.61707789327932</v>
      </c>
      <c r="M18" s="9">
        <f>L15*K18</f>
        <v>176.38297872340425</v>
      </c>
      <c r="O18" s="3">
        <v>2.5</v>
      </c>
      <c r="P18">
        <f>C5/C11</f>
        <v>5.1674851572234844E-2</v>
      </c>
      <c r="Q18">
        <f>P18*C24</f>
        <v>163.39588067140659</v>
      </c>
      <c r="S18" s="9">
        <f>R15*Q18</f>
        <v>48.861386138613859</v>
      </c>
      <c r="T18">
        <v>49</v>
      </c>
    </row>
    <row r="19" spans="1:20" ht="15.7" x14ac:dyDescent="0.55000000000000004">
      <c r="A19" s="3">
        <v>3</v>
      </c>
      <c r="B19" s="3">
        <v>443</v>
      </c>
      <c r="C19" s="2">
        <v>114</v>
      </c>
      <c r="D19" s="2">
        <v>113</v>
      </c>
      <c r="E19" s="2">
        <v>213</v>
      </c>
      <c r="F19" s="2">
        <v>94</v>
      </c>
      <c r="G19" s="2">
        <v>977</v>
      </c>
      <c r="I19" s="3">
        <v>3</v>
      </c>
      <c r="J19">
        <f>B6/B11</f>
        <v>7.9613183770160204E-2</v>
      </c>
      <c r="K19">
        <f>J19*B24</f>
        <v>1384.3140393955457</v>
      </c>
      <c r="M19" s="9">
        <f>L15*K19</f>
        <v>313.19148936170217</v>
      </c>
      <c r="O19" s="3">
        <v>3</v>
      </c>
      <c r="P19">
        <f>C6/C11</f>
        <v>9.1255588946712596E-2</v>
      </c>
      <c r="Q19">
        <f>P19*C24</f>
        <v>288.55017224950524</v>
      </c>
      <c r="S19" s="9">
        <f>R15*Q19</f>
        <v>86.287128712871279</v>
      </c>
    </row>
    <row r="20" spans="1:20" ht="15.7" x14ac:dyDescent="0.55000000000000004">
      <c r="A20" s="3">
        <v>3.5</v>
      </c>
      <c r="B20" s="3">
        <v>1285</v>
      </c>
      <c r="C20" s="2">
        <v>313</v>
      </c>
      <c r="D20" s="2">
        <v>173</v>
      </c>
      <c r="E20" s="2">
        <v>405</v>
      </c>
      <c r="F20" s="2">
        <v>204</v>
      </c>
      <c r="G20" s="2">
        <v>2380</v>
      </c>
      <c r="I20" s="3">
        <v>3.5</v>
      </c>
      <c r="J20">
        <f>B7/B11</f>
        <v>0.13593734788581566</v>
      </c>
      <c r="K20">
        <f>J20*B24</f>
        <v>2363.6786050385626</v>
      </c>
      <c r="M20" s="9">
        <f>L15*K20</f>
        <v>534.76595744680856</v>
      </c>
      <c r="O20" s="3">
        <v>3.5</v>
      </c>
      <c r="P20">
        <f>C7/C11</f>
        <v>0.14566688655965207</v>
      </c>
      <c r="Q20">
        <f>P20*C24</f>
        <v>460.59869530161984</v>
      </c>
      <c r="S20" s="9">
        <f>R15*Q20</f>
        <v>137.7359735973597</v>
      </c>
      <c r="T20">
        <v>138</v>
      </c>
    </row>
    <row r="21" spans="1:20" ht="15.7" x14ac:dyDescent="0.55000000000000004">
      <c r="A21" s="3">
        <v>4</v>
      </c>
      <c r="B21" s="3">
        <v>4052</v>
      </c>
      <c r="C21" s="2">
        <v>757</v>
      </c>
      <c r="D21" s="2">
        <v>320</v>
      </c>
      <c r="E21" s="2">
        <v>792</v>
      </c>
      <c r="F21" s="2">
        <v>437</v>
      </c>
      <c r="G21" s="2">
        <v>6358</v>
      </c>
      <c r="I21" s="3">
        <v>4</v>
      </c>
      <c r="J21">
        <f>B8/B11</f>
        <v>0.23252241825045702</v>
      </c>
      <c r="K21">
        <f>J21*B24</f>
        <v>4043.0998085389469</v>
      </c>
      <c r="M21" s="9">
        <f>L15*K21</f>
        <v>914.72340425531934</v>
      </c>
      <c r="O21" s="3">
        <v>4</v>
      </c>
      <c r="P21">
        <f>C8/C11</f>
        <v>0.21180581006132571</v>
      </c>
      <c r="Q21">
        <f>P21*C24</f>
        <v>669.72997141391193</v>
      </c>
      <c r="S21" s="9">
        <f>R15*Q21</f>
        <v>200.27392739273927</v>
      </c>
    </row>
    <row r="22" spans="1:20" ht="15.7" x14ac:dyDescent="0.55000000000000004">
      <c r="A22" s="3">
        <v>4.5</v>
      </c>
      <c r="B22" s="3">
        <v>9467</v>
      </c>
      <c r="C22" s="2">
        <v>1353</v>
      </c>
      <c r="D22" s="2">
        <v>606</v>
      </c>
      <c r="E22" s="2">
        <v>1224</v>
      </c>
      <c r="F22" s="2">
        <v>881</v>
      </c>
      <c r="G22" s="2">
        <v>13531</v>
      </c>
      <c r="I22" s="3">
        <v>4.5</v>
      </c>
      <c r="J22">
        <f>B9/B11</f>
        <v>0.33128170735664758</v>
      </c>
      <c r="K22">
        <f>J22*B24</f>
        <v>5760.3263275173886</v>
      </c>
      <c r="M22" s="9">
        <f>L15*K22</f>
        <v>1303.2340425531918</v>
      </c>
      <c r="O22" s="3">
        <v>4.5</v>
      </c>
      <c r="P22">
        <f>C9/C11</f>
        <v>0.28055901683402967</v>
      </c>
      <c r="Q22">
        <f>P22*C24</f>
        <v>887.12761122920188</v>
      </c>
      <c r="S22" s="9">
        <f>R15*Q22</f>
        <v>265.28382838283829</v>
      </c>
    </row>
    <row r="23" spans="1:20" ht="15.7" x14ac:dyDescent="0.55000000000000004">
      <c r="A23" s="3">
        <v>5</v>
      </c>
      <c r="B23" s="3">
        <v>1772</v>
      </c>
      <c r="C23" s="2">
        <v>506</v>
      </c>
      <c r="D23" s="2">
        <v>269</v>
      </c>
      <c r="E23" s="2">
        <v>352</v>
      </c>
      <c r="F23" s="2">
        <v>475</v>
      </c>
      <c r="G23" s="2">
        <v>3374</v>
      </c>
      <c r="I23" s="3">
        <v>5</v>
      </c>
      <c r="J23">
        <f>B10/B11</f>
        <v>0.14254654017977869</v>
      </c>
      <c r="K23">
        <f>J23*B24</f>
        <v>2478.5992406459918</v>
      </c>
      <c r="M23" s="9">
        <f>L15*K23</f>
        <v>560.76595744680856</v>
      </c>
      <c r="O23" s="3">
        <v>5</v>
      </c>
      <c r="P23">
        <f>C10/C11</f>
        <v>0.16848689193481395</v>
      </c>
      <c r="Q23">
        <f>P23*C24</f>
        <v>532.75555229788165</v>
      </c>
      <c r="S23" s="9">
        <f>R15*Q23</f>
        <v>159.31353135313529</v>
      </c>
    </row>
    <row r="24" spans="1:20" ht="15.7" x14ac:dyDescent="0.55000000000000004">
      <c r="A24" s="3" t="s">
        <v>14</v>
      </c>
      <c r="B24" s="2">
        <f>SUM(B15:B23)</f>
        <v>17388</v>
      </c>
      <c r="C24" s="2">
        <f t="shared" ref="C24:F24" si="2">SUM(C15:C23)</f>
        <v>3162</v>
      </c>
      <c r="D24" s="2">
        <f t="shared" si="2"/>
        <v>1679</v>
      </c>
      <c r="E24" s="2">
        <f t="shared" si="2"/>
        <v>3320</v>
      </c>
      <c r="F24" s="2">
        <f t="shared" si="2"/>
        <v>2291</v>
      </c>
      <c r="G24" s="2">
        <f>SUM(G15:G23)</f>
        <v>27840</v>
      </c>
      <c r="I24" s="3" t="s">
        <v>14</v>
      </c>
      <c r="K24">
        <f>SUM(K15:K23)</f>
        <v>17388</v>
      </c>
      <c r="M24" s="9">
        <f>SUM(M15:M23)</f>
        <v>3933.9148936170218</v>
      </c>
      <c r="O24" s="3" t="s">
        <v>14</v>
      </c>
      <c r="Q24">
        <f>SUM(Q15:Q23)</f>
        <v>3162</v>
      </c>
      <c r="S24" s="9">
        <f>SUM(S15:S23)</f>
        <v>945.55445544554448</v>
      </c>
    </row>
    <row r="26" spans="1:20" ht="15.7" x14ac:dyDescent="0.5">
      <c r="J26" s="3" t="s">
        <v>21</v>
      </c>
      <c r="K26" s="8" t="s">
        <v>54</v>
      </c>
      <c r="M26" s="9" t="s">
        <v>55</v>
      </c>
    </row>
    <row r="27" spans="1:20" ht="15.7" x14ac:dyDescent="0.5">
      <c r="I27" s="3">
        <v>1</v>
      </c>
      <c r="J27">
        <f>D2/D11</f>
        <v>1.2878707906682149E-2</v>
      </c>
      <c r="K27">
        <f>J27*D24</f>
        <v>21.623350575319328</v>
      </c>
      <c r="L27">
        <f>D15/K27</f>
        <v>0.41621671760122636</v>
      </c>
      <c r="M27" s="9">
        <f>L27*K27</f>
        <v>9</v>
      </c>
    </row>
    <row r="28" spans="1:20" ht="15.7" x14ac:dyDescent="0.5">
      <c r="I28" s="3">
        <v>1.5</v>
      </c>
      <c r="J28">
        <f>D3/D11</f>
        <v>3.3991343819275835E-2</v>
      </c>
      <c r="K28">
        <f>J28*D24</f>
        <v>57.071466272564123</v>
      </c>
      <c r="M28" s="9">
        <f>L27*K28</f>
        <v>23.754098360655735</v>
      </c>
    </row>
    <row r="29" spans="1:20" ht="15.7" x14ac:dyDescent="0.5">
      <c r="I29" s="3">
        <v>2</v>
      </c>
      <c r="J29">
        <f>D4/D11</f>
        <v>6.6029768816636761E-2</v>
      </c>
      <c r="K29">
        <f>J29*D24</f>
        <v>110.86398184313312</v>
      </c>
      <c r="M29" s="9">
        <f>L27*K29</f>
        <v>46.143442622950822</v>
      </c>
    </row>
    <row r="30" spans="1:20" ht="15.7" x14ac:dyDescent="0.5">
      <c r="I30" s="3">
        <v>2.5</v>
      </c>
      <c r="J30">
        <f>D5/D11</f>
        <v>9.5323551145360494E-2</v>
      </c>
      <c r="K30">
        <f>J30*D24</f>
        <v>160.04824237306028</v>
      </c>
      <c r="M30" s="9">
        <f>L27*K30</f>
        <v>66.614754098360663</v>
      </c>
    </row>
    <row r="31" spans="1:20" ht="15.7" x14ac:dyDescent="0.5">
      <c r="I31" s="3">
        <v>3</v>
      </c>
      <c r="J31">
        <f>D6/D11</f>
        <v>0.11495830254407263</v>
      </c>
      <c r="K31">
        <f>J31*D24</f>
        <v>193.01498997149795</v>
      </c>
      <c r="M31" s="9">
        <f>L27*K31</f>
        <v>80.336065573770497</v>
      </c>
    </row>
    <row r="32" spans="1:20" ht="15.7" x14ac:dyDescent="0.5">
      <c r="I32" s="3">
        <v>3.5</v>
      </c>
      <c r="J32">
        <f>D7/D11</f>
        <v>0.13332629578802913</v>
      </c>
      <c r="K32">
        <f>J32*D24</f>
        <v>223.85485062810091</v>
      </c>
      <c r="M32" s="9">
        <f>L27*K32</f>
        <v>93.172131147540981</v>
      </c>
    </row>
    <row r="33" spans="9:13" ht="15.7" x14ac:dyDescent="0.5">
      <c r="I33" s="3">
        <v>4</v>
      </c>
      <c r="J33">
        <f>D8/D11</f>
        <v>0.16483690488757521</v>
      </c>
      <c r="K33">
        <f>J33*D24</f>
        <v>276.76116330623876</v>
      </c>
      <c r="M33" s="9">
        <f>L27*K33</f>
        <v>115.19262295081967</v>
      </c>
    </row>
    <row r="34" spans="9:13" ht="15.7" x14ac:dyDescent="0.5">
      <c r="I34" s="3">
        <v>4.5</v>
      </c>
      <c r="J34">
        <f>D9/D11</f>
        <v>0.21197086456244063</v>
      </c>
      <c r="K34">
        <f>J34*D24</f>
        <v>355.89908160033781</v>
      </c>
      <c r="M34" s="9">
        <f>L27*K34</f>
        <v>148.13114754098362</v>
      </c>
    </row>
    <row r="35" spans="9:13" ht="15.7" x14ac:dyDescent="0.5">
      <c r="I35" s="3">
        <v>5</v>
      </c>
      <c r="J35">
        <f>D10/D11</f>
        <v>0.16668426052992716</v>
      </c>
      <c r="K35">
        <f>J35*D24</f>
        <v>279.86287342974771</v>
      </c>
      <c r="M35" s="9">
        <f>L27*K35</f>
        <v>116.48360655737706</v>
      </c>
    </row>
    <row r="36" spans="9:13" ht="15.7" x14ac:dyDescent="0.5">
      <c r="I36" s="3" t="s">
        <v>14</v>
      </c>
      <c r="K36">
        <f>SUM(K27:K35)</f>
        <v>1679</v>
      </c>
      <c r="M36" s="9">
        <f>SUM(M27:M35)</f>
        <v>698.82786885245901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Sheet2</vt:lpstr>
      <vt:lpstr>Sheet4</vt:lpstr>
      <vt:lpstr>Sheet1</vt:lpstr>
      <vt:lpstr>Sheet1 (2)</vt:lpstr>
      <vt:lpstr>Sheet2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B_Areej</dc:creator>
  <cp:lastModifiedBy>B_Areej</cp:lastModifiedBy>
  <dcterms:created xsi:type="dcterms:W3CDTF">2018-12-24T01:07:52Z</dcterms:created>
  <dcterms:modified xsi:type="dcterms:W3CDTF">2019-01-10T00:35:43Z</dcterms:modified>
</cp:coreProperties>
</file>