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activeTab="2"/>
  </bookViews>
  <sheets>
    <sheet name="QUOTE #1" sheetId="1" r:id="rId1"/>
    <sheet name="Quote #1 Revised per 11-23-11 " sheetId="2" r:id="rId2"/>
    <sheet name="Revised 8-16-12" sheetId="3" r:id="rId3"/>
  </sheets>
  <calcPr calcId="125725"/>
</workbook>
</file>

<file path=xl/calcChain.xml><?xml version="1.0" encoding="utf-8"?>
<calcChain xmlns="http://schemas.openxmlformats.org/spreadsheetml/2006/main">
  <c r="G15" i="3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G117"/>
  <c r="H117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H186"/>
  <c r="G186"/>
  <c r="H185"/>
  <c r="G185"/>
  <c r="H184"/>
  <c r="G184"/>
  <c r="H183"/>
  <c r="G183"/>
  <c r="C118"/>
  <c r="C116"/>
  <c r="H116" s="1"/>
  <c r="H14"/>
  <c r="G14"/>
  <c r="G24" i="2"/>
  <c r="H24"/>
  <c r="G25"/>
  <c r="H25"/>
  <c r="G26"/>
  <c r="H26"/>
  <c r="G27"/>
  <c r="H27"/>
  <c r="G28"/>
  <c r="H28"/>
  <c r="G29"/>
  <c r="H29"/>
  <c r="G30"/>
  <c r="H30"/>
  <c r="H82"/>
  <c r="G82"/>
  <c r="G102"/>
  <c r="H102"/>
  <c r="G178"/>
  <c r="H178"/>
  <c r="G179"/>
  <c r="H179"/>
  <c r="G180"/>
  <c r="H180"/>
  <c r="G176"/>
  <c r="H176"/>
  <c r="G177"/>
  <c r="H177"/>
  <c r="G181"/>
  <c r="H181"/>
  <c r="G182"/>
  <c r="H182"/>
  <c r="G183"/>
  <c r="H183"/>
  <c r="G184"/>
  <c r="H184"/>
  <c r="G185"/>
  <c r="H185"/>
  <c r="G186"/>
  <c r="H186"/>
  <c r="G175"/>
  <c r="H175"/>
  <c r="G51"/>
  <c r="H51"/>
  <c r="G52"/>
  <c r="H52"/>
  <c r="G108"/>
  <c r="H108"/>
  <c r="G109"/>
  <c r="H109"/>
  <c r="G106"/>
  <c r="H106"/>
  <c r="G107"/>
  <c r="H107"/>
  <c r="G42"/>
  <c r="H42"/>
  <c r="H171"/>
  <c r="G171"/>
  <c r="H170"/>
  <c r="G170"/>
  <c r="H169"/>
  <c r="G169"/>
  <c r="H168"/>
  <c r="G168"/>
  <c r="H157"/>
  <c r="G157"/>
  <c r="H156"/>
  <c r="G156"/>
  <c r="H155"/>
  <c r="G155"/>
  <c r="H154"/>
  <c r="G154"/>
  <c r="H153"/>
  <c r="G153"/>
  <c r="H152"/>
  <c r="G152"/>
  <c r="H151"/>
  <c r="G151"/>
  <c r="H150"/>
  <c r="G150"/>
  <c r="H149"/>
  <c r="G149"/>
  <c r="H148"/>
  <c r="G148"/>
  <c r="H147"/>
  <c r="G147"/>
  <c r="H146"/>
  <c r="G146"/>
  <c r="H145"/>
  <c r="G145"/>
  <c r="H144"/>
  <c r="G144"/>
  <c r="H143"/>
  <c r="G143"/>
  <c r="H142"/>
  <c r="G142"/>
  <c r="H141"/>
  <c r="G141"/>
  <c r="H140"/>
  <c r="G140"/>
  <c r="H139"/>
  <c r="G139"/>
  <c r="H138"/>
  <c r="G138"/>
  <c r="H137"/>
  <c r="G137"/>
  <c r="H136"/>
  <c r="G136"/>
  <c r="H135"/>
  <c r="G135"/>
  <c r="H134"/>
  <c r="G134"/>
  <c r="H133"/>
  <c r="G133"/>
  <c r="H132"/>
  <c r="G132"/>
  <c r="H131"/>
  <c r="G131"/>
  <c r="H130"/>
  <c r="G130"/>
  <c r="H129"/>
  <c r="G129"/>
  <c r="H128"/>
  <c r="G128"/>
  <c r="H127"/>
  <c r="G127"/>
  <c r="H126"/>
  <c r="G126"/>
  <c r="H125"/>
  <c r="G125"/>
  <c r="H124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C115"/>
  <c r="E115" s="1"/>
  <c r="G115" s="1"/>
  <c r="H114"/>
  <c r="G114"/>
  <c r="G113"/>
  <c r="H112"/>
  <c r="G112"/>
  <c r="G111"/>
  <c r="C111"/>
  <c r="H111" s="1"/>
  <c r="H110"/>
  <c r="G110"/>
  <c r="H105"/>
  <c r="G105"/>
  <c r="H104"/>
  <c r="G104"/>
  <c r="H103"/>
  <c r="G103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0"/>
  <c r="G50"/>
  <c r="H49"/>
  <c r="G49"/>
  <c r="H48"/>
  <c r="G48"/>
  <c r="H47"/>
  <c r="G47"/>
  <c r="H46"/>
  <c r="G46"/>
  <c r="H45"/>
  <c r="G45"/>
  <c r="H44"/>
  <c r="G44"/>
  <c r="H43"/>
  <c r="G43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61" i="1"/>
  <c r="G161"/>
  <c r="H160"/>
  <c r="G160"/>
  <c r="H159"/>
  <c r="G159"/>
  <c r="H158"/>
  <c r="G158"/>
  <c r="H147"/>
  <c r="G147"/>
  <c r="H146"/>
  <c r="G146"/>
  <c r="H145"/>
  <c r="G145"/>
  <c r="H144"/>
  <c r="G144"/>
  <c r="H143"/>
  <c r="G143"/>
  <c r="H142"/>
  <c r="G142"/>
  <c r="H141"/>
  <c r="G141"/>
  <c r="H140"/>
  <c r="G140"/>
  <c r="H139"/>
  <c r="G139"/>
  <c r="H138"/>
  <c r="G138"/>
  <c r="H137"/>
  <c r="G137"/>
  <c r="H136"/>
  <c r="G136"/>
  <c r="H135"/>
  <c r="G135"/>
  <c r="H134"/>
  <c r="G134"/>
  <c r="H133"/>
  <c r="G133"/>
  <c r="H132"/>
  <c r="G132"/>
  <c r="H131"/>
  <c r="G131"/>
  <c r="H130"/>
  <c r="G130"/>
  <c r="H129"/>
  <c r="G129"/>
  <c r="H128"/>
  <c r="G128"/>
  <c r="H127"/>
  <c r="G127"/>
  <c r="H126"/>
  <c r="G126"/>
  <c r="H125"/>
  <c r="G125"/>
  <c r="H124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H107"/>
  <c r="G107"/>
  <c r="H106"/>
  <c r="G106"/>
  <c r="E105"/>
  <c r="G105" s="1"/>
  <c r="C105"/>
  <c r="H105" s="1"/>
  <c r="H104"/>
  <c r="G104"/>
  <c r="G103"/>
  <c r="H102"/>
  <c r="G102"/>
  <c r="H101"/>
  <c r="G101"/>
  <c r="C101"/>
  <c r="C103" s="1"/>
  <c r="H103" s="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G148" s="1"/>
  <c r="H151" s="1"/>
  <c r="E118" i="3" l="1"/>
  <c r="G118" s="1"/>
  <c r="G173"/>
  <c r="H176" s="1"/>
  <c r="H187" i="2"/>
  <c r="G158"/>
  <c r="H161" s="1"/>
  <c r="C113"/>
  <c r="H113" s="1"/>
  <c r="H115"/>
  <c r="H150" i="1"/>
  <c r="H118" i="3" l="1"/>
  <c r="H175" s="1"/>
  <c r="H177" s="1"/>
  <c r="H160" i="2"/>
  <c r="H152" i="1"/>
  <c r="H153" s="1"/>
  <c r="H178" i="3" l="1"/>
  <c r="H162" i="2"/>
  <c r="H163" s="1"/>
</calcChain>
</file>

<file path=xl/comments1.xml><?xml version="1.0" encoding="utf-8"?>
<comments xmlns="http://schemas.openxmlformats.org/spreadsheetml/2006/main">
  <authors>
    <author>Bob</author>
  </authors>
  <commentList>
    <comment ref="F91" authorId="0">
      <text>
        <r>
          <rPr>
            <b/>
            <sz val="9"/>
            <color indexed="81"/>
            <rFont val="Tahoma"/>
            <family val="2"/>
          </rPr>
          <t>Bob:</t>
        </r>
        <r>
          <rPr>
            <sz val="9"/>
            <color indexed="81"/>
            <rFont val="Tahoma"/>
            <family val="2"/>
          </rPr>
          <t xml:space="preserve">
Pre-hung unit</t>
        </r>
      </text>
    </comment>
    <comment ref="F92" authorId="0">
      <text>
        <r>
          <rPr>
            <b/>
            <sz val="9"/>
            <color indexed="81"/>
            <rFont val="Tahoma"/>
            <family val="2"/>
          </rPr>
          <t>Bob:</t>
        </r>
        <r>
          <rPr>
            <sz val="9"/>
            <color indexed="81"/>
            <rFont val="Tahoma"/>
            <family val="2"/>
          </rPr>
          <t xml:space="preserve">
Allowance for two doors and sidelights</t>
        </r>
      </text>
    </comment>
    <comment ref="F158" authorId="0">
      <text>
        <r>
          <rPr>
            <b/>
            <sz val="9"/>
            <color indexed="81"/>
            <rFont val="Tahoma"/>
            <family val="2"/>
          </rPr>
          <t>Bob:</t>
        </r>
        <r>
          <rPr>
            <sz val="9"/>
            <color indexed="81"/>
            <rFont val="Tahoma"/>
            <family val="2"/>
          </rPr>
          <t xml:space="preserve">
Slabs only</t>
        </r>
      </text>
    </comment>
  </commentList>
</comments>
</file>

<file path=xl/comments2.xml><?xml version="1.0" encoding="utf-8"?>
<comments xmlns="http://schemas.openxmlformats.org/spreadsheetml/2006/main">
  <authors>
    <author>Bob</author>
  </authors>
  <commentList>
    <comment ref="F97" authorId="0">
      <text>
        <r>
          <rPr>
            <b/>
            <sz val="9"/>
            <color indexed="81"/>
            <rFont val="Tahoma"/>
            <family val="2"/>
          </rPr>
          <t>Bob:</t>
        </r>
        <r>
          <rPr>
            <sz val="9"/>
            <color indexed="81"/>
            <rFont val="Tahoma"/>
            <family val="2"/>
          </rPr>
          <t xml:space="preserve">
Pre-hung unit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Bob:</t>
        </r>
        <r>
          <rPr>
            <sz val="9"/>
            <color indexed="81"/>
            <rFont val="Tahoma"/>
            <family val="2"/>
          </rPr>
          <t xml:space="preserve">
Allowance for two doors and sidelights</t>
        </r>
      </text>
    </comment>
    <comment ref="F168" authorId="0">
      <text>
        <r>
          <rPr>
            <b/>
            <sz val="9"/>
            <color indexed="81"/>
            <rFont val="Tahoma"/>
            <family val="2"/>
          </rPr>
          <t>Bob:</t>
        </r>
        <r>
          <rPr>
            <sz val="9"/>
            <color indexed="81"/>
            <rFont val="Tahoma"/>
            <family val="2"/>
          </rPr>
          <t xml:space="preserve">
Slabs only</t>
        </r>
      </text>
    </comment>
  </commentList>
</comments>
</file>

<file path=xl/comments3.xml><?xml version="1.0" encoding="utf-8"?>
<comments xmlns="http://schemas.openxmlformats.org/spreadsheetml/2006/main">
  <authors>
    <author>Bob</author>
  </authors>
  <commentList>
    <comment ref="F98" authorId="0">
      <text>
        <r>
          <rPr>
            <b/>
            <sz val="9"/>
            <color indexed="81"/>
            <rFont val="Tahoma"/>
            <family val="2"/>
          </rPr>
          <t>Bob:</t>
        </r>
        <r>
          <rPr>
            <sz val="9"/>
            <color indexed="81"/>
            <rFont val="Tahoma"/>
            <family val="2"/>
          </rPr>
          <t xml:space="preserve">
Pre-hung unit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Bob:</t>
        </r>
        <r>
          <rPr>
            <sz val="9"/>
            <color indexed="81"/>
            <rFont val="Tahoma"/>
            <family val="2"/>
          </rPr>
          <t xml:space="preserve">
Allowance for two doors and sidelights</t>
        </r>
      </text>
    </comment>
    <comment ref="F183" authorId="0">
      <text>
        <r>
          <rPr>
            <b/>
            <sz val="9"/>
            <color indexed="81"/>
            <rFont val="Tahoma"/>
            <family val="2"/>
          </rPr>
          <t>Bob:</t>
        </r>
        <r>
          <rPr>
            <sz val="9"/>
            <color indexed="81"/>
            <rFont val="Tahoma"/>
            <family val="2"/>
          </rPr>
          <t xml:space="preserve">
Slabs only</t>
        </r>
      </text>
    </comment>
  </commentList>
</comments>
</file>

<file path=xl/sharedStrings.xml><?xml version="1.0" encoding="utf-8"?>
<sst xmlns="http://schemas.openxmlformats.org/spreadsheetml/2006/main" count="703" uniqueCount="186">
  <si>
    <t>Client:</t>
  </si>
  <si>
    <t>Pinar Keskinocak &amp; Bulent Basaran</t>
  </si>
  <si>
    <t>Address:</t>
  </si>
  <si>
    <t>2455 Echo Drive</t>
  </si>
  <si>
    <t>Quote#:</t>
  </si>
  <si>
    <t>Quote Date:</t>
  </si>
  <si>
    <t>Item</t>
  </si>
  <si>
    <t>Description</t>
  </si>
  <si>
    <t>Quantity</t>
  </si>
  <si>
    <t>Labor</t>
  </si>
  <si>
    <t>Material Ea.</t>
  </si>
  <si>
    <t>Mat. Total</t>
  </si>
  <si>
    <t>Total</t>
  </si>
  <si>
    <t>Move-In</t>
  </si>
  <si>
    <t>Barriers/Floor Protection</t>
  </si>
  <si>
    <t>Permit</t>
  </si>
  <si>
    <t>Portolet</t>
  </si>
  <si>
    <t>Insurance</t>
  </si>
  <si>
    <t>Workmen's Comp</t>
  </si>
  <si>
    <t>Liability Insurance</t>
  </si>
  <si>
    <t>Utilities</t>
  </si>
  <si>
    <t>N/A</t>
  </si>
  <si>
    <t>Engineering</t>
  </si>
  <si>
    <t>Survey</t>
  </si>
  <si>
    <t>Demo</t>
  </si>
  <si>
    <t>Roof</t>
  </si>
  <si>
    <t>Interior</t>
  </si>
  <si>
    <t>Waste</t>
  </si>
  <si>
    <t>Grading/Erosion</t>
  </si>
  <si>
    <t>Foundation/Concrete</t>
  </si>
  <si>
    <t>Framing</t>
  </si>
  <si>
    <t>Furr Porch Floor</t>
  </si>
  <si>
    <t>Glue/Nails/Hangers</t>
  </si>
  <si>
    <t>Fireplace</t>
  </si>
  <si>
    <t>Pre-Fab Box</t>
  </si>
  <si>
    <t>Surround</t>
  </si>
  <si>
    <t>Mantel</t>
  </si>
  <si>
    <t>Exterior Doors</t>
  </si>
  <si>
    <t>Front Door</t>
  </si>
  <si>
    <t>Transom at Backdoor</t>
  </si>
  <si>
    <t>Door Hardware</t>
  </si>
  <si>
    <t>Windows</t>
  </si>
  <si>
    <t>$250/sash</t>
  </si>
  <si>
    <t>Flashing</t>
  </si>
  <si>
    <t>Insulation</t>
  </si>
  <si>
    <t>Batt/Blown</t>
  </si>
  <si>
    <t>House Wrap</t>
  </si>
  <si>
    <t>Fire Caulking</t>
  </si>
  <si>
    <t>Plumbing</t>
  </si>
  <si>
    <t>New Riser/Tie-In</t>
  </si>
  <si>
    <t>Rough</t>
  </si>
  <si>
    <t>Set-Out</t>
  </si>
  <si>
    <t>Sewer Line</t>
  </si>
  <si>
    <t>Water Line</t>
  </si>
  <si>
    <t>Shower Pan</t>
  </si>
  <si>
    <t>Plumbing Allowances</t>
  </si>
  <si>
    <t>Kitchen Sink</t>
  </si>
  <si>
    <t xml:space="preserve">Kitchen Faucet </t>
  </si>
  <si>
    <t>Disposal</t>
  </si>
  <si>
    <t>Bath Sink</t>
  </si>
  <si>
    <t>Bath Faucet</t>
  </si>
  <si>
    <t>Laundry Sink</t>
  </si>
  <si>
    <t>Laundry Faucet</t>
  </si>
  <si>
    <t>Toilet</t>
  </si>
  <si>
    <t>Shower Valve</t>
  </si>
  <si>
    <t>Shower Enclosure</t>
  </si>
  <si>
    <t xml:space="preserve">Framed </t>
  </si>
  <si>
    <t>Electrical</t>
  </si>
  <si>
    <t>Demolition</t>
  </si>
  <si>
    <t>Trim</t>
  </si>
  <si>
    <t>Low Voltage</t>
  </si>
  <si>
    <t>Panel</t>
  </si>
  <si>
    <t>Sub-Panel</t>
  </si>
  <si>
    <t>Electrical Allowances</t>
  </si>
  <si>
    <t>Cans</t>
  </si>
  <si>
    <t>6" Only</t>
  </si>
  <si>
    <t>Lights</t>
  </si>
  <si>
    <t>Dimmers</t>
  </si>
  <si>
    <t>HVAC</t>
  </si>
  <si>
    <t xml:space="preserve">Upstairs </t>
  </si>
  <si>
    <t>Downstairs</t>
  </si>
  <si>
    <t>I assumed the downstairs unit is in good working condition</t>
  </si>
  <si>
    <t>Gas Lines</t>
  </si>
  <si>
    <t>Appliance Installation</t>
  </si>
  <si>
    <t>Exterior Finishes</t>
  </si>
  <si>
    <t>Cornice</t>
  </si>
  <si>
    <t>Siding</t>
  </si>
  <si>
    <t>Hardi Plank</t>
  </si>
  <si>
    <t>Removal</t>
  </si>
  <si>
    <t>Brick</t>
  </si>
  <si>
    <t>Stone</t>
  </si>
  <si>
    <t>Driveway</t>
  </si>
  <si>
    <t>Painting</t>
  </si>
  <si>
    <t>Whole House</t>
  </si>
  <si>
    <t>Roofing</t>
  </si>
  <si>
    <t>Gutters</t>
  </si>
  <si>
    <t>All New</t>
  </si>
  <si>
    <t>Deck</t>
  </si>
  <si>
    <t>Front Porch</t>
  </si>
  <si>
    <t>Base</t>
  </si>
  <si>
    <t>Columns</t>
  </si>
  <si>
    <t>Iron Rail</t>
  </si>
  <si>
    <t>Copper Roof</t>
  </si>
  <si>
    <t>Interior Finishes</t>
  </si>
  <si>
    <t>Sheetrock</t>
  </si>
  <si>
    <t xml:space="preserve">New </t>
  </si>
  <si>
    <t>Repairs</t>
  </si>
  <si>
    <t>Doors-New</t>
  </si>
  <si>
    <t>Doors-Glass at Dining</t>
  </si>
  <si>
    <t>Pocket Doors</t>
  </si>
  <si>
    <t>Base/Case/Crown</t>
  </si>
  <si>
    <t>Stairs</t>
  </si>
  <si>
    <t>Treads</t>
  </si>
  <si>
    <t>Railings</t>
  </si>
  <si>
    <t>Finish  3-Coats</t>
  </si>
  <si>
    <t>Lead Containment</t>
  </si>
  <si>
    <t>Hardwoods</t>
  </si>
  <si>
    <t>Install  2-1/4" Oak</t>
  </si>
  <si>
    <t>Shoe Mould</t>
  </si>
  <si>
    <t>Carpet</t>
  </si>
  <si>
    <t>$20/SY Allowance</t>
  </si>
  <si>
    <t>Closet Shelving</t>
  </si>
  <si>
    <t>$3000/Allowance</t>
  </si>
  <si>
    <t>Cleaning</t>
  </si>
  <si>
    <t>Final</t>
  </si>
  <si>
    <t>Doors/Windows</t>
  </si>
  <si>
    <t>Punchout</t>
  </si>
  <si>
    <t>Kitchen Allowances</t>
  </si>
  <si>
    <t>Master Bath Allowances</t>
  </si>
  <si>
    <t>Cabinets</t>
  </si>
  <si>
    <t>$2000/Allowance</t>
  </si>
  <si>
    <t>Counters</t>
  </si>
  <si>
    <t>$65/SF Allowance</t>
  </si>
  <si>
    <t>Hardware</t>
  </si>
  <si>
    <t>Mirror</t>
  </si>
  <si>
    <t>Tile</t>
  </si>
  <si>
    <t>$5/SF</t>
  </si>
  <si>
    <t>Durorock</t>
  </si>
  <si>
    <t>Waterproofing</t>
  </si>
  <si>
    <t>Sealer</t>
  </si>
  <si>
    <t>Jack-N-Jill Bath</t>
  </si>
  <si>
    <t>$1500/Allowance</t>
  </si>
  <si>
    <t>$3.5/SF</t>
  </si>
  <si>
    <t>Guest Bath</t>
  </si>
  <si>
    <t>$750/Allowance</t>
  </si>
  <si>
    <t>Laundry Room Allowances</t>
  </si>
  <si>
    <t>$1200/Allowance</t>
  </si>
  <si>
    <t>$35/SF Allowance</t>
  </si>
  <si>
    <t>Subtotal</t>
  </si>
  <si>
    <t>Tax</t>
  </si>
  <si>
    <t>O&amp;P</t>
  </si>
  <si>
    <t>OPTIONS:</t>
  </si>
  <si>
    <t>Doors-Replace First Floor</t>
  </si>
  <si>
    <t>This is to replace the interior doors on the first floor</t>
  </si>
  <si>
    <t>Garage</t>
  </si>
  <si>
    <t>This is the option for enclosing the carport</t>
  </si>
  <si>
    <t>Door</t>
  </si>
  <si>
    <t>9' vs 10" Ceilings</t>
  </si>
  <si>
    <t>I have assumed a 10' ceiling so there would be a $4000 reduction for sheetrock, framing, brick, etc.  if you went to 9' for the entire house.</t>
  </si>
  <si>
    <t>Notes/Assumptions:</t>
  </si>
  <si>
    <t>This quote is good for 30 days from the above date</t>
  </si>
  <si>
    <t>Red type represents allowances</t>
  </si>
  <si>
    <t>Spray Foam</t>
  </si>
  <si>
    <t>Attic Stairs</t>
  </si>
  <si>
    <t>Water Heater</t>
  </si>
  <si>
    <t>Finish Attic Space</t>
  </si>
  <si>
    <t>Reduction for 9' Ceilings</t>
  </si>
  <si>
    <t>Wall/Floor</t>
  </si>
  <si>
    <t>Add Ducts</t>
  </si>
  <si>
    <t>Assumes 250 Sq Feet</t>
  </si>
  <si>
    <t>Basic Trim</t>
  </si>
  <si>
    <t>Walls</t>
  </si>
  <si>
    <t>Skylight</t>
  </si>
  <si>
    <t>Door Hardware-1st Floor</t>
  </si>
  <si>
    <t>Removal/Disposal</t>
  </si>
  <si>
    <t>This assumes the inside of the carport remains siding</t>
  </si>
  <si>
    <t>Front Wall</t>
  </si>
  <si>
    <t>Footing</t>
  </si>
  <si>
    <t>Block</t>
  </si>
  <si>
    <t>Changes from Quote #1 to Quote #1-Revised are highlighted in blue</t>
  </si>
  <si>
    <t>Tub</t>
  </si>
  <si>
    <t>Master</t>
  </si>
  <si>
    <t>Guest</t>
  </si>
  <si>
    <t>Repairs Only</t>
  </si>
  <si>
    <t>Counter</t>
  </si>
  <si>
    <t>Separation Dining/Kitchen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</si>
</sst>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2" fillId="0" borderId="1" xfId="0" applyFont="1" applyBorder="1"/>
    <xf numFmtId="0" fontId="1" fillId="0" borderId="0" xfId="0" applyFont="1" applyFill="1"/>
    <xf numFmtId="0" fontId="4" fillId="0" borderId="0" xfId="0" applyFont="1" applyFill="1"/>
    <xf numFmtId="0" fontId="2" fillId="0" borderId="0" xfId="0" applyFont="1" applyFill="1"/>
    <xf numFmtId="0" fontId="5" fillId="0" borderId="0" xfId="0" applyFont="1"/>
    <xf numFmtId="2" fontId="1" fillId="0" borderId="0" xfId="0" applyNumberFormat="1" applyFont="1" applyFill="1"/>
    <xf numFmtId="1" fontId="1" fillId="0" borderId="0" xfId="0" applyNumberFormat="1" applyFont="1" applyFill="1"/>
    <xf numFmtId="164" fontId="1" fillId="0" borderId="0" xfId="0" applyNumberFormat="1" applyFont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4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2" fillId="4" borderId="0" xfId="0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7620</xdr:rowOff>
    </xdr:from>
    <xdr:to>
      <xdr:col>1</xdr:col>
      <xdr:colOff>815340</xdr:colOff>
      <xdr:row>8</xdr:row>
      <xdr:rowOff>198120</xdr:rowOff>
    </xdr:to>
    <xdr:pic>
      <xdr:nvPicPr>
        <xdr:cNvPr id="2" name="Picture 1" descr="fitzgerald_green_logocontac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720" y="7620"/>
          <a:ext cx="2400300" cy="1211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45720</xdr:colOff>
      <xdr:row>0</xdr:row>
      <xdr:rowOff>7620</xdr:rowOff>
    </xdr:from>
    <xdr:to>
      <xdr:col>1</xdr:col>
      <xdr:colOff>815340</xdr:colOff>
      <xdr:row>8</xdr:row>
      <xdr:rowOff>198120</xdr:rowOff>
    </xdr:to>
    <xdr:pic>
      <xdr:nvPicPr>
        <xdr:cNvPr id="3" name="Picture 1" descr="fitzgerald_green_logocontac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720" y="7620"/>
          <a:ext cx="2400300" cy="1211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7620</xdr:rowOff>
    </xdr:from>
    <xdr:to>
      <xdr:col>2</xdr:col>
      <xdr:colOff>167640</xdr:colOff>
      <xdr:row>8</xdr:row>
      <xdr:rowOff>30480</xdr:rowOff>
    </xdr:to>
    <xdr:pic>
      <xdr:nvPicPr>
        <xdr:cNvPr id="2" name="Picture 1" descr="fitzgerald_green_logocontac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720" y="7620"/>
          <a:ext cx="2087880" cy="10972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7620</xdr:rowOff>
    </xdr:from>
    <xdr:to>
      <xdr:col>1</xdr:col>
      <xdr:colOff>213360</xdr:colOff>
      <xdr:row>15</xdr:row>
      <xdr:rowOff>45720</xdr:rowOff>
    </xdr:to>
    <xdr:pic>
      <xdr:nvPicPr>
        <xdr:cNvPr id="2" name="Picture 1" descr="fitzgerald_green_logocontac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720" y="7620"/>
          <a:ext cx="1371600" cy="1485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67"/>
  <sheetViews>
    <sheetView topLeftCell="A56" workbookViewId="0">
      <selection activeCell="H76" sqref="H76"/>
    </sheetView>
  </sheetViews>
  <sheetFormatPr defaultColWidth="9.109375" defaultRowHeight="10.199999999999999"/>
  <cols>
    <col min="1" max="1" width="13.33203125" style="1" customWidth="1"/>
    <col min="2" max="2" width="15.33203125" style="1" customWidth="1"/>
    <col min="3" max="5" width="9.109375" style="1"/>
    <col min="6" max="6" width="12.33203125" style="1" customWidth="1"/>
    <col min="7" max="7" width="10.5546875" style="1" customWidth="1"/>
    <col min="8" max="8" width="11.88671875" style="1" customWidth="1"/>
    <col min="9" max="256" width="9.109375" style="1"/>
    <col min="257" max="257" width="13.33203125" style="1" customWidth="1"/>
    <col min="258" max="258" width="15.33203125" style="1" customWidth="1"/>
    <col min="259" max="261" width="9.109375" style="1"/>
    <col min="262" max="262" width="12.33203125" style="1" customWidth="1"/>
    <col min="263" max="263" width="10.5546875" style="1" customWidth="1"/>
    <col min="264" max="264" width="11.88671875" style="1" customWidth="1"/>
    <col min="265" max="512" width="9.109375" style="1"/>
    <col min="513" max="513" width="13.33203125" style="1" customWidth="1"/>
    <col min="514" max="514" width="15.33203125" style="1" customWidth="1"/>
    <col min="515" max="517" width="9.109375" style="1"/>
    <col min="518" max="518" width="12.33203125" style="1" customWidth="1"/>
    <col min="519" max="519" width="10.5546875" style="1" customWidth="1"/>
    <col min="520" max="520" width="11.88671875" style="1" customWidth="1"/>
    <col min="521" max="768" width="9.109375" style="1"/>
    <col min="769" max="769" width="13.33203125" style="1" customWidth="1"/>
    <col min="770" max="770" width="15.33203125" style="1" customWidth="1"/>
    <col min="771" max="773" width="9.109375" style="1"/>
    <col min="774" max="774" width="12.33203125" style="1" customWidth="1"/>
    <col min="775" max="775" width="10.5546875" style="1" customWidth="1"/>
    <col min="776" max="776" width="11.88671875" style="1" customWidth="1"/>
    <col min="777" max="1024" width="9.109375" style="1"/>
    <col min="1025" max="1025" width="13.33203125" style="1" customWidth="1"/>
    <col min="1026" max="1026" width="15.33203125" style="1" customWidth="1"/>
    <col min="1027" max="1029" width="9.109375" style="1"/>
    <col min="1030" max="1030" width="12.33203125" style="1" customWidth="1"/>
    <col min="1031" max="1031" width="10.5546875" style="1" customWidth="1"/>
    <col min="1032" max="1032" width="11.88671875" style="1" customWidth="1"/>
    <col min="1033" max="1280" width="9.109375" style="1"/>
    <col min="1281" max="1281" width="13.33203125" style="1" customWidth="1"/>
    <col min="1282" max="1282" width="15.33203125" style="1" customWidth="1"/>
    <col min="1283" max="1285" width="9.109375" style="1"/>
    <col min="1286" max="1286" width="12.33203125" style="1" customWidth="1"/>
    <col min="1287" max="1287" width="10.5546875" style="1" customWidth="1"/>
    <col min="1288" max="1288" width="11.88671875" style="1" customWidth="1"/>
    <col min="1289" max="1536" width="9.109375" style="1"/>
    <col min="1537" max="1537" width="13.33203125" style="1" customWidth="1"/>
    <col min="1538" max="1538" width="15.33203125" style="1" customWidth="1"/>
    <col min="1539" max="1541" width="9.109375" style="1"/>
    <col min="1542" max="1542" width="12.33203125" style="1" customWidth="1"/>
    <col min="1543" max="1543" width="10.5546875" style="1" customWidth="1"/>
    <col min="1544" max="1544" width="11.88671875" style="1" customWidth="1"/>
    <col min="1545" max="1792" width="9.109375" style="1"/>
    <col min="1793" max="1793" width="13.33203125" style="1" customWidth="1"/>
    <col min="1794" max="1794" width="15.33203125" style="1" customWidth="1"/>
    <col min="1795" max="1797" width="9.109375" style="1"/>
    <col min="1798" max="1798" width="12.33203125" style="1" customWidth="1"/>
    <col min="1799" max="1799" width="10.5546875" style="1" customWidth="1"/>
    <col min="1800" max="1800" width="11.88671875" style="1" customWidth="1"/>
    <col min="1801" max="2048" width="9.109375" style="1"/>
    <col min="2049" max="2049" width="13.33203125" style="1" customWidth="1"/>
    <col min="2050" max="2050" width="15.33203125" style="1" customWidth="1"/>
    <col min="2051" max="2053" width="9.109375" style="1"/>
    <col min="2054" max="2054" width="12.33203125" style="1" customWidth="1"/>
    <col min="2055" max="2055" width="10.5546875" style="1" customWidth="1"/>
    <col min="2056" max="2056" width="11.88671875" style="1" customWidth="1"/>
    <col min="2057" max="2304" width="9.109375" style="1"/>
    <col min="2305" max="2305" width="13.33203125" style="1" customWidth="1"/>
    <col min="2306" max="2306" width="15.33203125" style="1" customWidth="1"/>
    <col min="2307" max="2309" width="9.109375" style="1"/>
    <col min="2310" max="2310" width="12.33203125" style="1" customWidth="1"/>
    <col min="2311" max="2311" width="10.5546875" style="1" customWidth="1"/>
    <col min="2312" max="2312" width="11.88671875" style="1" customWidth="1"/>
    <col min="2313" max="2560" width="9.109375" style="1"/>
    <col min="2561" max="2561" width="13.33203125" style="1" customWidth="1"/>
    <col min="2562" max="2562" width="15.33203125" style="1" customWidth="1"/>
    <col min="2563" max="2565" width="9.109375" style="1"/>
    <col min="2566" max="2566" width="12.33203125" style="1" customWidth="1"/>
    <col min="2567" max="2567" width="10.5546875" style="1" customWidth="1"/>
    <col min="2568" max="2568" width="11.88671875" style="1" customWidth="1"/>
    <col min="2569" max="2816" width="9.109375" style="1"/>
    <col min="2817" max="2817" width="13.33203125" style="1" customWidth="1"/>
    <col min="2818" max="2818" width="15.33203125" style="1" customWidth="1"/>
    <col min="2819" max="2821" width="9.109375" style="1"/>
    <col min="2822" max="2822" width="12.33203125" style="1" customWidth="1"/>
    <col min="2823" max="2823" width="10.5546875" style="1" customWidth="1"/>
    <col min="2824" max="2824" width="11.88671875" style="1" customWidth="1"/>
    <col min="2825" max="3072" width="9.109375" style="1"/>
    <col min="3073" max="3073" width="13.33203125" style="1" customWidth="1"/>
    <col min="3074" max="3074" width="15.33203125" style="1" customWidth="1"/>
    <col min="3075" max="3077" width="9.109375" style="1"/>
    <col min="3078" max="3078" width="12.33203125" style="1" customWidth="1"/>
    <col min="3079" max="3079" width="10.5546875" style="1" customWidth="1"/>
    <col min="3080" max="3080" width="11.88671875" style="1" customWidth="1"/>
    <col min="3081" max="3328" width="9.109375" style="1"/>
    <col min="3329" max="3329" width="13.33203125" style="1" customWidth="1"/>
    <col min="3330" max="3330" width="15.33203125" style="1" customWidth="1"/>
    <col min="3331" max="3333" width="9.109375" style="1"/>
    <col min="3334" max="3334" width="12.33203125" style="1" customWidth="1"/>
    <col min="3335" max="3335" width="10.5546875" style="1" customWidth="1"/>
    <col min="3336" max="3336" width="11.88671875" style="1" customWidth="1"/>
    <col min="3337" max="3584" width="9.109375" style="1"/>
    <col min="3585" max="3585" width="13.33203125" style="1" customWidth="1"/>
    <col min="3586" max="3586" width="15.33203125" style="1" customWidth="1"/>
    <col min="3587" max="3589" width="9.109375" style="1"/>
    <col min="3590" max="3590" width="12.33203125" style="1" customWidth="1"/>
    <col min="3591" max="3591" width="10.5546875" style="1" customWidth="1"/>
    <col min="3592" max="3592" width="11.88671875" style="1" customWidth="1"/>
    <col min="3593" max="3840" width="9.109375" style="1"/>
    <col min="3841" max="3841" width="13.33203125" style="1" customWidth="1"/>
    <col min="3842" max="3842" width="15.33203125" style="1" customWidth="1"/>
    <col min="3843" max="3845" width="9.109375" style="1"/>
    <col min="3846" max="3846" width="12.33203125" style="1" customWidth="1"/>
    <col min="3847" max="3847" width="10.5546875" style="1" customWidth="1"/>
    <col min="3848" max="3848" width="11.88671875" style="1" customWidth="1"/>
    <col min="3849" max="4096" width="9.109375" style="1"/>
    <col min="4097" max="4097" width="13.33203125" style="1" customWidth="1"/>
    <col min="4098" max="4098" width="15.33203125" style="1" customWidth="1"/>
    <col min="4099" max="4101" width="9.109375" style="1"/>
    <col min="4102" max="4102" width="12.33203125" style="1" customWidth="1"/>
    <col min="4103" max="4103" width="10.5546875" style="1" customWidth="1"/>
    <col min="4104" max="4104" width="11.88671875" style="1" customWidth="1"/>
    <col min="4105" max="4352" width="9.109375" style="1"/>
    <col min="4353" max="4353" width="13.33203125" style="1" customWidth="1"/>
    <col min="4354" max="4354" width="15.33203125" style="1" customWidth="1"/>
    <col min="4355" max="4357" width="9.109375" style="1"/>
    <col min="4358" max="4358" width="12.33203125" style="1" customWidth="1"/>
    <col min="4359" max="4359" width="10.5546875" style="1" customWidth="1"/>
    <col min="4360" max="4360" width="11.88671875" style="1" customWidth="1"/>
    <col min="4361" max="4608" width="9.109375" style="1"/>
    <col min="4609" max="4609" width="13.33203125" style="1" customWidth="1"/>
    <col min="4610" max="4610" width="15.33203125" style="1" customWidth="1"/>
    <col min="4611" max="4613" width="9.109375" style="1"/>
    <col min="4614" max="4614" width="12.33203125" style="1" customWidth="1"/>
    <col min="4615" max="4615" width="10.5546875" style="1" customWidth="1"/>
    <col min="4616" max="4616" width="11.88671875" style="1" customWidth="1"/>
    <col min="4617" max="4864" width="9.109375" style="1"/>
    <col min="4865" max="4865" width="13.33203125" style="1" customWidth="1"/>
    <col min="4866" max="4866" width="15.33203125" style="1" customWidth="1"/>
    <col min="4867" max="4869" width="9.109375" style="1"/>
    <col min="4870" max="4870" width="12.33203125" style="1" customWidth="1"/>
    <col min="4871" max="4871" width="10.5546875" style="1" customWidth="1"/>
    <col min="4872" max="4872" width="11.88671875" style="1" customWidth="1"/>
    <col min="4873" max="5120" width="9.109375" style="1"/>
    <col min="5121" max="5121" width="13.33203125" style="1" customWidth="1"/>
    <col min="5122" max="5122" width="15.33203125" style="1" customWidth="1"/>
    <col min="5123" max="5125" width="9.109375" style="1"/>
    <col min="5126" max="5126" width="12.33203125" style="1" customWidth="1"/>
    <col min="5127" max="5127" width="10.5546875" style="1" customWidth="1"/>
    <col min="5128" max="5128" width="11.88671875" style="1" customWidth="1"/>
    <col min="5129" max="5376" width="9.109375" style="1"/>
    <col min="5377" max="5377" width="13.33203125" style="1" customWidth="1"/>
    <col min="5378" max="5378" width="15.33203125" style="1" customWidth="1"/>
    <col min="5379" max="5381" width="9.109375" style="1"/>
    <col min="5382" max="5382" width="12.33203125" style="1" customWidth="1"/>
    <col min="5383" max="5383" width="10.5546875" style="1" customWidth="1"/>
    <col min="5384" max="5384" width="11.88671875" style="1" customWidth="1"/>
    <col min="5385" max="5632" width="9.109375" style="1"/>
    <col min="5633" max="5633" width="13.33203125" style="1" customWidth="1"/>
    <col min="5634" max="5634" width="15.33203125" style="1" customWidth="1"/>
    <col min="5635" max="5637" width="9.109375" style="1"/>
    <col min="5638" max="5638" width="12.33203125" style="1" customWidth="1"/>
    <col min="5639" max="5639" width="10.5546875" style="1" customWidth="1"/>
    <col min="5640" max="5640" width="11.88671875" style="1" customWidth="1"/>
    <col min="5641" max="5888" width="9.109375" style="1"/>
    <col min="5889" max="5889" width="13.33203125" style="1" customWidth="1"/>
    <col min="5890" max="5890" width="15.33203125" style="1" customWidth="1"/>
    <col min="5891" max="5893" width="9.109375" style="1"/>
    <col min="5894" max="5894" width="12.33203125" style="1" customWidth="1"/>
    <col min="5895" max="5895" width="10.5546875" style="1" customWidth="1"/>
    <col min="5896" max="5896" width="11.88671875" style="1" customWidth="1"/>
    <col min="5897" max="6144" width="9.109375" style="1"/>
    <col min="6145" max="6145" width="13.33203125" style="1" customWidth="1"/>
    <col min="6146" max="6146" width="15.33203125" style="1" customWidth="1"/>
    <col min="6147" max="6149" width="9.109375" style="1"/>
    <col min="6150" max="6150" width="12.33203125" style="1" customWidth="1"/>
    <col min="6151" max="6151" width="10.5546875" style="1" customWidth="1"/>
    <col min="6152" max="6152" width="11.88671875" style="1" customWidth="1"/>
    <col min="6153" max="6400" width="9.109375" style="1"/>
    <col min="6401" max="6401" width="13.33203125" style="1" customWidth="1"/>
    <col min="6402" max="6402" width="15.33203125" style="1" customWidth="1"/>
    <col min="6403" max="6405" width="9.109375" style="1"/>
    <col min="6406" max="6406" width="12.33203125" style="1" customWidth="1"/>
    <col min="6407" max="6407" width="10.5546875" style="1" customWidth="1"/>
    <col min="6408" max="6408" width="11.88671875" style="1" customWidth="1"/>
    <col min="6409" max="6656" width="9.109375" style="1"/>
    <col min="6657" max="6657" width="13.33203125" style="1" customWidth="1"/>
    <col min="6658" max="6658" width="15.33203125" style="1" customWidth="1"/>
    <col min="6659" max="6661" width="9.109375" style="1"/>
    <col min="6662" max="6662" width="12.33203125" style="1" customWidth="1"/>
    <col min="6663" max="6663" width="10.5546875" style="1" customWidth="1"/>
    <col min="6664" max="6664" width="11.88671875" style="1" customWidth="1"/>
    <col min="6665" max="6912" width="9.109375" style="1"/>
    <col min="6913" max="6913" width="13.33203125" style="1" customWidth="1"/>
    <col min="6914" max="6914" width="15.33203125" style="1" customWidth="1"/>
    <col min="6915" max="6917" width="9.109375" style="1"/>
    <col min="6918" max="6918" width="12.33203125" style="1" customWidth="1"/>
    <col min="6919" max="6919" width="10.5546875" style="1" customWidth="1"/>
    <col min="6920" max="6920" width="11.88671875" style="1" customWidth="1"/>
    <col min="6921" max="7168" width="9.109375" style="1"/>
    <col min="7169" max="7169" width="13.33203125" style="1" customWidth="1"/>
    <col min="7170" max="7170" width="15.33203125" style="1" customWidth="1"/>
    <col min="7171" max="7173" width="9.109375" style="1"/>
    <col min="7174" max="7174" width="12.33203125" style="1" customWidth="1"/>
    <col min="7175" max="7175" width="10.5546875" style="1" customWidth="1"/>
    <col min="7176" max="7176" width="11.88671875" style="1" customWidth="1"/>
    <col min="7177" max="7424" width="9.109375" style="1"/>
    <col min="7425" max="7425" width="13.33203125" style="1" customWidth="1"/>
    <col min="7426" max="7426" width="15.33203125" style="1" customWidth="1"/>
    <col min="7427" max="7429" width="9.109375" style="1"/>
    <col min="7430" max="7430" width="12.33203125" style="1" customWidth="1"/>
    <col min="7431" max="7431" width="10.5546875" style="1" customWidth="1"/>
    <col min="7432" max="7432" width="11.88671875" style="1" customWidth="1"/>
    <col min="7433" max="7680" width="9.109375" style="1"/>
    <col min="7681" max="7681" width="13.33203125" style="1" customWidth="1"/>
    <col min="7682" max="7682" width="15.33203125" style="1" customWidth="1"/>
    <col min="7683" max="7685" width="9.109375" style="1"/>
    <col min="7686" max="7686" width="12.33203125" style="1" customWidth="1"/>
    <col min="7687" max="7687" width="10.5546875" style="1" customWidth="1"/>
    <col min="7688" max="7688" width="11.88671875" style="1" customWidth="1"/>
    <col min="7689" max="7936" width="9.109375" style="1"/>
    <col min="7937" max="7937" width="13.33203125" style="1" customWidth="1"/>
    <col min="7938" max="7938" width="15.33203125" style="1" customWidth="1"/>
    <col min="7939" max="7941" width="9.109375" style="1"/>
    <col min="7942" max="7942" width="12.33203125" style="1" customWidth="1"/>
    <col min="7943" max="7943" width="10.5546875" style="1" customWidth="1"/>
    <col min="7944" max="7944" width="11.88671875" style="1" customWidth="1"/>
    <col min="7945" max="8192" width="9.109375" style="1"/>
    <col min="8193" max="8193" width="13.33203125" style="1" customWidth="1"/>
    <col min="8194" max="8194" width="15.33203125" style="1" customWidth="1"/>
    <col min="8195" max="8197" width="9.109375" style="1"/>
    <col min="8198" max="8198" width="12.33203125" style="1" customWidth="1"/>
    <col min="8199" max="8199" width="10.5546875" style="1" customWidth="1"/>
    <col min="8200" max="8200" width="11.88671875" style="1" customWidth="1"/>
    <col min="8201" max="8448" width="9.109375" style="1"/>
    <col min="8449" max="8449" width="13.33203125" style="1" customWidth="1"/>
    <col min="8450" max="8450" width="15.33203125" style="1" customWidth="1"/>
    <col min="8451" max="8453" width="9.109375" style="1"/>
    <col min="8454" max="8454" width="12.33203125" style="1" customWidth="1"/>
    <col min="8455" max="8455" width="10.5546875" style="1" customWidth="1"/>
    <col min="8456" max="8456" width="11.88671875" style="1" customWidth="1"/>
    <col min="8457" max="8704" width="9.109375" style="1"/>
    <col min="8705" max="8705" width="13.33203125" style="1" customWidth="1"/>
    <col min="8706" max="8706" width="15.33203125" style="1" customWidth="1"/>
    <col min="8707" max="8709" width="9.109375" style="1"/>
    <col min="8710" max="8710" width="12.33203125" style="1" customWidth="1"/>
    <col min="8711" max="8711" width="10.5546875" style="1" customWidth="1"/>
    <col min="8712" max="8712" width="11.88671875" style="1" customWidth="1"/>
    <col min="8713" max="8960" width="9.109375" style="1"/>
    <col min="8961" max="8961" width="13.33203125" style="1" customWidth="1"/>
    <col min="8962" max="8962" width="15.33203125" style="1" customWidth="1"/>
    <col min="8963" max="8965" width="9.109375" style="1"/>
    <col min="8966" max="8966" width="12.33203125" style="1" customWidth="1"/>
    <col min="8967" max="8967" width="10.5546875" style="1" customWidth="1"/>
    <col min="8968" max="8968" width="11.88671875" style="1" customWidth="1"/>
    <col min="8969" max="9216" width="9.109375" style="1"/>
    <col min="9217" max="9217" width="13.33203125" style="1" customWidth="1"/>
    <col min="9218" max="9218" width="15.33203125" style="1" customWidth="1"/>
    <col min="9219" max="9221" width="9.109375" style="1"/>
    <col min="9222" max="9222" width="12.33203125" style="1" customWidth="1"/>
    <col min="9223" max="9223" width="10.5546875" style="1" customWidth="1"/>
    <col min="9224" max="9224" width="11.88671875" style="1" customWidth="1"/>
    <col min="9225" max="9472" width="9.109375" style="1"/>
    <col min="9473" max="9473" width="13.33203125" style="1" customWidth="1"/>
    <col min="9474" max="9474" width="15.33203125" style="1" customWidth="1"/>
    <col min="9475" max="9477" width="9.109375" style="1"/>
    <col min="9478" max="9478" width="12.33203125" style="1" customWidth="1"/>
    <col min="9479" max="9479" width="10.5546875" style="1" customWidth="1"/>
    <col min="9480" max="9480" width="11.88671875" style="1" customWidth="1"/>
    <col min="9481" max="9728" width="9.109375" style="1"/>
    <col min="9729" max="9729" width="13.33203125" style="1" customWidth="1"/>
    <col min="9730" max="9730" width="15.33203125" style="1" customWidth="1"/>
    <col min="9731" max="9733" width="9.109375" style="1"/>
    <col min="9734" max="9734" width="12.33203125" style="1" customWidth="1"/>
    <col min="9735" max="9735" width="10.5546875" style="1" customWidth="1"/>
    <col min="9736" max="9736" width="11.88671875" style="1" customWidth="1"/>
    <col min="9737" max="9984" width="9.109375" style="1"/>
    <col min="9985" max="9985" width="13.33203125" style="1" customWidth="1"/>
    <col min="9986" max="9986" width="15.33203125" style="1" customWidth="1"/>
    <col min="9987" max="9989" width="9.109375" style="1"/>
    <col min="9990" max="9990" width="12.33203125" style="1" customWidth="1"/>
    <col min="9991" max="9991" width="10.5546875" style="1" customWidth="1"/>
    <col min="9992" max="9992" width="11.88671875" style="1" customWidth="1"/>
    <col min="9993" max="10240" width="9.109375" style="1"/>
    <col min="10241" max="10241" width="13.33203125" style="1" customWidth="1"/>
    <col min="10242" max="10242" width="15.33203125" style="1" customWidth="1"/>
    <col min="10243" max="10245" width="9.109375" style="1"/>
    <col min="10246" max="10246" width="12.33203125" style="1" customWidth="1"/>
    <col min="10247" max="10247" width="10.5546875" style="1" customWidth="1"/>
    <col min="10248" max="10248" width="11.88671875" style="1" customWidth="1"/>
    <col min="10249" max="10496" width="9.109375" style="1"/>
    <col min="10497" max="10497" width="13.33203125" style="1" customWidth="1"/>
    <col min="10498" max="10498" width="15.33203125" style="1" customWidth="1"/>
    <col min="10499" max="10501" width="9.109375" style="1"/>
    <col min="10502" max="10502" width="12.33203125" style="1" customWidth="1"/>
    <col min="10503" max="10503" width="10.5546875" style="1" customWidth="1"/>
    <col min="10504" max="10504" width="11.88671875" style="1" customWidth="1"/>
    <col min="10505" max="10752" width="9.109375" style="1"/>
    <col min="10753" max="10753" width="13.33203125" style="1" customWidth="1"/>
    <col min="10754" max="10754" width="15.33203125" style="1" customWidth="1"/>
    <col min="10755" max="10757" width="9.109375" style="1"/>
    <col min="10758" max="10758" width="12.33203125" style="1" customWidth="1"/>
    <col min="10759" max="10759" width="10.5546875" style="1" customWidth="1"/>
    <col min="10760" max="10760" width="11.88671875" style="1" customWidth="1"/>
    <col min="10761" max="11008" width="9.109375" style="1"/>
    <col min="11009" max="11009" width="13.33203125" style="1" customWidth="1"/>
    <col min="11010" max="11010" width="15.33203125" style="1" customWidth="1"/>
    <col min="11011" max="11013" width="9.109375" style="1"/>
    <col min="11014" max="11014" width="12.33203125" style="1" customWidth="1"/>
    <col min="11015" max="11015" width="10.5546875" style="1" customWidth="1"/>
    <col min="11016" max="11016" width="11.88671875" style="1" customWidth="1"/>
    <col min="11017" max="11264" width="9.109375" style="1"/>
    <col min="11265" max="11265" width="13.33203125" style="1" customWidth="1"/>
    <col min="11266" max="11266" width="15.33203125" style="1" customWidth="1"/>
    <col min="11267" max="11269" width="9.109375" style="1"/>
    <col min="11270" max="11270" width="12.33203125" style="1" customWidth="1"/>
    <col min="11271" max="11271" width="10.5546875" style="1" customWidth="1"/>
    <col min="11272" max="11272" width="11.88671875" style="1" customWidth="1"/>
    <col min="11273" max="11520" width="9.109375" style="1"/>
    <col min="11521" max="11521" width="13.33203125" style="1" customWidth="1"/>
    <col min="11522" max="11522" width="15.33203125" style="1" customWidth="1"/>
    <col min="11523" max="11525" width="9.109375" style="1"/>
    <col min="11526" max="11526" width="12.33203125" style="1" customWidth="1"/>
    <col min="11527" max="11527" width="10.5546875" style="1" customWidth="1"/>
    <col min="11528" max="11528" width="11.88671875" style="1" customWidth="1"/>
    <col min="11529" max="11776" width="9.109375" style="1"/>
    <col min="11777" max="11777" width="13.33203125" style="1" customWidth="1"/>
    <col min="11778" max="11778" width="15.33203125" style="1" customWidth="1"/>
    <col min="11779" max="11781" width="9.109375" style="1"/>
    <col min="11782" max="11782" width="12.33203125" style="1" customWidth="1"/>
    <col min="11783" max="11783" width="10.5546875" style="1" customWidth="1"/>
    <col min="11784" max="11784" width="11.88671875" style="1" customWidth="1"/>
    <col min="11785" max="12032" width="9.109375" style="1"/>
    <col min="12033" max="12033" width="13.33203125" style="1" customWidth="1"/>
    <col min="12034" max="12034" width="15.33203125" style="1" customWidth="1"/>
    <col min="12035" max="12037" width="9.109375" style="1"/>
    <col min="12038" max="12038" width="12.33203125" style="1" customWidth="1"/>
    <col min="12039" max="12039" width="10.5546875" style="1" customWidth="1"/>
    <col min="12040" max="12040" width="11.88671875" style="1" customWidth="1"/>
    <col min="12041" max="12288" width="9.109375" style="1"/>
    <col min="12289" max="12289" width="13.33203125" style="1" customWidth="1"/>
    <col min="12290" max="12290" width="15.33203125" style="1" customWidth="1"/>
    <col min="12291" max="12293" width="9.109375" style="1"/>
    <col min="12294" max="12294" width="12.33203125" style="1" customWidth="1"/>
    <col min="12295" max="12295" width="10.5546875" style="1" customWidth="1"/>
    <col min="12296" max="12296" width="11.88671875" style="1" customWidth="1"/>
    <col min="12297" max="12544" width="9.109375" style="1"/>
    <col min="12545" max="12545" width="13.33203125" style="1" customWidth="1"/>
    <col min="12546" max="12546" width="15.33203125" style="1" customWidth="1"/>
    <col min="12547" max="12549" width="9.109375" style="1"/>
    <col min="12550" max="12550" width="12.33203125" style="1" customWidth="1"/>
    <col min="12551" max="12551" width="10.5546875" style="1" customWidth="1"/>
    <col min="12552" max="12552" width="11.88671875" style="1" customWidth="1"/>
    <col min="12553" max="12800" width="9.109375" style="1"/>
    <col min="12801" max="12801" width="13.33203125" style="1" customWidth="1"/>
    <col min="12802" max="12802" width="15.33203125" style="1" customWidth="1"/>
    <col min="12803" max="12805" width="9.109375" style="1"/>
    <col min="12806" max="12806" width="12.33203125" style="1" customWidth="1"/>
    <col min="12807" max="12807" width="10.5546875" style="1" customWidth="1"/>
    <col min="12808" max="12808" width="11.88671875" style="1" customWidth="1"/>
    <col min="12809" max="13056" width="9.109375" style="1"/>
    <col min="13057" max="13057" width="13.33203125" style="1" customWidth="1"/>
    <col min="13058" max="13058" width="15.33203125" style="1" customWidth="1"/>
    <col min="13059" max="13061" width="9.109375" style="1"/>
    <col min="13062" max="13062" width="12.33203125" style="1" customWidth="1"/>
    <col min="13063" max="13063" width="10.5546875" style="1" customWidth="1"/>
    <col min="13064" max="13064" width="11.88671875" style="1" customWidth="1"/>
    <col min="13065" max="13312" width="9.109375" style="1"/>
    <col min="13313" max="13313" width="13.33203125" style="1" customWidth="1"/>
    <col min="13314" max="13314" width="15.33203125" style="1" customWidth="1"/>
    <col min="13315" max="13317" width="9.109375" style="1"/>
    <col min="13318" max="13318" width="12.33203125" style="1" customWidth="1"/>
    <col min="13319" max="13319" width="10.5546875" style="1" customWidth="1"/>
    <col min="13320" max="13320" width="11.88671875" style="1" customWidth="1"/>
    <col min="13321" max="13568" width="9.109375" style="1"/>
    <col min="13569" max="13569" width="13.33203125" style="1" customWidth="1"/>
    <col min="13570" max="13570" width="15.33203125" style="1" customWidth="1"/>
    <col min="13571" max="13573" width="9.109375" style="1"/>
    <col min="13574" max="13574" width="12.33203125" style="1" customWidth="1"/>
    <col min="13575" max="13575" width="10.5546875" style="1" customWidth="1"/>
    <col min="13576" max="13576" width="11.88671875" style="1" customWidth="1"/>
    <col min="13577" max="13824" width="9.109375" style="1"/>
    <col min="13825" max="13825" width="13.33203125" style="1" customWidth="1"/>
    <col min="13826" max="13826" width="15.33203125" style="1" customWidth="1"/>
    <col min="13827" max="13829" width="9.109375" style="1"/>
    <col min="13830" max="13830" width="12.33203125" style="1" customWidth="1"/>
    <col min="13831" max="13831" width="10.5546875" style="1" customWidth="1"/>
    <col min="13832" max="13832" width="11.88671875" style="1" customWidth="1"/>
    <col min="13833" max="14080" width="9.109375" style="1"/>
    <col min="14081" max="14081" width="13.33203125" style="1" customWidth="1"/>
    <col min="14082" max="14082" width="15.33203125" style="1" customWidth="1"/>
    <col min="14083" max="14085" width="9.109375" style="1"/>
    <col min="14086" max="14086" width="12.33203125" style="1" customWidth="1"/>
    <col min="14087" max="14087" width="10.5546875" style="1" customWidth="1"/>
    <col min="14088" max="14088" width="11.88671875" style="1" customWidth="1"/>
    <col min="14089" max="14336" width="9.109375" style="1"/>
    <col min="14337" max="14337" width="13.33203125" style="1" customWidth="1"/>
    <col min="14338" max="14338" width="15.33203125" style="1" customWidth="1"/>
    <col min="14339" max="14341" width="9.109375" style="1"/>
    <col min="14342" max="14342" width="12.33203125" style="1" customWidth="1"/>
    <col min="14343" max="14343" width="10.5546875" style="1" customWidth="1"/>
    <col min="14344" max="14344" width="11.88671875" style="1" customWidth="1"/>
    <col min="14345" max="14592" width="9.109375" style="1"/>
    <col min="14593" max="14593" width="13.33203125" style="1" customWidth="1"/>
    <col min="14594" max="14594" width="15.33203125" style="1" customWidth="1"/>
    <col min="14595" max="14597" width="9.109375" style="1"/>
    <col min="14598" max="14598" width="12.33203125" style="1" customWidth="1"/>
    <col min="14599" max="14599" width="10.5546875" style="1" customWidth="1"/>
    <col min="14600" max="14600" width="11.88671875" style="1" customWidth="1"/>
    <col min="14601" max="14848" width="9.109375" style="1"/>
    <col min="14849" max="14849" width="13.33203125" style="1" customWidth="1"/>
    <col min="14850" max="14850" width="15.33203125" style="1" customWidth="1"/>
    <col min="14851" max="14853" width="9.109375" style="1"/>
    <col min="14854" max="14854" width="12.33203125" style="1" customWidth="1"/>
    <col min="14855" max="14855" width="10.5546875" style="1" customWidth="1"/>
    <col min="14856" max="14856" width="11.88671875" style="1" customWidth="1"/>
    <col min="14857" max="15104" width="9.109375" style="1"/>
    <col min="15105" max="15105" width="13.33203125" style="1" customWidth="1"/>
    <col min="15106" max="15106" width="15.33203125" style="1" customWidth="1"/>
    <col min="15107" max="15109" width="9.109375" style="1"/>
    <col min="15110" max="15110" width="12.33203125" style="1" customWidth="1"/>
    <col min="15111" max="15111" width="10.5546875" style="1" customWidth="1"/>
    <col min="15112" max="15112" width="11.88671875" style="1" customWidth="1"/>
    <col min="15113" max="15360" width="9.109375" style="1"/>
    <col min="15361" max="15361" width="13.33203125" style="1" customWidth="1"/>
    <col min="15362" max="15362" width="15.33203125" style="1" customWidth="1"/>
    <col min="15363" max="15365" width="9.109375" style="1"/>
    <col min="15366" max="15366" width="12.33203125" style="1" customWidth="1"/>
    <col min="15367" max="15367" width="10.5546875" style="1" customWidth="1"/>
    <col min="15368" max="15368" width="11.88671875" style="1" customWidth="1"/>
    <col min="15369" max="15616" width="9.109375" style="1"/>
    <col min="15617" max="15617" width="13.33203125" style="1" customWidth="1"/>
    <col min="15618" max="15618" width="15.33203125" style="1" customWidth="1"/>
    <col min="15619" max="15621" width="9.109375" style="1"/>
    <col min="15622" max="15622" width="12.33203125" style="1" customWidth="1"/>
    <col min="15623" max="15623" width="10.5546875" style="1" customWidth="1"/>
    <col min="15624" max="15624" width="11.88671875" style="1" customWidth="1"/>
    <col min="15625" max="15872" width="9.109375" style="1"/>
    <col min="15873" max="15873" width="13.33203125" style="1" customWidth="1"/>
    <col min="15874" max="15874" width="15.33203125" style="1" customWidth="1"/>
    <col min="15875" max="15877" width="9.109375" style="1"/>
    <col min="15878" max="15878" width="12.33203125" style="1" customWidth="1"/>
    <col min="15879" max="15879" width="10.5546875" style="1" customWidth="1"/>
    <col min="15880" max="15880" width="11.88671875" style="1" customWidth="1"/>
    <col min="15881" max="16128" width="9.109375" style="1"/>
    <col min="16129" max="16129" width="13.33203125" style="1" customWidth="1"/>
    <col min="16130" max="16130" width="15.33203125" style="1" customWidth="1"/>
    <col min="16131" max="16133" width="9.109375" style="1"/>
    <col min="16134" max="16134" width="12.33203125" style="1" customWidth="1"/>
    <col min="16135" max="16135" width="10.5546875" style="1" customWidth="1"/>
    <col min="16136" max="16136" width="11.88671875" style="1" customWidth="1"/>
    <col min="16137" max="16384" width="9.109375" style="1"/>
  </cols>
  <sheetData>
    <row r="2" spans="1:8">
      <c r="F2" s="2" t="s">
        <v>0</v>
      </c>
      <c r="G2" s="1" t="s">
        <v>1</v>
      </c>
      <c r="H2" s="2"/>
    </row>
    <row r="3" spans="1:8">
      <c r="F3" s="2" t="s">
        <v>2</v>
      </c>
      <c r="G3" s="1" t="s">
        <v>3</v>
      </c>
      <c r="H3" s="2"/>
    </row>
    <row r="4" spans="1:8" ht="13.2">
      <c r="F4" s="2"/>
      <c r="H4" s="3"/>
    </row>
    <row r="5" spans="1:8">
      <c r="F5" s="2"/>
      <c r="G5" s="4"/>
    </row>
    <row r="6" spans="1:8">
      <c r="F6" s="2"/>
    </row>
    <row r="7" spans="1:8">
      <c r="F7" s="2"/>
      <c r="G7" s="4"/>
    </row>
    <row r="8" spans="1:8">
      <c r="F8" s="2" t="s">
        <v>4</v>
      </c>
      <c r="G8" s="5">
        <v>1</v>
      </c>
    </row>
    <row r="9" spans="1:8" ht="21" customHeight="1">
      <c r="A9" s="2"/>
      <c r="B9" s="2"/>
      <c r="C9" s="2"/>
      <c r="D9" s="2"/>
      <c r="E9" s="2"/>
      <c r="F9" s="2" t="s">
        <v>5</v>
      </c>
      <c r="G9" s="6">
        <v>40830</v>
      </c>
      <c r="H9" s="2"/>
    </row>
    <row r="10" spans="1:8" hidden="1">
      <c r="A10" s="2"/>
      <c r="B10" s="2"/>
      <c r="C10" s="2"/>
      <c r="D10" s="2"/>
      <c r="E10" s="2"/>
      <c r="F10" s="2"/>
      <c r="G10" s="2"/>
      <c r="H10" s="2"/>
    </row>
    <row r="11" spans="1:8" ht="10.8" thickBot="1">
      <c r="A11" s="7"/>
      <c r="B11" s="7"/>
      <c r="C11" s="7"/>
      <c r="D11" s="7"/>
      <c r="E11" s="7"/>
      <c r="F11" s="7"/>
      <c r="G11" s="7"/>
      <c r="H11" s="7"/>
    </row>
    <row r="12" spans="1:8">
      <c r="A12" s="2" t="s">
        <v>6</v>
      </c>
      <c r="B12" s="2" t="s">
        <v>7</v>
      </c>
      <c r="C12" s="2" t="s">
        <v>8</v>
      </c>
      <c r="D12" s="2" t="s">
        <v>9</v>
      </c>
      <c r="E12" s="2" t="s">
        <v>8</v>
      </c>
      <c r="F12" s="2" t="s">
        <v>10</v>
      </c>
      <c r="G12" s="2" t="s">
        <v>11</v>
      </c>
      <c r="H12" s="2" t="s">
        <v>12</v>
      </c>
    </row>
    <row r="14" spans="1:8">
      <c r="A14" s="2" t="s">
        <v>13</v>
      </c>
      <c r="B14" s="1" t="s">
        <v>14</v>
      </c>
      <c r="C14" s="8">
        <v>1</v>
      </c>
      <c r="D14" s="8">
        <v>350</v>
      </c>
      <c r="E14" s="8">
        <v>1</v>
      </c>
      <c r="F14" s="8">
        <v>200</v>
      </c>
      <c r="G14" s="8">
        <f>F14*E14</f>
        <v>200</v>
      </c>
      <c r="H14" s="8">
        <f>(C14*D14)+(E14*F14)</f>
        <v>550</v>
      </c>
    </row>
    <row r="15" spans="1:8">
      <c r="B15" s="1" t="s">
        <v>15</v>
      </c>
      <c r="C15" s="8">
        <v>1</v>
      </c>
      <c r="D15" s="8">
        <v>600</v>
      </c>
      <c r="E15" s="8">
        <v>1</v>
      </c>
      <c r="F15" s="9">
        <v>1000</v>
      </c>
      <c r="G15" s="8">
        <f t="shared" ref="G15:G78" si="0">F15*E15</f>
        <v>1000</v>
      </c>
      <c r="H15" s="8">
        <f t="shared" ref="H15:H78" si="1">(C15*D15)+(E15*F15)</f>
        <v>1600</v>
      </c>
    </row>
    <row r="16" spans="1:8">
      <c r="B16" s="1" t="s">
        <v>16</v>
      </c>
      <c r="C16" s="8">
        <v>0</v>
      </c>
      <c r="D16" s="8">
        <v>0</v>
      </c>
      <c r="E16" s="8">
        <v>6</v>
      </c>
      <c r="F16" s="8">
        <v>105</v>
      </c>
      <c r="G16" s="8">
        <f t="shared" si="0"/>
        <v>630</v>
      </c>
      <c r="H16" s="8">
        <f t="shared" si="1"/>
        <v>630</v>
      </c>
    </row>
    <row r="17" spans="1:8">
      <c r="A17" s="2" t="s">
        <v>17</v>
      </c>
      <c r="B17" s="1" t="s">
        <v>18</v>
      </c>
      <c r="C17" s="8">
        <v>5.1100000000000003</v>
      </c>
      <c r="D17" s="8">
        <v>289</v>
      </c>
      <c r="E17" s="8">
        <v>0</v>
      </c>
      <c r="F17" s="8">
        <v>0</v>
      </c>
      <c r="G17" s="8">
        <f t="shared" si="0"/>
        <v>0</v>
      </c>
      <c r="H17" s="8">
        <f t="shared" si="1"/>
        <v>1476.7900000000002</v>
      </c>
    </row>
    <row r="18" spans="1:8">
      <c r="B18" s="1" t="s">
        <v>19</v>
      </c>
      <c r="C18" s="8">
        <v>3.55</v>
      </c>
      <c r="D18" s="8">
        <v>289</v>
      </c>
      <c r="E18" s="8">
        <v>0</v>
      </c>
      <c r="F18" s="8">
        <v>0</v>
      </c>
      <c r="G18" s="8">
        <f t="shared" si="0"/>
        <v>0</v>
      </c>
      <c r="H18" s="8">
        <f t="shared" si="1"/>
        <v>1025.95</v>
      </c>
    </row>
    <row r="19" spans="1:8">
      <c r="A19" s="2" t="s">
        <v>20</v>
      </c>
      <c r="B19" s="1" t="s">
        <v>21</v>
      </c>
      <c r="C19" s="8">
        <v>0</v>
      </c>
      <c r="D19" s="8">
        <v>0</v>
      </c>
      <c r="E19" s="8">
        <v>0</v>
      </c>
      <c r="F19" s="8">
        <v>0</v>
      </c>
      <c r="G19" s="8">
        <f t="shared" si="0"/>
        <v>0</v>
      </c>
      <c r="H19" s="8">
        <f t="shared" si="1"/>
        <v>0</v>
      </c>
    </row>
    <row r="20" spans="1:8">
      <c r="A20" s="2" t="s">
        <v>22</v>
      </c>
      <c r="B20" s="1" t="s">
        <v>22</v>
      </c>
      <c r="C20" s="8">
        <v>0</v>
      </c>
      <c r="D20" s="8">
        <v>0</v>
      </c>
      <c r="E20" s="8">
        <v>0</v>
      </c>
      <c r="F20" s="8">
        <v>0</v>
      </c>
      <c r="G20" s="8">
        <f t="shared" si="0"/>
        <v>0</v>
      </c>
      <c r="H20" s="8">
        <f t="shared" si="1"/>
        <v>0</v>
      </c>
    </row>
    <row r="21" spans="1:8">
      <c r="B21" s="1" t="s">
        <v>23</v>
      </c>
      <c r="C21" s="8">
        <v>0</v>
      </c>
      <c r="D21" s="8">
        <v>0</v>
      </c>
      <c r="E21" s="8">
        <v>0</v>
      </c>
      <c r="F21" s="8">
        <v>0</v>
      </c>
      <c r="G21" s="8">
        <f t="shared" si="0"/>
        <v>0</v>
      </c>
      <c r="H21" s="8">
        <f t="shared" si="1"/>
        <v>0</v>
      </c>
    </row>
    <row r="22" spans="1:8">
      <c r="A22" s="2" t="s">
        <v>24</v>
      </c>
      <c r="B22" s="1" t="s">
        <v>25</v>
      </c>
      <c r="C22" s="8">
        <v>1</v>
      </c>
      <c r="D22" s="8">
        <v>3000</v>
      </c>
      <c r="E22" s="8">
        <v>1</v>
      </c>
      <c r="F22" s="8">
        <v>200</v>
      </c>
      <c r="G22" s="8">
        <f t="shared" si="0"/>
        <v>200</v>
      </c>
      <c r="H22" s="8">
        <f t="shared" si="1"/>
        <v>3200</v>
      </c>
    </row>
    <row r="23" spans="1:8">
      <c r="A23" s="2"/>
      <c r="B23" s="1" t="s">
        <v>26</v>
      </c>
      <c r="C23" s="8">
        <v>1</v>
      </c>
      <c r="D23" s="8">
        <v>2100</v>
      </c>
      <c r="E23" s="8">
        <v>1</v>
      </c>
      <c r="F23" s="8">
        <v>100</v>
      </c>
      <c r="G23" s="8">
        <f t="shared" si="0"/>
        <v>100</v>
      </c>
      <c r="H23" s="8">
        <f t="shared" si="1"/>
        <v>2200</v>
      </c>
    </row>
    <row r="24" spans="1:8">
      <c r="B24" s="1" t="s">
        <v>27</v>
      </c>
      <c r="C24" s="8">
        <v>6</v>
      </c>
      <c r="D24" s="8">
        <v>135</v>
      </c>
      <c r="E24" s="8">
        <v>6</v>
      </c>
      <c r="F24" s="8">
        <v>400</v>
      </c>
      <c r="G24" s="8">
        <f t="shared" si="0"/>
        <v>2400</v>
      </c>
      <c r="H24" s="8">
        <f t="shared" si="1"/>
        <v>3210</v>
      </c>
    </row>
    <row r="25" spans="1:8">
      <c r="A25" s="2" t="s">
        <v>28</v>
      </c>
      <c r="B25" s="1" t="s">
        <v>21</v>
      </c>
      <c r="C25" s="8">
        <v>0</v>
      </c>
      <c r="D25" s="8">
        <v>0</v>
      </c>
      <c r="E25" s="8">
        <v>0</v>
      </c>
      <c r="F25" s="8">
        <v>0</v>
      </c>
      <c r="G25" s="8">
        <f t="shared" si="0"/>
        <v>0</v>
      </c>
      <c r="H25" s="8">
        <f t="shared" si="1"/>
        <v>0</v>
      </c>
    </row>
    <row r="26" spans="1:8">
      <c r="A26" s="2" t="s">
        <v>29</v>
      </c>
      <c r="B26" s="1" t="s">
        <v>21</v>
      </c>
      <c r="C26" s="8">
        <v>0</v>
      </c>
      <c r="D26" s="8">
        <v>0</v>
      </c>
      <c r="E26" s="8">
        <v>0</v>
      </c>
      <c r="F26" s="8">
        <v>0</v>
      </c>
      <c r="G26" s="8">
        <f t="shared" si="0"/>
        <v>0</v>
      </c>
      <c r="H26" s="8">
        <f t="shared" si="1"/>
        <v>0</v>
      </c>
    </row>
    <row r="27" spans="1:8">
      <c r="A27" s="2" t="s">
        <v>30</v>
      </c>
      <c r="C27" s="8">
        <v>1</v>
      </c>
      <c r="D27" s="8">
        <v>14000</v>
      </c>
      <c r="E27" s="8">
        <v>1</v>
      </c>
      <c r="F27" s="8">
        <v>13500</v>
      </c>
      <c r="G27" s="8">
        <f t="shared" si="0"/>
        <v>13500</v>
      </c>
      <c r="H27" s="8">
        <f t="shared" si="1"/>
        <v>27500</v>
      </c>
    </row>
    <row r="28" spans="1:8">
      <c r="A28" s="2"/>
      <c r="B28" s="1" t="s">
        <v>31</v>
      </c>
      <c r="C28" s="8">
        <v>1</v>
      </c>
      <c r="D28" s="8">
        <v>450</v>
      </c>
      <c r="E28" s="8">
        <v>1</v>
      </c>
      <c r="F28" s="8">
        <v>500</v>
      </c>
      <c r="G28" s="8">
        <f t="shared" si="0"/>
        <v>500</v>
      </c>
      <c r="H28" s="8">
        <f t="shared" si="1"/>
        <v>950</v>
      </c>
    </row>
    <row r="29" spans="1:8">
      <c r="A29" s="1" t="s">
        <v>32</v>
      </c>
      <c r="C29" s="8">
        <v>0</v>
      </c>
      <c r="D29" s="8">
        <v>0</v>
      </c>
      <c r="E29" s="8">
        <v>1</v>
      </c>
      <c r="F29" s="9">
        <v>750</v>
      </c>
      <c r="G29" s="8">
        <f t="shared" si="0"/>
        <v>750</v>
      </c>
      <c r="H29" s="8">
        <f t="shared" si="1"/>
        <v>750</v>
      </c>
    </row>
    <row r="30" spans="1:8">
      <c r="A30" s="2" t="s">
        <v>33</v>
      </c>
      <c r="B30" s="1" t="s">
        <v>34</v>
      </c>
      <c r="C30" s="8">
        <v>2</v>
      </c>
      <c r="D30" s="8">
        <v>300</v>
      </c>
      <c r="E30" s="8">
        <v>2</v>
      </c>
      <c r="F30" s="9">
        <v>1300</v>
      </c>
      <c r="G30" s="8">
        <f t="shared" si="0"/>
        <v>2600</v>
      </c>
      <c r="H30" s="8">
        <f t="shared" si="1"/>
        <v>3200</v>
      </c>
    </row>
    <row r="31" spans="1:8">
      <c r="A31" s="2"/>
      <c r="B31" s="1" t="s">
        <v>35</v>
      </c>
      <c r="C31" s="8">
        <v>2</v>
      </c>
      <c r="D31" s="8">
        <v>250</v>
      </c>
      <c r="E31" s="8">
        <v>2</v>
      </c>
      <c r="F31" s="8">
        <v>300</v>
      </c>
      <c r="G31" s="8">
        <f t="shared" si="0"/>
        <v>600</v>
      </c>
      <c r="H31" s="8">
        <f t="shared" si="1"/>
        <v>1100</v>
      </c>
    </row>
    <row r="32" spans="1:8">
      <c r="A32" s="2"/>
      <c r="B32" s="1" t="s">
        <v>36</v>
      </c>
      <c r="C32" s="8">
        <v>2</v>
      </c>
      <c r="D32" s="8">
        <v>300</v>
      </c>
      <c r="E32" s="8">
        <v>2</v>
      </c>
      <c r="F32" s="8">
        <v>250</v>
      </c>
      <c r="G32" s="8">
        <f t="shared" si="0"/>
        <v>500</v>
      </c>
      <c r="H32" s="8">
        <f t="shared" si="1"/>
        <v>1100</v>
      </c>
    </row>
    <row r="33" spans="1:8">
      <c r="A33" s="2" t="s">
        <v>37</v>
      </c>
      <c r="B33" s="1" t="s">
        <v>38</v>
      </c>
      <c r="C33" s="8">
        <v>1</v>
      </c>
      <c r="D33" s="8">
        <v>200</v>
      </c>
      <c r="E33" s="8">
        <v>1</v>
      </c>
      <c r="F33" s="9">
        <v>1500</v>
      </c>
      <c r="G33" s="8">
        <f t="shared" si="0"/>
        <v>1500</v>
      </c>
      <c r="H33" s="8">
        <f t="shared" si="1"/>
        <v>1700</v>
      </c>
    </row>
    <row r="34" spans="1:8">
      <c r="A34" s="2"/>
      <c r="B34" s="1" t="s">
        <v>39</v>
      </c>
      <c r="C34" s="8">
        <v>1</v>
      </c>
      <c r="D34" s="8">
        <v>150</v>
      </c>
      <c r="E34" s="8">
        <v>1</v>
      </c>
      <c r="F34" s="9">
        <v>400</v>
      </c>
      <c r="G34" s="8">
        <f t="shared" si="0"/>
        <v>400</v>
      </c>
      <c r="H34" s="8">
        <f t="shared" si="1"/>
        <v>550</v>
      </c>
    </row>
    <row r="35" spans="1:8">
      <c r="A35" s="2"/>
      <c r="B35" s="1" t="s">
        <v>40</v>
      </c>
      <c r="C35" s="8">
        <v>2</v>
      </c>
      <c r="D35" s="8">
        <v>25</v>
      </c>
      <c r="E35" s="8">
        <v>2</v>
      </c>
      <c r="F35" s="9">
        <v>40</v>
      </c>
      <c r="G35" s="8">
        <f>F35*E35</f>
        <v>80</v>
      </c>
      <c r="H35" s="8">
        <f>(C35*D35)+(E35*F35)</f>
        <v>130</v>
      </c>
    </row>
    <row r="36" spans="1:8">
      <c r="A36" s="2" t="s">
        <v>41</v>
      </c>
      <c r="B36" s="1" t="s">
        <v>42</v>
      </c>
      <c r="C36" s="8">
        <v>35</v>
      </c>
      <c r="D36" s="8">
        <v>75</v>
      </c>
      <c r="E36" s="8">
        <v>33</v>
      </c>
      <c r="F36" s="9">
        <v>250</v>
      </c>
      <c r="G36" s="8">
        <f t="shared" si="0"/>
        <v>8250</v>
      </c>
      <c r="H36" s="8">
        <f t="shared" si="1"/>
        <v>10875</v>
      </c>
    </row>
    <row r="37" spans="1:8">
      <c r="A37" s="2"/>
      <c r="B37" s="1" t="s">
        <v>43</v>
      </c>
      <c r="C37" s="8">
        <v>35</v>
      </c>
      <c r="D37" s="8">
        <v>10</v>
      </c>
      <c r="E37" s="8">
        <v>35</v>
      </c>
      <c r="F37" s="8">
        <v>15</v>
      </c>
      <c r="G37" s="8">
        <f t="shared" si="0"/>
        <v>525</v>
      </c>
      <c r="H37" s="8">
        <f t="shared" si="1"/>
        <v>875</v>
      </c>
    </row>
    <row r="38" spans="1:8">
      <c r="A38" s="2" t="s">
        <v>44</v>
      </c>
      <c r="B38" s="1" t="s">
        <v>45</v>
      </c>
      <c r="C38" s="8">
        <v>1</v>
      </c>
      <c r="D38" s="8">
        <v>2500</v>
      </c>
      <c r="E38" s="8">
        <v>1</v>
      </c>
      <c r="F38" s="8">
        <v>750</v>
      </c>
      <c r="G38" s="8">
        <f t="shared" si="0"/>
        <v>750</v>
      </c>
      <c r="H38" s="8">
        <f t="shared" si="1"/>
        <v>3250</v>
      </c>
    </row>
    <row r="39" spans="1:8">
      <c r="B39" s="1" t="s">
        <v>46</v>
      </c>
      <c r="C39" s="8">
        <v>2</v>
      </c>
      <c r="D39" s="8">
        <v>450</v>
      </c>
      <c r="E39" s="8">
        <v>0</v>
      </c>
      <c r="F39" s="8">
        <v>0</v>
      </c>
      <c r="G39" s="8">
        <f t="shared" si="0"/>
        <v>0</v>
      </c>
      <c r="H39" s="8">
        <f t="shared" si="1"/>
        <v>900</v>
      </c>
    </row>
    <row r="40" spans="1:8">
      <c r="B40" s="1" t="s">
        <v>47</v>
      </c>
      <c r="C40" s="8">
        <v>1</v>
      </c>
      <c r="D40" s="8">
        <v>200</v>
      </c>
      <c r="E40" s="8">
        <v>1</v>
      </c>
      <c r="F40" s="8">
        <v>100</v>
      </c>
      <c r="G40" s="8">
        <f t="shared" si="0"/>
        <v>100</v>
      </c>
      <c r="H40" s="8">
        <f t="shared" si="1"/>
        <v>300</v>
      </c>
    </row>
    <row r="41" spans="1:8">
      <c r="A41" s="2" t="s">
        <v>48</v>
      </c>
      <c r="B41" s="1" t="s">
        <v>49</v>
      </c>
      <c r="C41" s="8">
        <v>2</v>
      </c>
      <c r="D41" s="8">
        <v>500</v>
      </c>
      <c r="E41" s="8"/>
      <c r="F41" s="8"/>
      <c r="G41" s="8">
        <f t="shared" si="0"/>
        <v>0</v>
      </c>
      <c r="H41" s="8">
        <f t="shared" si="1"/>
        <v>1000</v>
      </c>
    </row>
    <row r="42" spans="1:8">
      <c r="B42" s="1" t="s">
        <v>50</v>
      </c>
      <c r="C42" s="8">
        <v>14.5</v>
      </c>
      <c r="D42" s="8">
        <v>500</v>
      </c>
      <c r="E42" s="8">
        <v>0</v>
      </c>
      <c r="F42" s="8">
        <v>0</v>
      </c>
      <c r="G42" s="8">
        <f t="shared" si="0"/>
        <v>0</v>
      </c>
      <c r="H42" s="8">
        <f t="shared" si="1"/>
        <v>7250</v>
      </c>
    </row>
    <row r="43" spans="1:8">
      <c r="B43" s="1" t="s">
        <v>51</v>
      </c>
      <c r="C43" s="8">
        <v>13</v>
      </c>
      <c r="D43" s="8">
        <v>250</v>
      </c>
      <c r="E43" s="8">
        <v>0</v>
      </c>
      <c r="F43" s="8">
        <v>0</v>
      </c>
      <c r="G43" s="8">
        <f t="shared" si="0"/>
        <v>0</v>
      </c>
      <c r="H43" s="8">
        <f t="shared" si="1"/>
        <v>3250</v>
      </c>
    </row>
    <row r="44" spans="1:8">
      <c r="B44" s="1" t="s">
        <v>52</v>
      </c>
      <c r="C44" s="8">
        <v>0</v>
      </c>
      <c r="D44" s="8">
        <v>0</v>
      </c>
      <c r="E44" s="8">
        <v>0</v>
      </c>
      <c r="F44" s="8">
        <v>0</v>
      </c>
      <c r="G44" s="8">
        <f t="shared" si="0"/>
        <v>0</v>
      </c>
      <c r="H44" s="8">
        <f t="shared" si="1"/>
        <v>0</v>
      </c>
    </row>
    <row r="45" spans="1:8">
      <c r="B45" s="1" t="s">
        <v>53</v>
      </c>
      <c r="C45" s="8">
        <v>0</v>
      </c>
      <c r="D45" s="8">
        <v>0</v>
      </c>
      <c r="E45" s="8">
        <v>0</v>
      </c>
      <c r="F45" s="8">
        <v>0</v>
      </c>
      <c r="G45" s="8">
        <f t="shared" si="0"/>
        <v>0</v>
      </c>
      <c r="H45" s="8">
        <f t="shared" si="1"/>
        <v>0</v>
      </c>
    </row>
    <row r="46" spans="1:8">
      <c r="B46" s="1" t="s">
        <v>54</v>
      </c>
      <c r="C46" s="8">
        <v>1</v>
      </c>
      <c r="D46" s="8">
        <v>300</v>
      </c>
      <c r="E46" s="8">
        <v>1</v>
      </c>
      <c r="F46" s="8">
        <v>100</v>
      </c>
      <c r="G46" s="8">
        <f t="shared" si="0"/>
        <v>100</v>
      </c>
      <c r="H46" s="8">
        <f t="shared" si="1"/>
        <v>400</v>
      </c>
    </row>
    <row r="47" spans="1:8">
      <c r="A47" s="2" t="s">
        <v>55</v>
      </c>
      <c r="C47" s="8">
        <v>0</v>
      </c>
      <c r="D47" s="8">
        <v>0</v>
      </c>
      <c r="E47" s="8">
        <v>0</v>
      </c>
      <c r="F47" s="8">
        <v>0</v>
      </c>
      <c r="G47" s="8">
        <f t="shared" si="0"/>
        <v>0</v>
      </c>
      <c r="H47" s="8">
        <f t="shared" si="1"/>
        <v>0</v>
      </c>
    </row>
    <row r="48" spans="1:8">
      <c r="A48" s="1" t="s">
        <v>56</v>
      </c>
      <c r="C48" s="8">
        <v>0</v>
      </c>
      <c r="D48" s="8">
        <v>0</v>
      </c>
      <c r="E48" s="8">
        <v>0</v>
      </c>
      <c r="F48" s="8">
        <v>0</v>
      </c>
      <c r="G48" s="8">
        <f t="shared" si="0"/>
        <v>0</v>
      </c>
      <c r="H48" s="8">
        <f t="shared" si="1"/>
        <v>0</v>
      </c>
    </row>
    <row r="49" spans="1:8">
      <c r="A49" s="1" t="s">
        <v>57</v>
      </c>
      <c r="C49" s="8">
        <v>0</v>
      </c>
      <c r="D49" s="8">
        <v>0</v>
      </c>
      <c r="E49" s="8">
        <v>0</v>
      </c>
      <c r="F49" s="8">
        <v>0</v>
      </c>
      <c r="G49" s="8">
        <f t="shared" si="0"/>
        <v>0</v>
      </c>
      <c r="H49" s="8">
        <f t="shared" si="1"/>
        <v>0</v>
      </c>
    </row>
    <row r="50" spans="1:8">
      <c r="A50" s="1" t="s">
        <v>58</v>
      </c>
      <c r="C50" s="8">
        <v>0</v>
      </c>
      <c r="D50" s="8">
        <v>0</v>
      </c>
      <c r="E50" s="8">
        <v>0</v>
      </c>
      <c r="F50" s="8">
        <v>0</v>
      </c>
      <c r="G50" s="8">
        <f t="shared" si="0"/>
        <v>0</v>
      </c>
      <c r="H50" s="8">
        <f t="shared" si="1"/>
        <v>0</v>
      </c>
    </row>
    <row r="51" spans="1:8">
      <c r="A51" s="1" t="s">
        <v>59</v>
      </c>
      <c r="C51" s="8">
        <v>0</v>
      </c>
      <c r="D51" s="8">
        <v>0</v>
      </c>
      <c r="E51" s="8">
        <v>5</v>
      </c>
      <c r="F51" s="9">
        <v>100</v>
      </c>
      <c r="G51" s="8">
        <f t="shared" si="0"/>
        <v>500</v>
      </c>
      <c r="H51" s="8">
        <f t="shared" si="1"/>
        <v>500</v>
      </c>
    </row>
    <row r="52" spans="1:8">
      <c r="A52" s="1" t="s">
        <v>60</v>
      </c>
      <c r="C52" s="8">
        <v>0</v>
      </c>
      <c r="D52" s="8">
        <v>0</v>
      </c>
      <c r="E52" s="8">
        <v>5</v>
      </c>
      <c r="F52" s="9">
        <v>175</v>
      </c>
      <c r="G52" s="8">
        <f t="shared" si="0"/>
        <v>875</v>
      </c>
      <c r="H52" s="8">
        <f t="shared" si="1"/>
        <v>875</v>
      </c>
    </row>
    <row r="53" spans="1:8">
      <c r="A53" s="1" t="s">
        <v>61</v>
      </c>
      <c r="C53" s="8">
        <v>0</v>
      </c>
      <c r="D53" s="8">
        <v>0</v>
      </c>
      <c r="E53" s="8">
        <v>1</v>
      </c>
      <c r="F53" s="9">
        <v>100</v>
      </c>
      <c r="G53" s="8">
        <f t="shared" si="0"/>
        <v>100</v>
      </c>
      <c r="H53" s="8">
        <f t="shared" si="1"/>
        <v>100</v>
      </c>
    </row>
    <row r="54" spans="1:8">
      <c r="A54" s="1" t="s">
        <v>62</v>
      </c>
      <c r="C54" s="8">
        <v>0</v>
      </c>
      <c r="D54" s="8">
        <v>0</v>
      </c>
      <c r="E54" s="8">
        <v>1</v>
      </c>
      <c r="F54" s="9">
        <v>125</v>
      </c>
      <c r="G54" s="8">
        <f t="shared" si="0"/>
        <v>125</v>
      </c>
      <c r="H54" s="8">
        <f t="shared" si="1"/>
        <v>125</v>
      </c>
    </row>
    <row r="55" spans="1:8">
      <c r="A55" s="1" t="s">
        <v>63</v>
      </c>
      <c r="C55" s="8">
        <v>0</v>
      </c>
      <c r="D55" s="8">
        <v>0</v>
      </c>
      <c r="E55" s="8">
        <v>3</v>
      </c>
      <c r="F55" s="9">
        <v>225</v>
      </c>
      <c r="G55" s="8">
        <f t="shared" si="0"/>
        <v>675</v>
      </c>
      <c r="H55" s="8">
        <f t="shared" si="1"/>
        <v>675</v>
      </c>
    </row>
    <row r="56" spans="1:8">
      <c r="A56" s="1" t="s">
        <v>64</v>
      </c>
      <c r="C56" s="8">
        <v>0</v>
      </c>
      <c r="D56" s="8">
        <v>0</v>
      </c>
      <c r="E56" s="8">
        <v>3</v>
      </c>
      <c r="F56" s="9">
        <v>200</v>
      </c>
      <c r="G56" s="8">
        <f t="shared" si="0"/>
        <v>600</v>
      </c>
      <c r="H56" s="8">
        <f t="shared" si="1"/>
        <v>600</v>
      </c>
    </row>
    <row r="57" spans="1:8">
      <c r="A57" s="1" t="s">
        <v>65</v>
      </c>
      <c r="B57" s="1" t="s">
        <v>66</v>
      </c>
      <c r="C57" s="8">
        <v>1</v>
      </c>
      <c r="D57" s="9">
        <v>200</v>
      </c>
      <c r="E57" s="8">
        <v>1</v>
      </c>
      <c r="F57" s="9">
        <v>700</v>
      </c>
      <c r="G57" s="8">
        <f t="shared" si="0"/>
        <v>700</v>
      </c>
      <c r="H57" s="8">
        <f t="shared" si="1"/>
        <v>900</v>
      </c>
    </row>
    <row r="58" spans="1:8">
      <c r="A58" s="2" t="s">
        <v>67</v>
      </c>
      <c r="B58" s="1" t="s">
        <v>68</v>
      </c>
      <c r="C58" s="8">
        <v>1</v>
      </c>
      <c r="D58" s="8">
        <v>1200</v>
      </c>
      <c r="E58" s="8"/>
      <c r="F58" s="9"/>
      <c r="G58" s="8">
        <f t="shared" si="0"/>
        <v>0</v>
      </c>
      <c r="H58" s="8">
        <f t="shared" si="1"/>
        <v>1200</v>
      </c>
    </row>
    <row r="59" spans="1:8">
      <c r="B59" s="1" t="s">
        <v>50</v>
      </c>
      <c r="C59" s="8">
        <v>1</v>
      </c>
      <c r="D59" s="8">
        <v>6500</v>
      </c>
      <c r="E59" s="8">
        <v>0</v>
      </c>
      <c r="F59" s="8">
        <v>0</v>
      </c>
      <c r="G59" s="8">
        <f t="shared" si="0"/>
        <v>0</v>
      </c>
      <c r="H59" s="8">
        <f t="shared" si="1"/>
        <v>6500</v>
      </c>
    </row>
    <row r="60" spans="1:8">
      <c r="B60" s="1" t="s">
        <v>69</v>
      </c>
      <c r="C60" s="8">
        <v>1</v>
      </c>
      <c r="D60" s="8">
        <v>2300</v>
      </c>
      <c r="E60" s="8">
        <v>0</v>
      </c>
      <c r="F60" s="8">
        <v>0</v>
      </c>
      <c r="G60" s="8">
        <f t="shared" si="0"/>
        <v>0</v>
      </c>
      <c r="H60" s="8">
        <f t="shared" si="1"/>
        <v>2300</v>
      </c>
    </row>
    <row r="61" spans="1:8">
      <c r="B61" s="1" t="s">
        <v>70</v>
      </c>
      <c r="C61" s="8">
        <v>0</v>
      </c>
      <c r="D61" s="8">
        <v>0</v>
      </c>
      <c r="E61" s="9">
        <v>20</v>
      </c>
      <c r="F61" s="8">
        <v>75</v>
      </c>
      <c r="G61" s="8">
        <f t="shared" si="0"/>
        <v>1500</v>
      </c>
      <c r="H61" s="8">
        <f t="shared" si="1"/>
        <v>1500</v>
      </c>
    </row>
    <row r="62" spans="1:8">
      <c r="B62" s="1" t="s">
        <v>71</v>
      </c>
      <c r="C62" s="8">
        <v>0</v>
      </c>
      <c r="D62" s="8">
        <v>0</v>
      </c>
      <c r="E62" s="8">
        <v>0</v>
      </c>
      <c r="F62" s="8">
        <v>0</v>
      </c>
      <c r="G62" s="8">
        <f t="shared" si="0"/>
        <v>0</v>
      </c>
      <c r="H62" s="8">
        <f t="shared" si="1"/>
        <v>0</v>
      </c>
    </row>
    <row r="63" spans="1:8">
      <c r="B63" s="1" t="s">
        <v>72</v>
      </c>
      <c r="C63" s="8">
        <v>0</v>
      </c>
      <c r="D63" s="8">
        <v>0</v>
      </c>
      <c r="E63" s="8">
        <v>0</v>
      </c>
      <c r="F63" s="8">
        <v>0</v>
      </c>
      <c r="G63" s="8">
        <f t="shared" si="0"/>
        <v>0</v>
      </c>
      <c r="H63" s="8">
        <f t="shared" si="1"/>
        <v>0</v>
      </c>
    </row>
    <row r="64" spans="1:8">
      <c r="A64" s="2" t="s">
        <v>73</v>
      </c>
      <c r="C64" s="8">
        <v>0</v>
      </c>
      <c r="D64" s="8">
        <v>0</v>
      </c>
      <c r="E64" s="8">
        <v>0</v>
      </c>
      <c r="F64" s="8">
        <v>0</v>
      </c>
      <c r="G64" s="8">
        <f t="shared" si="0"/>
        <v>0</v>
      </c>
      <c r="H64" s="8">
        <f t="shared" si="1"/>
        <v>0</v>
      </c>
    </row>
    <row r="65" spans="1:9">
      <c r="A65" s="8" t="s">
        <v>74</v>
      </c>
      <c r="B65" s="8" t="s">
        <v>75</v>
      </c>
      <c r="C65" s="8">
        <v>0</v>
      </c>
      <c r="D65" s="8">
        <v>0</v>
      </c>
      <c r="E65" s="9">
        <v>40</v>
      </c>
      <c r="F65" s="8">
        <v>75</v>
      </c>
      <c r="G65" s="8">
        <f t="shared" si="0"/>
        <v>3000</v>
      </c>
      <c r="H65" s="8">
        <f t="shared" si="1"/>
        <v>3000</v>
      </c>
    </row>
    <row r="66" spans="1:9">
      <c r="A66" s="8" t="s">
        <v>76</v>
      </c>
      <c r="B66" s="8"/>
      <c r="C66" s="8">
        <v>0</v>
      </c>
      <c r="D66" s="8">
        <v>0</v>
      </c>
      <c r="E66" s="8">
        <v>1</v>
      </c>
      <c r="F66" s="9">
        <v>2500</v>
      </c>
      <c r="G66" s="8">
        <f t="shared" si="0"/>
        <v>2500</v>
      </c>
      <c r="H66" s="8">
        <f t="shared" si="1"/>
        <v>2500</v>
      </c>
    </row>
    <row r="67" spans="1:9">
      <c r="A67" s="8" t="s">
        <v>77</v>
      </c>
      <c r="B67" s="8"/>
      <c r="C67" s="8">
        <v>0</v>
      </c>
      <c r="D67" s="8">
        <v>0</v>
      </c>
      <c r="E67" s="8">
        <v>1</v>
      </c>
      <c r="F67" s="9">
        <v>200</v>
      </c>
      <c r="G67" s="8">
        <f t="shared" si="0"/>
        <v>200</v>
      </c>
      <c r="H67" s="8">
        <f t="shared" si="1"/>
        <v>200</v>
      </c>
    </row>
    <row r="68" spans="1:9">
      <c r="A68" s="10" t="s">
        <v>78</v>
      </c>
      <c r="B68" s="8" t="s">
        <v>79</v>
      </c>
      <c r="C68" s="8">
        <v>1</v>
      </c>
      <c r="D68" s="8">
        <v>4000</v>
      </c>
      <c r="E68" s="8">
        <v>1</v>
      </c>
      <c r="F68" s="8">
        <v>1500</v>
      </c>
      <c r="G68" s="8">
        <f t="shared" si="0"/>
        <v>1500</v>
      </c>
      <c r="H68" s="8">
        <f t="shared" si="1"/>
        <v>5500</v>
      </c>
    </row>
    <row r="69" spans="1:9">
      <c r="A69" s="10"/>
      <c r="B69" s="8" t="s">
        <v>80</v>
      </c>
      <c r="C69" s="8">
        <v>0</v>
      </c>
      <c r="D69" s="8">
        <v>0</v>
      </c>
      <c r="E69" s="8">
        <v>0</v>
      </c>
      <c r="F69" s="8">
        <v>0</v>
      </c>
      <c r="G69" s="8">
        <f t="shared" si="0"/>
        <v>0</v>
      </c>
      <c r="H69" s="8">
        <f t="shared" si="1"/>
        <v>0</v>
      </c>
      <c r="I69" s="1" t="s">
        <v>81</v>
      </c>
    </row>
    <row r="70" spans="1:9">
      <c r="A70" s="8"/>
      <c r="B70" s="8" t="s">
        <v>82</v>
      </c>
      <c r="C70" s="8">
        <v>3</v>
      </c>
      <c r="D70" s="8">
        <v>250</v>
      </c>
      <c r="E70" s="8">
        <v>0</v>
      </c>
      <c r="F70" s="8">
        <v>0</v>
      </c>
      <c r="G70" s="8">
        <f t="shared" si="0"/>
        <v>0</v>
      </c>
      <c r="H70" s="8">
        <f t="shared" si="1"/>
        <v>750</v>
      </c>
    </row>
    <row r="71" spans="1:9">
      <c r="A71" s="10" t="s">
        <v>83</v>
      </c>
      <c r="B71" s="8"/>
      <c r="C71" s="8">
        <v>0</v>
      </c>
      <c r="D71" s="8">
        <v>0</v>
      </c>
      <c r="E71" s="8">
        <v>0</v>
      </c>
      <c r="F71" s="8">
        <v>0</v>
      </c>
      <c r="G71" s="8">
        <f t="shared" si="0"/>
        <v>0</v>
      </c>
      <c r="H71" s="8">
        <f t="shared" si="1"/>
        <v>0</v>
      </c>
    </row>
    <row r="72" spans="1:9">
      <c r="A72" s="10" t="s">
        <v>84</v>
      </c>
      <c r="B72" s="8"/>
      <c r="C72" s="8">
        <v>0</v>
      </c>
      <c r="D72" s="8">
        <v>0</v>
      </c>
      <c r="E72" s="8">
        <v>0</v>
      </c>
      <c r="F72" s="8">
        <v>0</v>
      </c>
      <c r="G72" s="8">
        <f t="shared" si="0"/>
        <v>0</v>
      </c>
      <c r="H72" s="8">
        <f t="shared" si="1"/>
        <v>0</v>
      </c>
    </row>
    <row r="73" spans="1:9">
      <c r="A73" s="8" t="s">
        <v>85</v>
      </c>
      <c r="B73" s="8"/>
      <c r="C73" s="8">
        <v>225</v>
      </c>
      <c r="D73" s="8">
        <v>6</v>
      </c>
      <c r="E73" s="8">
        <v>225</v>
      </c>
      <c r="F73" s="8">
        <v>8</v>
      </c>
      <c r="G73" s="8">
        <f t="shared" si="0"/>
        <v>1800</v>
      </c>
      <c r="H73" s="8">
        <f t="shared" si="1"/>
        <v>3150</v>
      </c>
    </row>
    <row r="74" spans="1:9">
      <c r="A74" s="8" t="s">
        <v>86</v>
      </c>
      <c r="B74" s="8" t="s">
        <v>87</v>
      </c>
      <c r="C74" s="8">
        <v>1</v>
      </c>
      <c r="D74" s="8">
        <v>1750</v>
      </c>
      <c r="E74" s="8">
        <v>65</v>
      </c>
      <c r="F74" s="8">
        <v>7</v>
      </c>
      <c r="G74" s="8">
        <f t="shared" si="0"/>
        <v>455</v>
      </c>
      <c r="H74" s="8">
        <f t="shared" si="1"/>
        <v>2205</v>
      </c>
    </row>
    <row r="75" spans="1:9">
      <c r="A75" s="8"/>
      <c r="B75" s="8" t="s">
        <v>88</v>
      </c>
      <c r="C75" s="8">
        <v>0</v>
      </c>
      <c r="D75" s="8">
        <v>0</v>
      </c>
      <c r="E75" s="8">
        <v>0</v>
      </c>
      <c r="F75" s="8">
        <v>0</v>
      </c>
      <c r="G75" s="8">
        <f t="shared" si="0"/>
        <v>0</v>
      </c>
      <c r="H75" s="8">
        <f t="shared" si="1"/>
        <v>0</v>
      </c>
    </row>
    <row r="76" spans="1:9">
      <c r="A76" s="8" t="s">
        <v>89</v>
      </c>
      <c r="B76" s="8"/>
      <c r="C76" s="8">
        <v>21</v>
      </c>
      <c r="D76" s="8">
        <v>200</v>
      </c>
      <c r="E76" s="8">
        <v>20</v>
      </c>
      <c r="F76" s="8">
        <v>400</v>
      </c>
      <c r="G76" s="8">
        <f t="shared" si="0"/>
        <v>8000</v>
      </c>
      <c r="H76" s="8">
        <f t="shared" si="1"/>
        <v>12200</v>
      </c>
    </row>
    <row r="77" spans="1:9">
      <c r="A77" s="8" t="s">
        <v>90</v>
      </c>
      <c r="B77" s="8"/>
      <c r="C77" s="8">
        <v>350</v>
      </c>
      <c r="D77" s="8">
        <v>8</v>
      </c>
      <c r="E77" s="8">
        <v>350</v>
      </c>
      <c r="F77" s="8">
        <v>7</v>
      </c>
      <c r="G77" s="8">
        <f t="shared" si="0"/>
        <v>2450</v>
      </c>
      <c r="H77" s="8">
        <f t="shared" si="1"/>
        <v>5250</v>
      </c>
    </row>
    <row r="78" spans="1:9">
      <c r="A78" s="8" t="s">
        <v>91</v>
      </c>
      <c r="B78" s="8" t="s">
        <v>21</v>
      </c>
      <c r="C78" s="8">
        <v>0</v>
      </c>
      <c r="D78" s="8">
        <v>0</v>
      </c>
      <c r="E78" s="8">
        <v>0</v>
      </c>
      <c r="F78" s="8">
        <v>0</v>
      </c>
      <c r="G78" s="8">
        <f t="shared" si="0"/>
        <v>0</v>
      </c>
      <c r="H78" s="8">
        <f t="shared" si="1"/>
        <v>0</v>
      </c>
    </row>
    <row r="79" spans="1:9">
      <c r="A79" s="8" t="s">
        <v>92</v>
      </c>
      <c r="B79" s="8" t="s">
        <v>93</v>
      </c>
      <c r="C79" s="8">
        <v>1</v>
      </c>
      <c r="D79" s="8">
        <v>4500</v>
      </c>
      <c r="E79" s="8">
        <v>1</v>
      </c>
      <c r="F79" s="8">
        <v>1360</v>
      </c>
      <c r="G79" s="8">
        <f t="shared" ref="G79:G142" si="2">F79*E79</f>
        <v>1360</v>
      </c>
      <c r="H79" s="8">
        <f t="shared" ref="H79:H142" si="3">(C79*D79)+(E79*F79)</f>
        <v>5860</v>
      </c>
    </row>
    <row r="80" spans="1:9">
      <c r="A80" s="8" t="s">
        <v>94</v>
      </c>
      <c r="B80" s="8"/>
      <c r="C80" s="8">
        <v>31</v>
      </c>
      <c r="D80" s="8">
        <v>85</v>
      </c>
      <c r="E80" s="8">
        <v>31</v>
      </c>
      <c r="F80" s="8">
        <v>110</v>
      </c>
      <c r="G80" s="8">
        <f t="shared" si="2"/>
        <v>3410</v>
      </c>
      <c r="H80" s="8">
        <f t="shared" si="3"/>
        <v>6045</v>
      </c>
    </row>
    <row r="81" spans="1:8">
      <c r="A81" s="8" t="s">
        <v>95</v>
      </c>
      <c r="B81" s="8" t="s">
        <v>96</v>
      </c>
      <c r="C81" s="8">
        <v>1</v>
      </c>
      <c r="D81" s="8">
        <v>1500</v>
      </c>
      <c r="E81" s="8">
        <v>1</v>
      </c>
      <c r="F81" s="8">
        <v>750</v>
      </c>
      <c r="G81" s="8">
        <f t="shared" si="2"/>
        <v>750</v>
      </c>
      <c r="H81" s="8">
        <f t="shared" si="3"/>
        <v>2250</v>
      </c>
    </row>
    <row r="82" spans="1:8">
      <c r="A82" s="1" t="s">
        <v>97</v>
      </c>
      <c r="B82" s="1" t="s">
        <v>21</v>
      </c>
      <c r="C82" s="8">
        <v>0</v>
      </c>
      <c r="D82" s="8">
        <v>0</v>
      </c>
      <c r="E82" s="8">
        <v>0</v>
      </c>
      <c r="F82" s="8">
        <v>0</v>
      </c>
      <c r="G82" s="8">
        <f t="shared" si="2"/>
        <v>0</v>
      </c>
      <c r="H82" s="8">
        <f t="shared" si="3"/>
        <v>0</v>
      </c>
    </row>
    <row r="83" spans="1:8">
      <c r="A83" s="11" t="s">
        <v>98</v>
      </c>
      <c r="C83" s="8">
        <v>0</v>
      </c>
      <c r="D83" s="8">
        <v>0</v>
      </c>
      <c r="E83" s="8">
        <v>0</v>
      </c>
      <c r="F83" s="8">
        <v>0</v>
      </c>
      <c r="G83" s="8">
        <f t="shared" si="2"/>
        <v>0</v>
      </c>
      <c r="H83" s="8">
        <f t="shared" si="3"/>
        <v>0</v>
      </c>
    </row>
    <row r="84" spans="1:8">
      <c r="B84" s="1" t="s">
        <v>99</v>
      </c>
      <c r="C84" s="8">
        <v>1</v>
      </c>
      <c r="D84" s="8">
        <v>500</v>
      </c>
      <c r="E84" s="8">
        <v>1</v>
      </c>
      <c r="F84" s="8">
        <v>200</v>
      </c>
      <c r="G84" s="8">
        <f t="shared" si="2"/>
        <v>200</v>
      </c>
      <c r="H84" s="8">
        <f t="shared" si="3"/>
        <v>700</v>
      </c>
    </row>
    <row r="85" spans="1:8">
      <c r="B85" s="1" t="s">
        <v>100</v>
      </c>
      <c r="C85" s="8">
        <v>2</v>
      </c>
      <c r="D85" s="8">
        <v>100</v>
      </c>
      <c r="E85" s="8">
        <v>2</v>
      </c>
      <c r="F85" s="8">
        <v>200</v>
      </c>
      <c r="G85" s="8">
        <f t="shared" si="2"/>
        <v>400</v>
      </c>
      <c r="H85" s="8">
        <f t="shared" si="3"/>
        <v>600</v>
      </c>
    </row>
    <row r="86" spans="1:8">
      <c r="B86" s="1" t="s">
        <v>101</v>
      </c>
      <c r="C86" s="8">
        <v>1</v>
      </c>
      <c r="D86" s="8">
        <v>600</v>
      </c>
      <c r="E86" s="8">
        <v>1</v>
      </c>
      <c r="F86" s="8">
        <v>350</v>
      </c>
      <c r="G86" s="8">
        <f t="shared" si="2"/>
        <v>350</v>
      </c>
      <c r="H86" s="8">
        <f t="shared" si="3"/>
        <v>950</v>
      </c>
    </row>
    <row r="87" spans="1:8">
      <c r="B87" s="1" t="s">
        <v>102</v>
      </c>
      <c r="C87" s="8">
        <v>1</v>
      </c>
      <c r="D87" s="8">
        <v>800</v>
      </c>
      <c r="E87" s="8">
        <v>1</v>
      </c>
      <c r="F87" s="8">
        <v>500</v>
      </c>
      <c r="G87" s="8">
        <f t="shared" si="2"/>
        <v>500</v>
      </c>
      <c r="H87" s="8">
        <f t="shared" si="3"/>
        <v>1300</v>
      </c>
    </row>
    <row r="88" spans="1:8">
      <c r="A88" s="2" t="s">
        <v>103</v>
      </c>
      <c r="C88" s="8">
        <v>0</v>
      </c>
      <c r="D88" s="8">
        <v>0</v>
      </c>
      <c r="E88" s="8">
        <v>0</v>
      </c>
      <c r="F88" s="8">
        <v>0</v>
      </c>
      <c r="G88" s="8">
        <f t="shared" si="2"/>
        <v>0</v>
      </c>
      <c r="H88" s="8">
        <f t="shared" si="3"/>
        <v>0</v>
      </c>
    </row>
    <row r="89" spans="1:8">
      <c r="A89" s="1" t="s">
        <v>104</v>
      </c>
      <c r="B89" s="1" t="s">
        <v>105</v>
      </c>
      <c r="C89" s="8">
        <v>1</v>
      </c>
      <c r="D89" s="8">
        <v>5500</v>
      </c>
      <c r="E89" s="8">
        <v>1</v>
      </c>
      <c r="F89" s="8">
        <v>2000</v>
      </c>
      <c r="G89" s="8">
        <f t="shared" si="2"/>
        <v>2000</v>
      </c>
      <c r="H89" s="8">
        <f t="shared" si="3"/>
        <v>7500</v>
      </c>
    </row>
    <row r="90" spans="1:8">
      <c r="B90" s="1" t="s">
        <v>106</v>
      </c>
      <c r="C90" s="8">
        <v>1</v>
      </c>
      <c r="D90" s="8">
        <v>750</v>
      </c>
      <c r="E90" s="8">
        <v>1</v>
      </c>
      <c r="F90" s="8">
        <v>250</v>
      </c>
      <c r="G90" s="8">
        <f t="shared" si="2"/>
        <v>250</v>
      </c>
      <c r="H90" s="8">
        <f t="shared" si="3"/>
        <v>1000</v>
      </c>
    </row>
    <row r="91" spans="1:8">
      <c r="A91" s="1" t="s">
        <v>69</v>
      </c>
      <c r="B91" s="1" t="s">
        <v>107</v>
      </c>
      <c r="C91" s="8">
        <v>23</v>
      </c>
      <c r="D91" s="8">
        <v>75</v>
      </c>
      <c r="E91" s="8">
        <v>23</v>
      </c>
      <c r="F91" s="9">
        <v>100</v>
      </c>
      <c r="G91" s="8">
        <f t="shared" si="2"/>
        <v>2300</v>
      </c>
      <c r="H91" s="8">
        <f t="shared" si="3"/>
        <v>4025</v>
      </c>
    </row>
    <row r="92" spans="1:8">
      <c r="B92" s="1" t="s">
        <v>108</v>
      </c>
      <c r="C92" s="8">
        <v>2</v>
      </c>
      <c r="D92" s="8">
        <v>100</v>
      </c>
      <c r="E92" s="8">
        <v>1</v>
      </c>
      <c r="F92" s="9">
        <v>1000</v>
      </c>
      <c r="G92" s="8">
        <f t="shared" si="2"/>
        <v>1000</v>
      </c>
      <c r="H92" s="8">
        <f t="shared" si="3"/>
        <v>1200</v>
      </c>
    </row>
    <row r="93" spans="1:8">
      <c r="B93" s="1" t="s">
        <v>109</v>
      </c>
      <c r="C93" s="8">
        <v>0</v>
      </c>
      <c r="D93" s="8">
        <v>0</v>
      </c>
      <c r="E93" s="8">
        <v>0</v>
      </c>
      <c r="F93" s="8">
        <v>0</v>
      </c>
      <c r="G93" s="8">
        <f t="shared" si="2"/>
        <v>0</v>
      </c>
      <c r="H93" s="8">
        <f t="shared" si="3"/>
        <v>0</v>
      </c>
    </row>
    <row r="94" spans="1:8">
      <c r="B94" s="1" t="s">
        <v>110</v>
      </c>
      <c r="C94" s="8">
        <v>1</v>
      </c>
      <c r="D94" s="8">
        <v>4250</v>
      </c>
      <c r="E94" s="8">
        <v>1</v>
      </c>
      <c r="F94" s="9">
        <v>3500</v>
      </c>
      <c r="G94" s="8">
        <f t="shared" si="2"/>
        <v>3500</v>
      </c>
      <c r="H94" s="8">
        <f t="shared" si="3"/>
        <v>7750</v>
      </c>
    </row>
    <row r="95" spans="1:8">
      <c r="B95" s="1" t="s">
        <v>40</v>
      </c>
      <c r="C95" s="8">
        <v>23</v>
      </c>
      <c r="D95" s="8">
        <v>25</v>
      </c>
      <c r="E95" s="8">
        <v>23</v>
      </c>
      <c r="F95" s="9">
        <v>25</v>
      </c>
      <c r="G95" s="8">
        <f t="shared" si="2"/>
        <v>575</v>
      </c>
      <c r="H95" s="8">
        <f t="shared" si="3"/>
        <v>1150</v>
      </c>
    </row>
    <row r="96" spans="1:8">
      <c r="A96" s="1" t="s">
        <v>111</v>
      </c>
      <c r="B96" s="1" t="s">
        <v>112</v>
      </c>
      <c r="C96" s="8">
        <v>15</v>
      </c>
      <c r="D96" s="8">
        <v>30</v>
      </c>
      <c r="E96" s="8">
        <v>15</v>
      </c>
      <c r="F96" s="8">
        <v>45</v>
      </c>
      <c r="G96" s="8">
        <f t="shared" si="2"/>
        <v>675</v>
      </c>
      <c r="H96" s="8">
        <f t="shared" si="3"/>
        <v>1125</v>
      </c>
    </row>
    <row r="97" spans="1:8">
      <c r="B97" s="1" t="s">
        <v>113</v>
      </c>
      <c r="C97" s="8">
        <v>1</v>
      </c>
      <c r="D97" s="8">
        <v>750</v>
      </c>
      <c r="E97" s="8">
        <v>1</v>
      </c>
      <c r="F97" s="8">
        <v>500</v>
      </c>
      <c r="G97" s="8">
        <f t="shared" si="2"/>
        <v>500</v>
      </c>
      <c r="H97" s="8">
        <f t="shared" si="3"/>
        <v>1250</v>
      </c>
    </row>
    <row r="98" spans="1:8">
      <c r="B98" s="1" t="s">
        <v>114</v>
      </c>
      <c r="C98" s="8">
        <v>15</v>
      </c>
      <c r="D98" s="8">
        <v>35</v>
      </c>
      <c r="E98" s="8"/>
      <c r="F98" s="8"/>
      <c r="G98" s="8">
        <f t="shared" si="2"/>
        <v>0</v>
      </c>
      <c r="H98" s="8">
        <f t="shared" si="3"/>
        <v>525</v>
      </c>
    </row>
    <row r="99" spans="1:8">
      <c r="A99" s="1" t="s">
        <v>92</v>
      </c>
      <c r="B99" s="1" t="s">
        <v>115</v>
      </c>
      <c r="C99" s="8">
        <v>1</v>
      </c>
      <c r="D99" s="8">
        <v>1500</v>
      </c>
      <c r="E99" s="8">
        <v>1</v>
      </c>
      <c r="F99" s="8">
        <v>250</v>
      </c>
      <c r="G99" s="8">
        <f t="shared" si="2"/>
        <v>250</v>
      </c>
      <c r="H99" s="8">
        <f t="shared" si="3"/>
        <v>1750</v>
      </c>
    </row>
    <row r="100" spans="1:8">
      <c r="B100" s="1" t="s">
        <v>93</v>
      </c>
      <c r="C100" s="8">
        <v>1</v>
      </c>
      <c r="D100" s="8">
        <v>17500</v>
      </c>
      <c r="E100" s="8">
        <v>1</v>
      </c>
      <c r="F100" s="8">
        <v>5350</v>
      </c>
      <c r="G100" s="8">
        <f t="shared" si="2"/>
        <v>5350</v>
      </c>
      <c r="H100" s="8">
        <f t="shared" si="3"/>
        <v>22850</v>
      </c>
    </row>
    <row r="101" spans="1:8">
      <c r="A101" s="1" t="s">
        <v>116</v>
      </c>
      <c r="B101" s="1" t="s">
        <v>117</v>
      </c>
      <c r="C101" s="8">
        <f>170+50+40+40+30+375+100</f>
        <v>805</v>
      </c>
      <c r="D101" s="8">
        <v>2.5</v>
      </c>
      <c r="E101" s="8">
        <v>805</v>
      </c>
      <c r="F101" s="8">
        <v>2.5</v>
      </c>
      <c r="G101" s="8">
        <f t="shared" si="2"/>
        <v>2012.5</v>
      </c>
      <c r="H101" s="8">
        <f t="shared" si="3"/>
        <v>4025</v>
      </c>
    </row>
    <row r="102" spans="1:8">
      <c r="B102" s="1" t="s">
        <v>106</v>
      </c>
      <c r="C102" s="8">
        <v>1</v>
      </c>
      <c r="D102" s="8">
        <v>400</v>
      </c>
      <c r="E102" s="8">
        <v>1</v>
      </c>
      <c r="F102" s="8">
        <v>150</v>
      </c>
      <c r="G102" s="8">
        <f t="shared" si="2"/>
        <v>150</v>
      </c>
      <c r="H102" s="8">
        <f t="shared" si="3"/>
        <v>550</v>
      </c>
    </row>
    <row r="103" spans="1:8">
      <c r="B103" s="1" t="s">
        <v>114</v>
      </c>
      <c r="C103" s="8">
        <f>C101+1850</f>
        <v>2655</v>
      </c>
      <c r="D103" s="8">
        <v>2.75</v>
      </c>
      <c r="E103" s="8">
        <v>0</v>
      </c>
      <c r="F103" s="8">
        <v>0</v>
      </c>
      <c r="G103" s="8">
        <f t="shared" si="2"/>
        <v>0</v>
      </c>
      <c r="H103" s="8">
        <f t="shared" si="3"/>
        <v>7301.25</v>
      </c>
    </row>
    <row r="104" spans="1:8">
      <c r="B104" s="1" t="s">
        <v>118</v>
      </c>
      <c r="C104" s="8">
        <v>600</v>
      </c>
      <c r="D104" s="8">
        <v>1</v>
      </c>
      <c r="E104" s="8">
        <v>600</v>
      </c>
      <c r="F104" s="8">
        <v>1</v>
      </c>
      <c r="G104" s="8">
        <f t="shared" si="2"/>
        <v>600</v>
      </c>
      <c r="H104" s="8">
        <f t="shared" si="3"/>
        <v>1200</v>
      </c>
    </row>
    <row r="105" spans="1:8">
      <c r="A105" s="1" t="s">
        <v>119</v>
      </c>
      <c r="B105" s="1" t="s">
        <v>120</v>
      </c>
      <c r="C105" s="12">
        <f>(150+15+35+190+210+192)/9</f>
        <v>88</v>
      </c>
      <c r="D105" s="8">
        <v>5</v>
      </c>
      <c r="E105" s="12">
        <f>C105</f>
        <v>88</v>
      </c>
      <c r="F105" s="8">
        <v>15</v>
      </c>
      <c r="G105" s="8">
        <f t="shared" si="2"/>
        <v>1320</v>
      </c>
      <c r="H105" s="13">
        <f t="shared" si="3"/>
        <v>1760</v>
      </c>
    </row>
    <row r="106" spans="1:8">
      <c r="A106" s="1" t="s">
        <v>121</v>
      </c>
      <c r="B106" s="1" t="s">
        <v>122</v>
      </c>
      <c r="C106" s="8">
        <v>1</v>
      </c>
      <c r="D106" s="9">
        <v>1000</v>
      </c>
      <c r="E106" s="8">
        <v>1</v>
      </c>
      <c r="F106" s="9">
        <v>2000</v>
      </c>
      <c r="G106" s="8">
        <f t="shared" si="2"/>
        <v>2000</v>
      </c>
      <c r="H106" s="8">
        <f t="shared" si="3"/>
        <v>3000</v>
      </c>
    </row>
    <row r="107" spans="1:8">
      <c r="A107" s="1" t="s">
        <v>123</v>
      </c>
      <c r="B107" s="1" t="s">
        <v>50</v>
      </c>
      <c r="C107" s="8">
        <v>1</v>
      </c>
      <c r="D107" s="8">
        <v>300</v>
      </c>
      <c r="E107" s="8">
        <v>0</v>
      </c>
      <c r="F107" s="8">
        <v>0</v>
      </c>
      <c r="G107" s="8">
        <f t="shared" si="2"/>
        <v>0</v>
      </c>
      <c r="H107" s="8">
        <f t="shared" si="3"/>
        <v>300</v>
      </c>
    </row>
    <row r="108" spans="1:8">
      <c r="B108" s="1" t="s">
        <v>124</v>
      </c>
      <c r="C108" s="8">
        <v>1</v>
      </c>
      <c r="D108" s="8">
        <v>200</v>
      </c>
      <c r="E108" s="8">
        <v>0</v>
      </c>
      <c r="F108" s="8">
        <v>0</v>
      </c>
      <c r="G108" s="8">
        <f t="shared" si="2"/>
        <v>0</v>
      </c>
      <c r="H108" s="8">
        <f t="shared" si="3"/>
        <v>200</v>
      </c>
    </row>
    <row r="109" spans="1:8">
      <c r="B109" s="1" t="s">
        <v>125</v>
      </c>
      <c r="C109" s="8">
        <v>50</v>
      </c>
      <c r="D109" s="8">
        <v>15</v>
      </c>
      <c r="E109" s="8">
        <v>0</v>
      </c>
      <c r="F109" s="8">
        <v>0</v>
      </c>
      <c r="G109" s="8">
        <f t="shared" si="2"/>
        <v>0</v>
      </c>
      <c r="H109" s="8">
        <f t="shared" si="3"/>
        <v>750</v>
      </c>
    </row>
    <row r="110" spans="1:8">
      <c r="A110" s="1" t="s">
        <v>126</v>
      </c>
      <c r="C110" s="8">
        <v>3</v>
      </c>
      <c r="D110" s="8">
        <v>200</v>
      </c>
      <c r="E110" s="8">
        <v>3</v>
      </c>
      <c r="F110" s="8">
        <v>100</v>
      </c>
      <c r="G110" s="8">
        <f t="shared" si="2"/>
        <v>300</v>
      </c>
      <c r="H110" s="8">
        <f t="shared" si="3"/>
        <v>900</v>
      </c>
    </row>
    <row r="111" spans="1:8">
      <c r="A111" s="2" t="s">
        <v>127</v>
      </c>
      <c r="B111" s="1" t="s">
        <v>21</v>
      </c>
      <c r="C111" s="8">
        <v>0</v>
      </c>
      <c r="D111" s="8">
        <v>0</v>
      </c>
      <c r="E111" s="8">
        <v>0</v>
      </c>
      <c r="F111" s="8">
        <v>0</v>
      </c>
      <c r="G111" s="8">
        <f t="shared" si="2"/>
        <v>0</v>
      </c>
      <c r="H111" s="8">
        <f t="shared" si="3"/>
        <v>0</v>
      </c>
    </row>
    <row r="112" spans="1:8">
      <c r="A112" s="2" t="s">
        <v>128</v>
      </c>
      <c r="C112" s="8">
        <v>0</v>
      </c>
      <c r="D112" s="8">
        <v>0</v>
      </c>
      <c r="E112" s="8">
        <v>0</v>
      </c>
      <c r="F112" s="8">
        <v>0</v>
      </c>
      <c r="G112" s="8">
        <f t="shared" si="2"/>
        <v>0</v>
      </c>
      <c r="H112" s="8">
        <f t="shared" si="3"/>
        <v>0</v>
      </c>
    </row>
    <row r="113" spans="1:8">
      <c r="A113" s="1" t="s">
        <v>129</v>
      </c>
      <c r="B113" s="1" t="s">
        <v>130</v>
      </c>
      <c r="C113" s="8">
        <v>1</v>
      </c>
      <c r="D113" s="8">
        <v>300</v>
      </c>
      <c r="E113" s="8">
        <v>1</v>
      </c>
      <c r="F113" s="9">
        <v>2000</v>
      </c>
      <c r="G113" s="8">
        <f t="shared" si="2"/>
        <v>2000</v>
      </c>
      <c r="H113" s="8">
        <f t="shared" si="3"/>
        <v>2300</v>
      </c>
    </row>
    <row r="114" spans="1:8">
      <c r="A114" s="1" t="s">
        <v>131</v>
      </c>
      <c r="B114" s="1" t="s">
        <v>132</v>
      </c>
      <c r="C114" s="8">
        <v>1</v>
      </c>
      <c r="D114" s="8">
        <v>200</v>
      </c>
      <c r="E114" s="8">
        <v>14</v>
      </c>
      <c r="F114" s="9">
        <v>65</v>
      </c>
      <c r="G114" s="8">
        <f t="shared" si="2"/>
        <v>910</v>
      </c>
      <c r="H114" s="8">
        <f t="shared" si="3"/>
        <v>1110</v>
      </c>
    </row>
    <row r="115" spans="1:8">
      <c r="A115" s="1" t="s">
        <v>133</v>
      </c>
      <c r="C115" s="8">
        <v>1</v>
      </c>
      <c r="D115" s="8">
        <v>50</v>
      </c>
      <c r="E115" s="8">
        <v>1</v>
      </c>
      <c r="F115" s="9">
        <v>50</v>
      </c>
      <c r="G115" s="8">
        <f t="shared" si="2"/>
        <v>50</v>
      </c>
      <c r="H115" s="8">
        <f t="shared" si="3"/>
        <v>100</v>
      </c>
    </row>
    <row r="116" spans="1:8">
      <c r="A116" s="1" t="s">
        <v>134</v>
      </c>
      <c r="C116" s="8">
        <v>1</v>
      </c>
      <c r="D116" s="8">
        <v>75</v>
      </c>
      <c r="E116" s="8">
        <v>1</v>
      </c>
      <c r="F116" s="9">
        <v>150</v>
      </c>
      <c r="G116" s="8">
        <f t="shared" si="2"/>
        <v>150</v>
      </c>
      <c r="H116" s="8">
        <f t="shared" si="3"/>
        <v>225</v>
      </c>
    </row>
    <row r="117" spans="1:8">
      <c r="A117" s="1" t="s">
        <v>135</v>
      </c>
      <c r="B117" s="1" t="s">
        <v>136</v>
      </c>
      <c r="C117" s="8">
        <v>250</v>
      </c>
      <c r="D117" s="8">
        <v>6</v>
      </c>
      <c r="E117" s="8">
        <v>250</v>
      </c>
      <c r="F117" s="9">
        <v>5</v>
      </c>
      <c r="G117" s="8">
        <f t="shared" si="2"/>
        <v>1250</v>
      </c>
      <c r="H117" s="8">
        <f t="shared" si="3"/>
        <v>2750</v>
      </c>
    </row>
    <row r="118" spans="1:8">
      <c r="B118" s="1" t="s">
        <v>137</v>
      </c>
      <c r="C118" s="8">
        <v>250</v>
      </c>
      <c r="D118" s="8">
        <v>1</v>
      </c>
      <c r="E118" s="8">
        <v>17</v>
      </c>
      <c r="F118" s="8">
        <v>11</v>
      </c>
      <c r="G118" s="8">
        <f t="shared" si="2"/>
        <v>187</v>
      </c>
      <c r="H118" s="8">
        <f t="shared" si="3"/>
        <v>437</v>
      </c>
    </row>
    <row r="119" spans="1:8">
      <c r="B119" s="1" t="s">
        <v>138</v>
      </c>
      <c r="C119" s="8">
        <v>1</v>
      </c>
      <c r="D119" s="8">
        <v>75</v>
      </c>
      <c r="E119" s="8">
        <v>1</v>
      </c>
      <c r="F119" s="8">
        <v>50</v>
      </c>
      <c r="G119" s="8">
        <f t="shared" si="2"/>
        <v>50</v>
      </c>
      <c r="H119" s="8">
        <f t="shared" si="3"/>
        <v>125</v>
      </c>
    </row>
    <row r="120" spans="1:8">
      <c r="B120" s="1" t="s">
        <v>139</v>
      </c>
      <c r="C120" s="8">
        <v>1</v>
      </c>
      <c r="D120" s="8">
        <v>50</v>
      </c>
      <c r="E120" s="8">
        <v>1</v>
      </c>
      <c r="F120" s="8">
        <v>25</v>
      </c>
      <c r="G120" s="8">
        <f t="shared" si="2"/>
        <v>25</v>
      </c>
      <c r="H120" s="8">
        <f t="shared" si="3"/>
        <v>75</v>
      </c>
    </row>
    <row r="121" spans="1:8">
      <c r="A121" s="2" t="s">
        <v>140</v>
      </c>
      <c r="C121" s="8">
        <v>0</v>
      </c>
      <c r="D121" s="8">
        <v>0</v>
      </c>
      <c r="E121" s="8">
        <v>0</v>
      </c>
      <c r="F121" s="8">
        <v>0</v>
      </c>
      <c r="G121" s="8">
        <f t="shared" si="2"/>
        <v>0</v>
      </c>
      <c r="H121" s="8">
        <f t="shared" si="3"/>
        <v>0</v>
      </c>
    </row>
    <row r="122" spans="1:8">
      <c r="A122" s="1" t="s">
        <v>129</v>
      </c>
      <c r="B122" s="1" t="s">
        <v>141</v>
      </c>
      <c r="C122" s="8">
        <v>1</v>
      </c>
      <c r="D122" s="8">
        <v>300</v>
      </c>
      <c r="E122" s="8">
        <v>1</v>
      </c>
      <c r="F122" s="9">
        <v>1500</v>
      </c>
      <c r="G122" s="8">
        <f t="shared" si="2"/>
        <v>1500</v>
      </c>
      <c r="H122" s="8">
        <f t="shared" si="3"/>
        <v>1800</v>
      </c>
    </row>
    <row r="123" spans="1:8">
      <c r="A123" s="1" t="s">
        <v>131</v>
      </c>
      <c r="B123" s="1" t="s">
        <v>132</v>
      </c>
      <c r="C123" s="8">
        <v>1</v>
      </c>
      <c r="D123" s="8">
        <v>200</v>
      </c>
      <c r="E123" s="8">
        <v>14</v>
      </c>
      <c r="F123" s="9">
        <v>65</v>
      </c>
      <c r="G123" s="8">
        <f t="shared" si="2"/>
        <v>910</v>
      </c>
      <c r="H123" s="8">
        <f t="shared" si="3"/>
        <v>1110</v>
      </c>
    </row>
    <row r="124" spans="1:8">
      <c r="A124" s="1" t="s">
        <v>133</v>
      </c>
      <c r="C124" s="8">
        <v>1</v>
      </c>
      <c r="D124" s="8">
        <v>50</v>
      </c>
      <c r="E124" s="8">
        <v>1</v>
      </c>
      <c r="F124" s="9">
        <v>50</v>
      </c>
      <c r="G124" s="8">
        <f t="shared" si="2"/>
        <v>50</v>
      </c>
      <c r="H124" s="8">
        <f t="shared" si="3"/>
        <v>100</v>
      </c>
    </row>
    <row r="125" spans="1:8">
      <c r="A125" s="1" t="s">
        <v>134</v>
      </c>
      <c r="C125" s="8">
        <v>1</v>
      </c>
      <c r="D125" s="8">
        <v>75</v>
      </c>
      <c r="E125" s="8">
        <v>1</v>
      </c>
      <c r="F125" s="9">
        <v>150</v>
      </c>
      <c r="G125" s="8">
        <f t="shared" si="2"/>
        <v>150</v>
      </c>
      <c r="H125" s="8">
        <f t="shared" si="3"/>
        <v>225</v>
      </c>
    </row>
    <row r="126" spans="1:8">
      <c r="A126" s="1" t="s">
        <v>135</v>
      </c>
      <c r="B126" s="1" t="s">
        <v>142</v>
      </c>
      <c r="C126" s="8">
        <v>160</v>
      </c>
      <c r="D126" s="8">
        <v>6</v>
      </c>
      <c r="E126" s="8">
        <v>160</v>
      </c>
      <c r="F126" s="9">
        <v>3.5</v>
      </c>
      <c r="G126" s="8">
        <f t="shared" si="2"/>
        <v>560</v>
      </c>
      <c r="H126" s="8">
        <f t="shared" si="3"/>
        <v>1520</v>
      </c>
    </row>
    <row r="127" spans="1:8">
      <c r="B127" s="1" t="s">
        <v>137</v>
      </c>
      <c r="C127" s="8">
        <v>160</v>
      </c>
      <c r="D127" s="8">
        <v>1</v>
      </c>
      <c r="E127" s="8">
        <v>11</v>
      </c>
      <c r="F127" s="8">
        <v>11</v>
      </c>
      <c r="G127" s="8">
        <f t="shared" si="2"/>
        <v>121</v>
      </c>
      <c r="H127" s="8">
        <f t="shared" si="3"/>
        <v>281</v>
      </c>
    </row>
    <row r="128" spans="1:8">
      <c r="B128" s="1" t="s">
        <v>138</v>
      </c>
      <c r="C128" s="8">
        <v>1</v>
      </c>
      <c r="D128" s="8">
        <v>75</v>
      </c>
      <c r="E128" s="8">
        <v>1</v>
      </c>
      <c r="F128" s="8">
        <v>50</v>
      </c>
      <c r="G128" s="8">
        <f t="shared" si="2"/>
        <v>50</v>
      </c>
      <c r="H128" s="8">
        <f t="shared" si="3"/>
        <v>125</v>
      </c>
    </row>
    <row r="129" spans="1:8">
      <c r="B129" s="1" t="s">
        <v>139</v>
      </c>
      <c r="C129" s="8">
        <v>1</v>
      </c>
      <c r="D129" s="8">
        <v>50</v>
      </c>
      <c r="E129" s="8">
        <v>1</v>
      </c>
      <c r="F129" s="8">
        <v>25</v>
      </c>
      <c r="G129" s="8">
        <f t="shared" si="2"/>
        <v>25</v>
      </c>
      <c r="H129" s="8">
        <f t="shared" si="3"/>
        <v>75</v>
      </c>
    </row>
    <row r="130" spans="1:8">
      <c r="A130" s="2" t="s">
        <v>143</v>
      </c>
      <c r="C130" s="8">
        <v>0</v>
      </c>
      <c r="D130" s="8">
        <v>0</v>
      </c>
      <c r="E130" s="8">
        <v>0</v>
      </c>
      <c r="F130" s="8">
        <v>0</v>
      </c>
      <c r="G130" s="8">
        <f t="shared" si="2"/>
        <v>0</v>
      </c>
      <c r="H130" s="8">
        <f t="shared" si="3"/>
        <v>0</v>
      </c>
    </row>
    <row r="131" spans="1:8">
      <c r="A131" s="1" t="s">
        <v>129</v>
      </c>
      <c r="B131" s="1" t="s">
        <v>144</v>
      </c>
      <c r="C131" s="8">
        <v>1</v>
      </c>
      <c r="D131" s="8">
        <v>150</v>
      </c>
      <c r="E131" s="8">
        <v>1</v>
      </c>
      <c r="F131" s="9">
        <v>750</v>
      </c>
      <c r="G131" s="8">
        <f t="shared" si="2"/>
        <v>750</v>
      </c>
      <c r="H131" s="8">
        <f t="shared" si="3"/>
        <v>900</v>
      </c>
    </row>
    <row r="132" spans="1:8">
      <c r="A132" s="1" t="s">
        <v>131</v>
      </c>
      <c r="B132" s="1" t="s">
        <v>132</v>
      </c>
      <c r="C132" s="8">
        <v>1</v>
      </c>
      <c r="D132" s="8">
        <v>100</v>
      </c>
      <c r="E132" s="8">
        <v>7</v>
      </c>
      <c r="F132" s="9">
        <v>65</v>
      </c>
      <c r="G132" s="8">
        <f t="shared" si="2"/>
        <v>455</v>
      </c>
      <c r="H132" s="8">
        <f t="shared" si="3"/>
        <v>555</v>
      </c>
    </row>
    <row r="133" spans="1:8">
      <c r="A133" s="1" t="s">
        <v>133</v>
      </c>
      <c r="C133" s="8">
        <v>1</v>
      </c>
      <c r="D133" s="8">
        <v>50</v>
      </c>
      <c r="E133" s="8">
        <v>1</v>
      </c>
      <c r="F133" s="9">
        <v>50</v>
      </c>
      <c r="G133" s="8">
        <f t="shared" si="2"/>
        <v>50</v>
      </c>
      <c r="H133" s="8">
        <f t="shared" si="3"/>
        <v>100</v>
      </c>
    </row>
    <row r="134" spans="1:8">
      <c r="A134" s="1" t="s">
        <v>134</v>
      </c>
      <c r="C134" s="8">
        <v>1</v>
      </c>
      <c r="D134" s="8">
        <v>75</v>
      </c>
      <c r="E134" s="8">
        <v>1</v>
      </c>
      <c r="F134" s="9">
        <v>80</v>
      </c>
      <c r="G134" s="8">
        <f t="shared" si="2"/>
        <v>80</v>
      </c>
      <c r="H134" s="8">
        <f t="shared" si="3"/>
        <v>155</v>
      </c>
    </row>
    <row r="135" spans="1:8">
      <c r="A135" s="1" t="s">
        <v>135</v>
      </c>
      <c r="B135" s="1" t="s">
        <v>142</v>
      </c>
      <c r="C135" s="8">
        <v>140</v>
      </c>
      <c r="D135" s="8">
        <v>6</v>
      </c>
      <c r="E135" s="8">
        <v>140</v>
      </c>
      <c r="F135" s="9">
        <v>3.5</v>
      </c>
      <c r="G135" s="8">
        <f t="shared" si="2"/>
        <v>490</v>
      </c>
      <c r="H135" s="8">
        <f t="shared" si="3"/>
        <v>1330</v>
      </c>
    </row>
    <row r="136" spans="1:8">
      <c r="B136" s="1" t="s">
        <v>137</v>
      </c>
      <c r="C136" s="8">
        <v>140</v>
      </c>
      <c r="D136" s="8">
        <v>1</v>
      </c>
      <c r="E136" s="8">
        <v>10</v>
      </c>
      <c r="F136" s="8">
        <v>11</v>
      </c>
      <c r="G136" s="8">
        <f t="shared" si="2"/>
        <v>110</v>
      </c>
      <c r="H136" s="8">
        <f t="shared" si="3"/>
        <v>250</v>
      </c>
    </row>
    <row r="137" spans="1:8">
      <c r="B137" s="1" t="s">
        <v>138</v>
      </c>
      <c r="C137" s="8">
        <v>1</v>
      </c>
      <c r="D137" s="8">
        <v>75</v>
      </c>
      <c r="E137" s="8">
        <v>1</v>
      </c>
      <c r="F137" s="8">
        <v>50</v>
      </c>
      <c r="G137" s="8">
        <f t="shared" si="2"/>
        <v>50</v>
      </c>
      <c r="H137" s="8">
        <f t="shared" si="3"/>
        <v>125</v>
      </c>
    </row>
    <row r="138" spans="1:8">
      <c r="B138" s="1" t="s">
        <v>139</v>
      </c>
      <c r="C138" s="8">
        <v>1</v>
      </c>
      <c r="D138" s="8">
        <v>50</v>
      </c>
      <c r="E138" s="8">
        <v>1</v>
      </c>
      <c r="F138" s="8">
        <v>25</v>
      </c>
      <c r="G138" s="8">
        <f t="shared" si="2"/>
        <v>25</v>
      </c>
      <c r="H138" s="8">
        <f t="shared" si="3"/>
        <v>75</v>
      </c>
    </row>
    <row r="139" spans="1:8">
      <c r="A139" s="2" t="s">
        <v>145</v>
      </c>
      <c r="C139" s="8">
        <v>0</v>
      </c>
      <c r="D139" s="8">
        <v>0</v>
      </c>
      <c r="E139" s="8">
        <v>0</v>
      </c>
      <c r="F139" s="8">
        <v>0</v>
      </c>
      <c r="G139" s="8">
        <f t="shared" si="2"/>
        <v>0</v>
      </c>
      <c r="H139" s="8">
        <f t="shared" si="3"/>
        <v>0</v>
      </c>
    </row>
    <row r="140" spans="1:8">
      <c r="A140" s="1" t="s">
        <v>129</v>
      </c>
      <c r="B140" s="1" t="s">
        <v>146</v>
      </c>
      <c r="C140" s="8">
        <v>1</v>
      </c>
      <c r="D140" s="8">
        <v>150</v>
      </c>
      <c r="E140" s="8">
        <v>1</v>
      </c>
      <c r="F140" s="9">
        <v>1200</v>
      </c>
      <c r="G140" s="8">
        <f t="shared" si="2"/>
        <v>1200</v>
      </c>
      <c r="H140" s="8">
        <f t="shared" si="3"/>
        <v>1350</v>
      </c>
    </row>
    <row r="141" spans="1:8">
      <c r="A141" s="1" t="s">
        <v>131</v>
      </c>
      <c r="B141" s="1" t="s">
        <v>147</v>
      </c>
      <c r="C141" s="8">
        <v>1</v>
      </c>
      <c r="D141" s="8">
        <v>200</v>
      </c>
      <c r="E141" s="8">
        <v>16</v>
      </c>
      <c r="F141" s="9">
        <v>35</v>
      </c>
      <c r="G141" s="8">
        <f t="shared" si="2"/>
        <v>560</v>
      </c>
      <c r="H141" s="8">
        <f t="shared" si="3"/>
        <v>760</v>
      </c>
    </row>
    <row r="142" spans="1:8">
      <c r="A142" s="1" t="s">
        <v>133</v>
      </c>
      <c r="C142" s="8">
        <v>1</v>
      </c>
      <c r="D142" s="8">
        <v>50</v>
      </c>
      <c r="E142" s="8">
        <v>1</v>
      </c>
      <c r="F142" s="9">
        <v>50</v>
      </c>
      <c r="G142" s="8">
        <f t="shared" si="2"/>
        <v>50</v>
      </c>
      <c r="H142" s="8">
        <f t="shared" si="3"/>
        <v>100</v>
      </c>
    </row>
    <row r="143" spans="1:8">
      <c r="A143" s="1" t="s">
        <v>135</v>
      </c>
      <c r="B143" s="1" t="s">
        <v>142</v>
      </c>
      <c r="C143" s="8">
        <v>50</v>
      </c>
      <c r="D143" s="8">
        <v>6</v>
      </c>
      <c r="E143" s="8">
        <v>50</v>
      </c>
      <c r="F143" s="9">
        <v>3.5</v>
      </c>
      <c r="G143" s="8">
        <f t="shared" ref="G143:G147" si="4">F143*E143</f>
        <v>175</v>
      </c>
      <c r="H143" s="8">
        <f t="shared" ref="H143:H147" si="5">(C143*D143)+(E143*F143)</f>
        <v>475</v>
      </c>
    </row>
    <row r="144" spans="1:8">
      <c r="B144" s="1" t="s">
        <v>137</v>
      </c>
      <c r="C144" s="8">
        <v>50</v>
      </c>
      <c r="D144" s="8">
        <v>1</v>
      </c>
      <c r="E144" s="8">
        <v>6</v>
      </c>
      <c r="F144" s="8">
        <v>11</v>
      </c>
      <c r="G144" s="8">
        <f t="shared" si="4"/>
        <v>66</v>
      </c>
      <c r="H144" s="8">
        <f t="shared" si="5"/>
        <v>116</v>
      </c>
    </row>
    <row r="145" spans="1:9">
      <c r="B145" s="1" t="s">
        <v>138</v>
      </c>
      <c r="C145" s="8">
        <v>1</v>
      </c>
      <c r="D145" s="8">
        <v>75</v>
      </c>
      <c r="E145" s="8">
        <v>1</v>
      </c>
      <c r="F145" s="8">
        <v>50</v>
      </c>
      <c r="G145" s="8">
        <f t="shared" si="4"/>
        <v>50</v>
      </c>
      <c r="H145" s="8">
        <f t="shared" si="5"/>
        <v>125</v>
      </c>
    </row>
    <row r="146" spans="1:9">
      <c r="B146" s="1" t="s">
        <v>139</v>
      </c>
      <c r="C146" s="8">
        <v>1</v>
      </c>
      <c r="D146" s="8">
        <v>50</v>
      </c>
      <c r="E146" s="8">
        <v>1</v>
      </c>
      <c r="F146" s="8">
        <v>25</v>
      </c>
      <c r="G146" s="8">
        <f t="shared" si="4"/>
        <v>25</v>
      </c>
      <c r="H146" s="8">
        <f t="shared" si="5"/>
        <v>75</v>
      </c>
    </row>
    <row r="147" spans="1:9">
      <c r="C147" s="8"/>
      <c r="D147" s="8"/>
      <c r="E147" s="8"/>
      <c r="F147" s="8"/>
      <c r="G147" s="8">
        <f t="shared" si="4"/>
        <v>0</v>
      </c>
      <c r="H147" s="8">
        <f t="shared" si="5"/>
        <v>0</v>
      </c>
    </row>
    <row r="148" spans="1:9">
      <c r="G148" s="8">
        <f>SUM(G14:G141)</f>
        <v>101175.5</v>
      </c>
      <c r="H148" s="8"/>
    </row>
    <row r="150" spans="1:9">
      <c r="A150" s="2" t="s">
        <v>148</v>
      </c>
      <c r="H150" s="14">
        <f>SUM(H14:H149)</f>
        <v>235667.99</v>
      </c>
    </row>
    <row r="151" spans="1:9">
      <c r="A151" s="2" t="s">
        <v>149</v>
      </c>
      <c r="H151" s="14">
        <f>G148*7%</f>
        <v>7082.2850000000008</v>
      </c>
    </row>
    <row r="152" spans="1:9">
      <c r="A152" s="2" t="s">
        <v>150</v>
      </c>
      <c r="H152" s="14">
        <f>H150*20%</f>
        <v>47133.597999999998</v>
      </c>
    </row>
    <row r="153" spans="1:9">
      <c r="A153" s="2" t="s">
        <v>12</v>
      </c>
      <c r="H153" s="14">
        <f>SUM(H150:H152)</f>
        <v>289883.87300000002</v>
      </c>
    </row>
    <row r="156" spans="1:9">
      <c r="A156" s="15" t="s">
        <v>151</v>
      </c>
    </row>
    <row r="158" spans="1:9">
      <c r="A158" s="1" t="s">
        <v>69</v>
      </c>
      <c r="B158" s="1" t="s">
        <v>152</v>
      </c>
      <c r="C158" s="8">
        <v>16</v>
      </c>
      <c r="D158" s="8">
        <v>100</v>
      </c>
      <c r="E158" s="8">
        <v>16</v>
      </c>
      <c r="F158" s="9">
        <v>75</v>
      </c>
      <c r="G158" s="1">
        <f>F158*E158</f>
        <v>1200</v>
      </c>
      <c r="H158" s="1">
        <f>(C158*D158)+(E158*F158)</f>
        <v>2800</v>
      </c>
      <c r="I158" s="1" t="s">
        <v>153</v>
      </c>
    </row>
    <row r="159" spans="1:9">
      <c r="A159" s="1" t="s">
        <v>154</v>
      </c>
      <c r="B159" s="1" t="s">
        <v>30</v>
      </c>
      <c r="C159" s="1">
        <v>1</v>
      </c>
      <c r="D159" s="1">
        <v>450</v>
      </c>
      <c r="E159" s="1">
        <v>1</v>
      </c>
      <c r="F159" s="1">
        <v>350</v>
      </c>
      <c r="G159" s="1">
        <f t="shared" ref="G159:G161" si="6">F159*E159</f>
        <v>350</v>
      </c>
      <c r="H159" s="1">
        <f t="shared" ref="H159:H161" si="7">(C159*D159)+(E159*F159)</f>
        <v>800</v>
      </c>
      <c r="I159" s="1" t="s">
        <v>155</v>
      </c>
    </row>
    <row r="160" spans="1:9">
      <c r="B160" s="8" t="s">
        <v>86</v>
      </c>
      <c r="C160" s="8">
        <v>1</v>
      </c>
      <c r="D160" s="8">
        <v>350</v>
      </c>
      <c r="E160" s="8">
        <v>25</v>
      </c>
      <c r="F160" s="8">
        <v>7</v>
      </c>
      <c r="G160" s="1">
        <f t="shared" si="6"/>
        <v>175</v>
      </c>
      <c r="H160" s="1">
        <f t="shared" si="7"/>
        <v>525</v>
      </c>
      <c r="I160" s="1" t="s">
        <v>155</v>
      </c>
    </row>
    <row r="161" spans="1:9">
      <c r="B161" s="1" t="s">
        <v>156</v>
      </c>
      <c r="C161" s="1">
        <v>1</v>
      </c>
      <c r="D161" s="1">
        <v>300</v>
      </c>
      <c r="E161" s="1">
        <v>1</v>
      </c>
      <c r="F161" s="1">
        <v>2000</v>
      </c>
      <c r="G161" s="1">
        <f t="shared" si="6"/>
        <v>2000</v>
      </c>
      <c r="H161" s="1">
        <f t="shared" si="7"/>
        <v>2300</v>
      </c>
      <c r="I161" s="1" t="s">
        <v>155</v>
      </c>
    </row>
    <row r="162" spans="1:9">
      <c r="A162" s="1" t="s">
        <v>157</v>
      </c>
      <c r="B162" s="1" t="s">
        <v>158</v>
      </c>
    </row>
    <row r="165" spans="1:9">
      <c r="A165" s="2" t="s">
        <v>159</v>
      </c>
      <c r="B165" s="2"/>
    </row>
    <row r="166" spans="1:9">
      <c r="A166" s="1" t="s">
        <v>160</v>
      </c>
    </row>
    <row r="167" spans="1:9">
      <c r="A167" s="1" t="s">
        <v>161</v>
      </c>
    </row>
  </sheetData>
  <pageMargins left="0.7" right="0.7" top="0.75" bottom="0.75" header="0.3" footer="0.3"/>
  <pageSetup orientation="landscape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95"/>
  <sheetViews>
    <sheetView workbookViewId="0">
      <selection activeCell="F189" sqref="F189"/>
    </sheetView>
  </sheetViews>
  <sheetFormatPr defaultColWidth="9.109375" defaultRowHeight="10.199999999999999"/>
  <cols>
    <col min="1" max="1" width="13.33203125" style="1" customWidth="1"/>
    <col min="2" max="2" width="15.33203125" style="1" customWidth="1"/>
    <col min="3" max="5" width="9.109375" style="1"/>
    <col min="6" max="6" width="12.33203125" style="1" customWidth="1"/>
    <col min="7" max="7" width="10.5546875" style="1" customWidth="1"/>
    <col min="8" max="8" width="11.88671875" style="1" customWidth="1"/>
    <col min="9" max="256" width="9.109375" style="1"/>
    <col min="257" max="257" width="13.33203125" style="1" customWidth="1"/>
    <col min="258" max="258" width="15.33203125" style="1" customWidth="1"/>
    <col min="259" max="261" width="9.109375" style="1"/>
    <col min="262" max="262" width="12.33203125" style="1" customWidth="1"/>
    <col min="263" max="263" width="10.5546875" style="1" customWidth="1"/>
    <col min="264" max="264" width="11.88671875" style="1" customWidth="1"/>
    <col min="265" max="512" width="9.109375" style="1"/>
    <col min="513" max="513" width="13.33203125" style="1" customWidth="1"/>
    <col min="514" max="514" width="15.33203125" style="1" customWidth="1"/>
    <col min="515" max="517" width="9.109375" style="1"/>
    <col min="518" max="518" width="12.33203125" style="1" customWidth="1"/>
    <col min="519" max="519" width="10.5546875" style="1" customWidth="1"/>
    <col min="520" max="520" width="11.88671875" style="1" customWidth="1"/>
    <col min="521" max="768" width="9.109375" style="1"/>
    <col min="769" max="769" width="13.33203125" style="1" customWidth="1"/>
    <col min="770" max="770" width="15.33203125" style="1" customWidth="1"/>
    <col min="771" max="773" width="9.109375" style="1"/>
    <col min="774" max="774" width="12.33203125" style="1" customWidth="1"/>
    <col min="775" max="775" width="10.5546875" style="1" customWidth="1"/>
    <col min="776" max="776" width="11.88671875" style="1" customWidth="1"/>
    <col min="777" max="1024" width="9.109375" style="1"/>
    <col min="1025" max="1025" width="13.33203125" style="1" customWidth="1"/>
    <col min="1026" max="1026" width="15.33203125" style="1" customWidth="1"/>
    <col min="1027" max="1029" width="9.109375" style="1"/>
    <col min="1030" max="1030" width="12.33203125" style="1" customWidth="1"/>
    <col min="1031" max="1031" width="10.5546875" style="1" customWidth="1"/>
    <col min="1032" max="1032" width="11.88671875" style="1" customWidth="1"/>
    <col min="1033" max="1280" width="9.109375" style="1"/>
    <col min="1281" max="1281" width="13.33203125" style="1" customWidth="1"/>
    <col min="1282" max="1282" width="15.33203125" style="1" customWidth="1"/>
    <col min="1283" max="1285" width="9.109375" style="1"/>
    <col min="1286" max="1286" width="12.33203125" style="1" customWidth="1"/>
    <col min="1287" max="1287" width="10.5546875" style="1" customWidth="1"/>
    <col min="1288" max="1288" width="11.88671875" style="1" customWidth="1"/>
    <col min="1289" max="1536" width="9.109375" style="1"/>
    <col min="1537" max="1537" width="13.33203125" style="1" customWidth="1"/>
    <col min="1538" max="1538" width="15.33203125" style="1" customWidth="1"/>
    <col min="1539" max="1541" width="9.109375" style="1"/>
    <col min="1542" max="1542" width="12.33203125" style="1" customWidth="1"/>
    <col min="1543" max="1543" width="10.5546875" style="1" customWidth="1"/>
    <col min="1544" max="1544" width="11.88671875" style="1" customWidth="1"/>
    <col min="1545" max="1792" width="9.109375" style="1"/>
    <col min="1793" max="1793" width="13.33203125" style="1" customWidth="1"/>
    <col min="1794" max="1794" width="15.33203125" style="1" customWidth="1"/>
    <col min="1795" max="1797" width="9.109375" style="1"/>
    <col min="1798" max="1798" width="12.33203125" style="1" customWidth="1"/>
    <col min="1799" max="1799" width="10.5546875" style="1" customWidth="1"/>
    <col min="1800" max="1800" width="11.88671875" style="1" customWidth="1"/>
    <col min="1801" max="2048" width="9.109375" style="1"/>
    <col min="2049" max="2049" width="13.33203125" style="1" customWidth="1"/>
    <col min="2050" max="2050" width="15.33203125" style="1" customWidth="1"/>
    <col min="2051" max="2053" width="9.109375" style="1"/>
    <col min="2054" max="2054" width="12.33203125" style="1" customWidth="1"/>
    <col min="2055" max="2055" width="10.5546875" style="1" customWidth="1"/>
    <col min="2056" max="2056" width="11.88671875" style="1" customWidth="1"/>
    <col min="2057" max="2304" width="9.109375" style="1"/>
    <col min="2305" max="2305" width="13.33203125" style="1" customWidth="1"/>
    <col min="2306" max="2306" width="15.33203125" style="1" customWidth="1"/>
    <col min="2307" max="2309" width="9.109375" style="1"/>
    <col min="2310" max="2310" width="12.33203125" style="1" customWidth="1"/>
    <col min="2311" max="2311" width="10.5546875" style="1" customWidth="1"/>
    <col min="2312" max="2312" width="11.88671875" style="1" customWidth="1"/>
    <col min="2313" max="2560" width="9.109375" style="1"/>
    <col min="2561" max="2561" width="13.33203125" style="1" customWidth="1"/>
    <col min="2562" max="2562" width="15.33203125" style="1" customWidth="1"/>
    <col min="2563" max="2565" width="9.109375" style="1"/>
    <col min="2566" max="2566" width="12.33203125" style="1" customWidth="1"/>
    <col min="2567" max="2567" width="10.5546875" style="1" customWidth="1"/>
    <col min="2568" max="2568" width="11.88671875" style="1" customWidth="1"/>
    <col min="2569" max="2816" width="9.109375" style="1"/>
    <col min="2817" max="2817" width="13.33203125" style="1" customWidth="1"/>
    <col min="2818" max="2818" width="15.33203125" style="1" customWidth="1"/>
    <col min="2819" max="2821" width="9.109375" style="1"/>
    <col min="2822" max="2822" width="12.33203125" style="1" customWidth="1"/>
    <col min="2823" max="2823" width="10.5546875" style="1" customWidth="1"/>
    <col min="2824" max="2824" width="11.88671875" style="1" customWidth="1"/>
    <col min="2825" max="3072" width="9.109375" style="1"/>
    <col min="3073" max="3073" width="13.33203125" style="1" customWidth="1"/>
    <col min="3074" max="3074" width="15.33203125" style="1" customWidth="1"/>
    <col min="3075" max="3077" width="9.109375" style="1"/>
    <col min="3078" max="3078" width="12.33203125" style="1" customWidth="1"/>
    <col min="3079" max="3079" width="10.5546875" style="1" customWidth="1"/>
    <col min="3080" max="3080" width="11.88671875" style="1" customWidth="1"/>
    <col min="3081" max="3328" width="9.109375" style="1"/>
    <col min="3329" max="3329" width="13.33203125" style="1" customWidth="1"/>
    <col min="3330" max="3330" width="15.33203125" style="1" customWidth="1"/>
    <col min="3331" max="3333" width="9.109375" style="1"/>
    <col min="3334" max="3334" width="12.33203125" style="1" customWidth="1"/>
    <col min="3335" max="3335" width="10.5546875" style="1" customWidth="1"/>
    <col min="3336" max="3336" width="11.88671875" style="1" customWidth="1"/>
    <col min="3337" max="3584" width="9.109375" style="1"/>
    <col min="3585" max="3585" width="13.33203125" style="1" customWidth="1"/>
    <col min="3586" max="3586" width="15.33203125" style="1" customWidth="1"/>
    <col min="3587" max="3589" width="9.109375" style="1"/>
    <col min="3590" max="3590" width="12.33203125" style="1" customWidth="1"/>
    <col min="3591" max="3591" width="10.5546875" style="1" customWidth="1"/>
    <col min="3592" max="3592" width="11.88671875" style="1" customWidth="1"/>
    <col min="3593" max="3840" width="9.109375" style="1"/>
    <col min="3841" max="3841" width="13.33203125" style="1" customWidth="1"/>
    <col min="3842" max="3842" width="15.33203125" style="1" customWidth="1"/>
    <col min="3843" max="3845" width="9.109375" style="1"/>
    <col min="3846" max="3846" width="12.33203125" style="1" customWidth="1"/>
    <col min="3847" max="3847" width="10.5546875" style="1" customWidth="1"/>
    <col min="3848" max="3848" width="11.88671875" style="1" customWidth="1"/>
    <col min="3849" max="4096" width="9.109375" style="1"/>
    <col min="4097" max="4097" width="13.33203125" style="1" customWidth="1"/>
    <col min="4098" max="4098" width="15.33203125" style="1" customWidth="1"/>
    <col min="4099" max="4101" width="9.109375" style="1"/>
    <col min="4102" max="4102" width="12.33203125" style="1" customWidth="1"/>
    <col min="4103" max="4103" width="10.5546875" style="1" customWidth="1"/>
    <col min="4104" max="4104" width="11.88671875" style="1" customWidth="1"/>
    <col min="4105" max="4352" width="9.109375" style="1"/>
    <col min="4353" max="4353" width="13.33203125" style="1" customWidth="1"/>
    <col min="4354" max="4354" width="15.33203125" style="1" customWidth="1"/>
    <col min="4355" max="4357" width="9.109375" style="1"/>
    <col min="4358" max="4358" width="12.33203125" style="1" customWidth="1"/>
    <col min="4359" max="4359" width="10.5546875" style="1" customWidth="1"/>
    <col min="4360" max="4360" width="11.88671875" style="1" customWidth="1"/>
    <col min="4361" max="4608" width="9.109375" style="1"/>
    <col min="4609" max="4609" width="13.33203125" style="1" customWidth="1"/>
    <col min="4610" max="4610" width="15.33203125" style="1" customWidth="1"/>
    <col min="4611" max="4613" width="9.109375" style="1"/>
    <col min="4614" max="4614" width="12.33203125" style="1" customWidth="1"/>
    <col min="4615" max="4615" width="10.5546875" style="1" customWidth="1"/>
    <col min="4616" max="4616" width="11.88671875" style="1" customWidth="1"/>
    <col min="4617" max="4864" width="9.109375" style="1"/>
    <col min="4865" max="4865" width="13.33203125" style="1" customWidth="1"/>
    <col min="4866" max="4866" width="15.33203125" style="1" customWidth="1"/>
    <col min="4867" max="4869" width="9.109375" style="1"/>
    <col min="4870" max="4870" width="12.33203125" style="1" customWidth="1"/>
    <col min="4871" max="4871" width="10.5546875" style="1" customWidth="1"/>
    <col min="4872" max="4872" width="11.88671875" style="1" customWidth="1"/>
    <col min="4873" max="5120" width="9.109375" style="1"/>
    <col min="5121" max="5121" width="13.33203125" style="1" customWidth="1"/>
    <col min="5122" max="5122" width="15.33203125" style="1" customWidth="1"/>
    <col min="5123" max="5125" width="9.109375" style="1"/>
    <col min="5126" max="5126" width="12.33203125" style="1" customWidth="1"/>
    <col min="5127" max="5127" width="10.5546875" style="1" customWidth="1"/>
    <col min="5128" max="5128" width="11.88671875" style="1" customWidth="1"/>
    <col min="5129" max="5376" width="9.109375" style="1"/>
    <col min="5377" max="5377" width="13.33203125" style="1" customWidth="1"/>
    <col min="5378" max="5378" width="15.33203125" style="1" customWidth="1"/>
    <col min="5379" max="5381" width="9.109375" style="1"/>
    <col min="5382" max="5382" width="12.33203125" style="1" customWidth="1"/>
    <col min="5383" max="5383" width="10.5546875" style="1" customWidth="1"/>
    <col min="5384" max="5384" width="11.88671875" style="1" customWidth="1"/>
    <col min="5385" max="5632" width="9.109375" style="1"/>
    <col min="5633" max="5633" width="13.33203125" style="1" customWidth="1"/>
    <col min="5634" max="5634" width="15.33203125" style="1" customWidth="1"/>
    <col min="5635" max="5637" width="9.109375" style="1"/>
    <col min="5638" max="5638" width="12.33203125" style="1" customWidth="1"/>
    <col min="5639" max="5639" width="10.5546875" style="1" customWidth="1"/>
    <col min="5640" max="5640" width="11.88671875" style="1" customWidth="1"/>
    <col min="5641" max="5888" width="9.109375" style="1"/>
    <col min="5889" max="5889" width="13.33203125" style="1" customWidth="1"/>
    <col min="5890" max="5890" width="15.33203125" style="1" customWidth="1"/>
    <col min="5891" max="5893" width="9.109375" style="1"/>
    <col min="5894" max="5894" width="12.33203125" style="1" customWidth="1"/>
    <col min="5895" max="5895" width="10.5546875" style="1" customWidth="1"/>
    <col min="5896" max="5896" width="11.88671875" style="1" customWidth="1"/>
    <col min="5897" max="6144" width="9.109375" style="1"/>
    <col min="6145" max="6145" width="13.33203125" style="1" customWidth="1"/>
    <col min="6146" max="6146" width="15.33203125" style="1" customWidth="1"/>
    <col min="6147" max="6149" width="9.109375" style="1"/>
    <col min="6150" max="6150" width="12.33203125" style="1" customWidth="1"/>
    <col min="6151" max="6151" width="10.5546875" style="1" customWidth="1"/>
    <col min="6152" max="6152" width="11.88671875" style="1" customWidth="1"/>
    <col min="6153" max="6400" width="9.109375" style="1"/>
    <col min="6401" max="6401" width="13.33203125" style="1" customWidth="1"/>
    <col min="6402" max="6402" width="15.33203125" style="1" customWidth="1"/>
    <col min="6403" max="6405" width="9.109375" style="1"/>
    <col min="6406" max="6406" width="12.33203125" style="1" customWidth="1"/>
    <col min="6407" max="6407" width="10.5546875" style="1" customWidth="1"/>
    <col min="6408" max="6408" width="11.88671875" style="1" customWidth="1"/>
    <col min="6409" max="6656" width="9.109375" style="1"/>
    <col min="6657" max="6657" width="13.33203125" style="1" customWidth="1"/>
    <col min="6658" max="6658" width="15.33203125" style="1" customWidth="1"/>
    <col min="6659" max="6661" width="9.109375" style="1"/>
    <col min="6662" max="6662" width="12.33203125" style="1" customWidth="1"/>
    <col min="6663" max="6663" width="10.5546875" style="1" customWidth="1"/>
    <col min="6664" max="6664" width="11.88671875" style="1" customWidth="1"/>
    <col min="6665" max="6912" width="9.109375" style="1"/>
    <col min="6913" max="6913" width="13.33203125" style="1" customWidth="1"/>
    <col min="6914" max="6914" width="15.33203125" style="1" customWidth="1"/>
    <col min="6915" max="6917" width="9.109375" style="1"/>
    <col min="6918" max="6918" width="12.33203125" style="1" customWidth="1"/>
    <col min="6919" max="6919" width="10.5546875" style="1" customWidth="1"/>
    <col min="6920" max="6920" width="11.88671875" style="1" customWidth="1"/>
    <col min="6921" max="7168" width="9.109375" style="1"/>
    <col min="7169" max="7169" width="13.33203125" style="1" customWidth="1"/>
    <col min="7170" max="7170" width="15.33203125" style="1" customWidth="1"/>
    <col min="7171" max="7173" width="9.109375" style="1"/>
    <col min="7174" max="7174" width="12.33203125" style="1" customWidth="1"/>
    <col min="7175" max="7175" width="10.5546875" style="1" customWidth="1"/>
    <col min="7176" max="7176" width="11.88671875" style="1" customWidth="1"/>
    <col min="7177" max="7424" width="9.109375" style="1"/>
    <col min="7425" max="7425" width="13.33203125" style="1" customWidth="1"/>
    <col min="7426" max="7426" width="15.33203125" style="1" customWidth="1"/>
    <col min="7427" max="7429" width="9.109375" style="1"/>
    <col min="7430" max="7430" width="12.33203125" style="1" customWidth="1"/>
    <col min="7431" max="7431" width="10.5546875" style="1" customWidth="1"/>
    <col min="7432" max="7432" width="11.88671875" style="1" customWidth="1"/>
    <col min="7433" max="7680" width="9.109375" style="1"/>
    <col min="7681" max="7681" width="13.33203125" style="1" customWidth="1"/>
    <col min="7682" max="7682" width="15.33203125" style="1" customWidth="1"/>
    <col min="7683" max="7685" width="9.109375" style="1"/>
    <col min="7686" max="7686" width="12.33203125" style="1" customWidth="1"/>
    <col min="7687" max="7687" width="10.5546875" style="1" customWidth="1"/>
    <col min="7688" max="7688" width="11.88671875" style="1" customWidth="1"/>
    <col min="7689" max="7936" width="9.109375" style="1"/>
    <col min="7937" max="7937" width="13.33203125" style="1" customWidth="1"/>
    <col min="7938" max="7938" width="15.33203125" style="1" customWidth="1"/>
    <col min="7939" max="7941" width="9.109375" style="1"/>
    <col min="7942" max="7942" width="12.33203125" style="1" customWidth="1"/>
    <col min="7943" max="7943" width="10.5546875" style="1" customWidth="1"/>
    <col min="7944" max="7944" width="11.88671875" style="1" customWidth="1"/>
    <col min="7945" max="8192" width="9.109375" style="1"/>
    <col min="8193" max="8193" width="13.33203125" style="1" customWidth="1"/>
    <col min="8194" max="8194" width="15.33203125" style="1" customWidth="1"/>
    <col min="8195" max="8197" width="9.109375" style="1"/>
    <col min="8198" max="8198" width="12.33203125" style="1" customWidth="1"/>
    <col min="8199" max="8199" width="10.5546875" style="1" customWidth="1"/>
    <col min="8200" max="8200" width="11.88671875" style="1" customWidth="1"/>
    <col min="8201" max="8448" width="9.109375" style="1"/>
    <col min="8449" max="8449" width="13.33203125" style="1" customWidth="1"/>
    <col min="8450" max="8450" width="15.33203125" style="1" customWidth="1"/>
    <col min="8451" max="8453" width="9.109375" style="1"/>
    <col min="8454" max="8454" width="12.33203125" style="1" customWidth="1"/>
    <col min="8455" max="8455" width="10.5546875" style="1" customWidth="1"/>
    <col min="8456" max="8456" width="11.88671875" style="1" customWidth="1"/>
    <col min="8457" max="8704" width="9.109375" style="1"/>
    <col min="8705" max="8705" width="13.33203125" style="1" customWidth="1"/>
    <col min="8706" max="8706" width="15.33203125" style="1" customWidth="1"/>
    <col min="8707" max="8709" width="9.109375" style="1"/>
    <col min="8710" max="8710" width="12.33203125" style="1" customWidth="1"/>
    <col min="8711" max="8711" width="10.5546875" style="1" customWidth="1"/>
    <col min="8712" max="8712" width="11.88671875" style="1" customWidth="1"/>
    <col min="8713" max="8960" width="9.109375" style="1"/>
    <col min="8961" max="8961" width="13.33203125" style="1" customWidth="1"/>
    <col min="8962" max="8962" width="15.33203125" style="1" customWidth="1"/>
    <col min="8963" max="8965" width="9.109375" style="1"/>
    <col min="8966" max="8966" width="12.33203125" style="1" customWidth="1"/>
    <col min="8967" max="8967" width="10.5546875" style="1" customWidth="1"/>
    <col min="8968" max="8968" width="11.88671875" style="1" customWidth="1"/>
    <col min="8969" max="9216" width="9.109375" style="1"/>
    <col min="9217" max="9217" width="13.33203125" style="1" customWidth="1"/>
    <col min="9218" max="9218" width="15.33203125" style="1" customWidth="1"/>
    <col min="9219" max="9221" width="9.109375" style="1"/>
    <col min="9222" max="9222" width="12.33203125" style="1" customWidth="1"/>
    <col min="9223" max="9223" width="10.5546875" style="1" customWidth="1"/>
    <col min="9224" max="9224" width="11.88671875" style="1" customWidth="1"/>
    <col min="9225" max="9472" width="9.109375" style="1"/>
    <col min="9473" max="9473" width="13.33203125" style="1" customWidth="1"/>
    <col min="9474" max="9474" width="15.33203125" style="1" customWidth="1"/>
    <col min="9475" max="9477" width="9.109375" style="1"/>
    <col min="9478" max="9478" width="12.33203125" style="1" customWidth="1"/>
    <col min="9479" max="9479" width="10.5546875" style="1" customWidth="1"/>
    <col min="9480" max="9480" width="11.88671875" style="1" customWidth="1"/>
    <col min="9481" max="9728" width="9.109375" style="1"/>
    <col min="9729" max="9729" width="13.33203125" style="1" customWidth="1"/>
    <col min="9730" max="9730" width="15.33203125" style="1" customWidth="1"/>
    <col min="9731" max="9733" width="9.109375" style="1"/>
    <col min="9734" max="9734" width="12.33203125" style="1" customWidth="1"/>
    <col min="9735" max="9735" width="10.5546875" style="1" customWidth="1"/>
    <col min="9736" max="9736" width="11.88671875" style="1" customWidth="1"/>
    <col min="9737" max="9984" width="9.109375" style="1"/>
    <col min="9985" max="9985" width="13.33203125" style="1" customWidth="1"/>
    <col min="9986" max="9986" width="15.33203125" style="1" customWidth="1"/>
    <col min="9987" max="9989" width="9.109375" style="1"/>
    <col min="9990" max="9990" width="12.33203125" style="1" customWidth="1"/>
    <col min="9991" max="9991" width="10.5546875" style="1" customWidth="1"/>
    <col min="9992" max="9992" width="11.88671875" style="1" customWidth="1"/>
    <col min="9993" max="10240" width="9.109375" style="1"/>
    <col min="10241" max="10241" width="13.33203125" style="1" customWidth="1"/>
    <col min="10242" max="10242" width="15.33203125" style="1" customWidth="1"/>
    <col min="10243" max="10245" width="9.109375" style="1"/>
    <col min="10246" max="10246" width="12.33203125" style="1" customWidth="1"/>
    <col min="10247" max="10247" width="10.5546875" style="1" customWidth="1"/>
    <col min="10248" max="10248" width="11.88671875" style="1" customWidth="1"/>
    <col min="10249" max="10496" width="9.109375" style="1"/>
    <col min="10497" max="10497" width="13.33203125" style="1" customWidth="1"/>
    <col min="10498" max="10498" width="15.33203125" style="1" customWidth="1"/>
    <col min="10499" max="10501" width="9.109375" style="1"/>
    <col min="10502" max="10502" width="12.33203125" style="1" customWidth="1"/>
    <col min="10503" max="10503" width="10.5546875" style="1" customWidth="1"/>
    <col min="10504" max="10504" width="11.88671875" style="1" customWidth="1"/>
    <col min="10505" max="10752" width="9.109375" style="1"/>
    <col min="10753" max="10753" width="13.33203125" style="1" customWidth="1"/>
    <col min="10754" max="10754" width="15.33203125" style="1" customWidth="1"/>
    <col min="10755" max="10757" width="9.109375" style="1"/>
    <col min="10758" max="10758" width="12.33203125" style="1" customWidth="1"/>
    <col min="10759" max="10759" width="10.5546875" style="1" customWidth="1"/>
    <col min="10760" max="10760" width="11.88671875" style="1" customWidth="1"/>
    <col min="10761" max="11008" width="9.109375" style="1"/>
    <col min="11009" max="11009" width="13.33203125" style="1" customWidth="1"/>
    <col min="11010" max="11010" width="15.33203125" style="1" customWidth="1"/>
    <col min="11011" max="11013" width="9.109375" style="1"/>
    <col min="11014" max="11014" width="12.33203125" style="1" customWidth="1"/>
    <col min="11015" max="11015" width="10.5546875" style="1" customWidth="1"/>
    <col min="11016" max="11016" width="11.88671875" style="1" customWidth="1"/>
    <col min="11017" max="11264" width="9.109375" style="1"/>
    <col min="11265" max="11265" width="13.33203125" style="1" customWidth="1"/>
    <col min="11266" max="11266" width="15.33203125" style="1" customWidth="1"/>
    <col min="11267" max="11269" width="9.109375" style="1"/>
    <col min="11270" max="11270" width="12.33203125" style="1" customWidth="1"/>
    <col min="11271" max="11271" width="10.5546875" style="1" customWidth="1"/>
    <col min="11272" max="11272" width="11.88671875" style="1" customWidth="1"/>
    <col min="11273" max="11520" width="9.109375" style="1"/>
    <col min="11521" max="11521" width="13.33203125" style="1" customWidth="1"/>
    <col min="11522" max="11522" width="15.33203125" style="1" customWidth="1"/>
    <col min="11523" max="11525" width="9.109375" style="1"/>
    <col min="11526" max="11526" width="12.33203125" style="1" customWidth="1"/>
    <col min="11527" max="11527" width="10.5546875" style="1" customWidth="1"/>
    <col min="11528" max="11528" width="11.88671875" style="1" customWidth="1"/>
    <col min="11529" max="11776" width="9.109375" style="1"/>
    <col min="11777" max="11777" width="13.33203125" style="1" customWidth="1"/>
    <col min="11778" max="11778" width="15.33203125" style="1" customWidth="1"/>
    <col min="11779" max="11781" width="9.109375" style="1"/>
    <col min="11782" max="11782" width="12.33203125" style="1" customWidth="1"/>
    <col min="11783" max="11783" width="10.5546875" style="1" customWidth="1"/>
    <col min="11784" max="11784" width="11.88671875" style="1" customWidth="1"/>
    <col min="11785" max="12032" width="9.109375" style="1"/>
    <col min="12033" max="12033" width="13.33203125" style="1" customWidth="1"/>
    <col min="12034" max="12034" width="15.33203125" style="1" customWidth="1"/>
    <col min="12035" max="12037" width="9.109375" style="1"/>
    <col min="12038" max="12038" width="12.33203125" style="1" customWidth="1"/>
    <col min="12039" max="12039" width="10.5546875" style="1" customWidth="1"/>
    <col min="12040" max="12040" width="11.88671875" style="1" customWidth="1"/>
    <col min="12041" max="12288" width="9.109375" style="1"/>
    <col min="12289" max="12289" width="13.33203125" style="1" customWidth="1"/>
    <col min="12290" max="12290" width="15.33203125" style="1" customWidth="1"/>
    <col min="12291" max="12293" width="9.109375" style="1"/>
    <col min="12294" max="12294" width="12.33203125" style="1" customWidth="1"/>
    <col min="12295" max="12295" width="10.5546875" style="1" customWidth="1"/>
    <col min="12296" max="12296" width="11.88671875" style="1" customWidth="1"/>
    <col min="12297" max="12544" width="9.109375" style="1"/>
    <col min="12545" max="12545" width="13.33203125" style="1" customWidth="1"/>
    <col min="12546" max="12546" width="15.33203125" style="1" customWidth="1"/>
    <col min="12547" max="12549" width="9.109375" style="1"/>
    <col min="12550" max="12550" width="12.33203125" style="1" customWidth="1"/>
    <col min="12551" max="12551" width="10.5546875" style="1" customWidth="1"/>
    <col min="12552" max="12552" width="11.88671875" style="1" customWidth="1"/>
    <col min="12553" max="12800" width="9.109375" style="1"/>
    <col min="12801" max="12801" width="13.33203125" style="1" customWidth="1"/>
    <col min="12802" max="12802" width="15.33203125" style="1" customWidth="1"/>
    <col min="12803" max="12805" width="9.109375" style="1"/>
    <col min="12806" max="12806" width="12.33203125" style="1" customWidth="1"/>
    <col min="12807" max="12807" width="10.5546875" style="1" customWidth="1"/>
    <col min="12808" max="12808" width="11.88671875" style="1" customWidth="1"/>
    <col min="12809" max="13056" width="9.109375" style="1"/>
    <col min="13057" max="13057" width="13.33203125" style="1" customWidth="1"/>
    <col min="13058" max="13058" width="15.33203125" style="1" customWidth="1"/>
    <col min="13059" max="13061" width="9.109375" style="1"/>
    <col min="13062" max="13062" width="12.33203125" style="1" customWidth="1"/>
    <col min="13063" max="13063" width="10.5546875" style="1" customWidth="1"/>
    <col min="13064" max="13064" width="11.88671875" style="1" customWidth="1"/>
    <col min="13065" max="13312" width="9.109375" style="1"/>
    <col min="13313" max="13313" width="13.33203125" style="1" customWidth="1"/>
    <col min="13314" max="13314" width="15.33203125" style="1" customWidth="1"/>
    <col min="13315" max="13317" width="9.109375" style="1"/>
    <col min="13318" max="13318" width="12.33203125" style="1" customWidth="1"/>
    <col min="13319" max="13319" width="10.5546875" style="1" customWidth="1"/>
    <col min="13320" max="13320" width="11.88671875" style="1" customWidth="1"/>
    <col min="13321" max="13568" width="9.109375" style="1"/>
    <col min="13569" max="13569" width="13.33203125" style="1" customWidth="1"/>
    <col min="13570" max="13570" width="15.33203125" style="1" customWidth="1"/>
    <col min="13571" max="13573" width="9.109375" style="1"/>
    <col min="13574" max="13574" width="12.33203125" style="1" customWidth="1"/>
    <col min="13575" max="13575" width="10.5546875" style="1" customWidth="1"/>
    <col min="13576" max="13576" width="11.88671875" style="1" customWidth="1"/>
    <col min="13577" max="13824" width="9.109375" style="1"/>
    <col min="13825" max="13825" width="13.33203125" style="1" customWidth="1"/>
    <col min="13826" max="13826" width="15.33203125" style="1" customWidth="1"/>
    <col min="13827" max="13829" width="9.109375" style="1"/>
    <col min="13830" max="13830" width="12.33203125" style="1" customWidth="1"/>
    <col min="13831" max="13831" width="10.5546875" style="1" customWidth="1"/>
    <col min="13832" max="13832" width="11.88671875" style="1" customWidth="1"/>
    <col min="13833" max="14080" width="9.109375" style="1"/>
    <col min="14081" max="14081" width="13.33203125" style="1" customWidth="1"/>
    <col min="14082" max="14082" width="15.33203125" style="1" customWidth="1"/>
    <col min="14083" max="14085" width="9.109375" style="1"/>
    <col min="14086" max="14086" width="12.33203125" style="1" customWidth="1"/>
    <col min="14087" max="14087" width="10.5546875" style="1" customWidth="1"/>
    <col min="14088" max="14088" width="11.88671875" style="1" customWidth="1"/>
    <col min="14089" max="14336" width="9.109375" style="1"/>
    <col min="14337" max="14337" width="13.33203125" style="1" customWidth="1"/>
    <col min="14338" max="14338" width="15.33203125" style="1" customWidth="1"/>
    <col min="14339" max="14341" width="9.109375" style="1"/>
    <col min="14342" max="14342" width="12.33203125" style="1" customWidth="1"/>
    <col min="14343" max="14343" width="10.5546875" style="1" customWidth="1"/>
    <col min="14344" max="14344" width="11.88671875" style="1" customWidth="1"/>
    <col min="14345" max="14592" width="9.109375" style="1"/>
    <col min="14593" max="14593" width="13.33203125" style="1" customWidth="1"/>
    <col min="14594" max="14594" width="15.33203125" style="1" customWidth="1"/>
    <col min="14595" max="14597" width="9.109375" style="1"/>
    <col min="14598" max="14598" width="12.33203125" style="1" customWidth="1"/>
    <col min="14599" max="14599" width="10.5546875" style="1" customWidth="1"/>
    <col min="14600" max="14600" width="11.88671875" style="1" customWidth="1"/>
    <col min="14601" max="14848" width="9.109375" style="1"/>
    <col min="14849" max="14849" width="13.33203125" style="1" customWidth="1"/>
    <col min="14850" max="14850" width="15.33203125" style="1" customWidth="1"/>
    <col min="14851" max="14853" width="9.109375" style="1"/>
    <col min="14854" max="14854" width="12.33203125" style="1" customWidth="1"/>
    <col min="14855" max="14855" width="10.5546875" style="1" customWidth="1"/>
    <col min="14856" max="14856" width="11.88671875" style="1" customWidth="1"/>
    <col min="14857" max="15104" width="9.109375" style="1"/>
    <col min="15105" max="15105" width="13.33203125" style="1" customWidth="1"/>
    <col min="15106" max="15106" width="15.33203125" style="1" customWidth="1"/>
    <col min="15107" max="15109" width="9.109375" style="1"/>
    <col min="15110" max="15110" width="12.33203125" style="1" customWidth="1"/>
    <col min="15111" max="15111" width="10.5546875" style="1" customWidth="1"/>
    <col min="15112" max="15112" width="11.88671875" style="1" customWidth="1"/>
    <col min="15113" max="15360" width="9.109375" style="1"/>
    <col min="15361" max="15361" width="13.33203125" style="1" customWidth="1"/>
    <col min="15362" max="15362" width="15.33203125" style="1" customWidth="1"/>
    <col min="15363" max="15365" width="9.109375" style="1"/>
    <col min="15366" max="15366" width="12.33203125" style="1" customWidth="1"/>
    <col min="15367" max="15367" width="10.5546875" style="1" customWidth="1"/>
    <col min="15368" max="15368" width="11.88671875" style="1" customWidth="1"/>
    <col min="15369" max="15616" width="9.109375" style="1"/>
    <col min="15617" max="15617" width="13.33203125" style="1" customWidth="1"/>
    <col min="15618" max="15618" width="15.33203125" style="1" customWidth="1"/>
    <col min="15619" max="15621" width="9.109375" style="1"/>
    <col min="15622" max="15622" width="12.33203125" style="1" customWidth="1"/>
    <col min="15623" max="15623" width="10.5546875" style="1" customWidth="1"/>
    <col min="15624" max="15624" width="11.88671875" style="1" customWidth="1"/>
    <col min="15625" max="15872" width="9.109375" style="1"/>
    <col min="15873" max="15873" width="13.33203125" style="1" customWidth="1"/>
    <col min="15874" max="15874" width="15.33203125" style="1" customWidth="1"/>
    <col min="15875" max="15877" width="9.109375" style="1"/>
    <col min="15878" max="15878" width="12.33203125" style="1" customWidth="1"/>
    <col min="15879" max="15879" width="10.5546875" style="1" customWidth="1"/>
    <col min="15880" max="15880" width="11.88671875" style="1" customWidth="1"/>
    <col min="15881" max="16128" width="9.109375" style="1"/>
    <col min="16129" max="16129" width="13.33203125" style="1" customWidth="1"/>
    <col min="16130" max="16130" width="15.33203125" style="1" customWidth="1"/>
    <col min="16131" max="16133" width="9.109375" style="1"/>
    <col min="16134" max="16134" width="12.33203125" style="1" customWidth="1"/>
    <col min="16135" max="16135" width="10.5546875" style="1" customWidth="1"/>
    <col min="16136" max="16136" width="11.88671875" style="1" customWidth="1"/>
    <col min="16137" max="16384" width="9.109375" style="1"/>
  </cols>
  <sheetData>
    <row r="2" spans="1:8">
      <c r="F2" s="2" t="s">
        <v>0</v>
      </c>
      <c r="G2" s="1" t="s">
        <v>1</v>
      </c>
      <c r="H2" s="2"/>
    </row>
    <row r="3" spans="1:8">
      <c r="F3" s="2" t="s">
        <v>2</v>
      </c>
      <c r="G3" s="1" t="s">
        <v>3</v>
      </c>
      <c r="H3" s="2"/>
    </row>
    <row r="4" spans="1:8" ht="13.2">
      <c r="F4" s="2"/>
      <c r="H4" s="3"/>
    </row>
    <row r="5" spans="1:8">
      <c r="F5" s="2"/>
      <c r="G5" s="4"/>
    </row>
    <row r="6" spans="1:8">
      <c r="F6" s="2"/>
    </row>
    <row r="7" spans="1:8">
      <c r="F7" s="2"/>
      <c r="G7" s="4"/>
    </row>
    <row r="8" spans="1:8">
      <c r="F8" s="2" t="s">
        <v>4</v>
      </c>
      <c r="G8" s="5">
        <v>1</v>
      </c>
    </row>
    <row r="9" spans="1:8">
      <c r="A9" s="2"/>
      <c r="B9" s="2"/>
      <c r="C9" s="2"/>
      <c r="D9" s="2"/>
      <c r="E9" s="2"/>
      <c r="F9" s="2" t="s">
        <v>5</v>
      </c>
      <c r="G9" s="6">
        <v>40830</v>
      </c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 ht="10.8" thickBot="1">
      <c r="A11" s="7"/>
      <c r="B11" s="7"/>
      <c r="C11" s="7"/>
      <c r="D11" s="7"/>
      <c r="E11" s="7"/>
      <c r="F11" s="7"/>
      <c r="G11" s="7"/>
      <c r="H11" s="7"/>
    </row>
    <row r="12" spans="1:8">
      <c r="A12" s="2" t="s">
        <v>6</v>
      </c>
      <c r="B12" s="2" t="s">
        <v>7</v>
      </c>
      <c r="C12" s="2" t="s">
        <v>8</v>
      </c>
      <c r="D12" s="2" t="s">
        <v>9</v>
      </c>
      <c r="E12" s="2" t="s">
        <v>8</v>
      </c>
      <c r="F12" s="2" t="s">
        <v>10</v>
      </c>
      <c r="G12" s="2" t="s">
        <v>11</v>
      </c>
      <c r="H12" s="2" t="s">
        <v>12</v>
      </c>
    </row>
    <row r="14" spans="1:8">
      <c r="A14" s="2" t="s">
        <v>13</v>
      </c>
      <c r="B14" s="1" t="s">
        <v>14</v>
      </c>
      <c r="C14" s="8">
        <v>1</v>
      </c>
      <c r="D14" s="8">
        <v>350</v>
      </c>
      <c r="E14" s="8">
        <v>1</v>
      </c>
      <c r="F14" s="8">
        <v>200</v>
      </c>
      <c r="G14" s="8">
        <f>F14*E14</f>
        <v>200</v>
      </c>
      <c r="H14" s="8">
        <f>(C14*D14)+(E14*F14)</f>
        <v>550</v>
      </c>
    </row>
    <row r="15" spans="1:8">
      <c r="B15" s="1" t="s">
        <v>15</v>
      </c>
      <c r="C15" s="8">
        <v>1</v>
      </c>
      <c r="D15" s="8">
        <v>600</v>
      </c>
      <c r="E15" s="8">
        <v>1</v>
      </c>
      <c r="F15" s="9">
        <v>1000</v>
      </c>
      <c r="G15" s="8">
        <f t="shared" ref="G15:G84" si="0">F15*E15</f>
        <v>1000</v>
      </c>
      <c r="H15" s="8">
        <f t="shared" ref="H15:H84" si="1">(C15*D15)+(E15*F15)</f>
        <v>1600</v>
      </c>
    </row>
    <row r="16" spans="1:8">
      <c r="B16" s="1" t="s">
        <v>16</v>
      </c>
      <c r="C16" s="8">
        <v>0</v>
      </c>
      <c r="D16" s="8">
        <v>0</v>
      </c>
      <c r="E16" s="8">
        <v>6</v>
      </c>
      <c r="F16" s="8">
        <v>105</v>
      </c>
      <c r="G16" s="8">
        <f t="shared" si="0"/>
        <v>630</v>
      </c>
      <c r="H16" s="8">
        <f t="shared" si="1"/>
        <v>630</v>
      </c>
    </row>
    <row r="17" spans="1:8">
      <c r="A17" s="2" t="s">
        <v>17</v>
      </c>
      <c r="B17" s="1" t="s">
        <v>18</v>
      </c>
      <c r="C17" s="8">
        <v>5.1100000000000003</v>
      </c>
      <c r="D17" s="8">
        <v>289</v>
      </c>
      <c r="E17" s="8">
        <v>0</v>
      </c>
      <c r="F17" s="8">
        <v>0</v>
      </c>
      <c r="G17" s="8">
        <f t="shared" si="0"/>
        <v>0</v>
      </c>
      <c r="H17" s="8">
        <f t="shared" si="1"/>
        <v>1476.7900000000002</v>
      </c>
    </row>
    <row r="18" spans="1:8">
      <c r="B18" s="1" t="s">
        <v>19</v>
      </c>
      <c r="C18" s="8">
        <v>3.55</v>
      </c>
      <c r="D18" s="8">
        <v>289</v>
      </c>
      <c r="E18" s="8">
        <v>0</v>
      </c>
      <c r="F18" s="8">
        <v>0</v>
      </c>
      <c r="G18" s="8">
        <f t="shared" si="0"/>
        <v>0</v>
      </c>
      <c r="H18" s="8">
        <f t="shared" si="1"/>
        <v>1025.95</v>
      </c>
    </row>
    <row r="19" spans="1:8">
      <c r="A19" s="2" t="s">
        <v>20</v>
      </c>
      <c r="B19" s="1" t="s">
        <v>21</v>
      </c>
      <c r="C19" s="8">
        <v>0</v>
      </c>
      <c r="D19" s="8">
        <v>0</v>
      </c>
      <c r="E19" s="8">
        <v>0</v>
      </c>
      <c r="F19" s="8">
        <v>0</v>
      </c>
      <c r="G19" s="8">
        <f t="shared" si="0"/>
        <v>0</v>
      </c>
      <c r="H19" s="8">
        <f t="shared" si="1"/>
        <v>0</v>
      </c>
    </row>
    <row r="20" spans="1:8">
      <c r="A20" s="2" t="s">
        <v>22</v>
      </c>
      <c r="B20" s="1" t="s">
        <v>22</v>
      </c>
      <c r="C20" s="8">
        <v>0</v>
      </c>
      <c r="D20" s="8">
        <v>0</v>
      </c>
      <c r="E20" s="8">
        <v>0</v>
      </c>
      <c r="F20" s="8">
        <v>0</v>
      </c>
      <c r="G20" s="8">
        <f t="shared" si="0"/>
        <v>0</v>
      </c>
      <c r="H20" s="8">
        <f t="shared" si="1"/>
        <v>0</v>
      </c>
    </row>
    <row r="21" spans="1:8">
      <c r="B21" s="1" t="s">
        <v>23</v>
      </c>
      <c r="C21" s="8">
        <v>0</v>
      </c>
      <c r="D21" s="8">
        <v>0</v>
      </c>
      <c r="E21" s="8">
        <v>0</v>
      </c>
      <c r="F21" s="8">
        <v>0</v>
      </c>
      <c r="G21" s="8">
        <f t="shared" si="0"/>
        <v>0</v>
      </c>
      <c r="H21" s="8">
        <f t="shared" si="1"/>
        <v>0</v>
      </c>
    </row>
    <row r="22" spans="1:8">
      <c r="A22" s="2" t="s">
        <v>24</v>
      </c>
      <c r="B22" s="1" t="s">
        <v>25</v>
      </c>
      <c r="C22" s="8">
        <v>1</v>
      </c>
      <c r="D22" s="8">
        <v>3000</v>
      </c>
      <c r="E22" s="8">
        <v>1</v>
      </c>
      <c r="F22" s="8">
        <v>200</v>
      </c>
      <c r="G22" s="8">
        <f t="shared" si="0"/>
        <v>200</v>
      </c>
      <c r="H22" s="8">
        <f t="shared" si="1"/>
        <v>3200</v>
      </c>
    </row>
    <row r="23" spans="1:8">
      <c r="A23" s="2"/>
      <c r="B23" s="1" t="s">
        <v>26</v>
      </c>
      <c r="C23" s="8">
        <v>1</v>
      </c>
      <c r="D23" s="8">
        <v>2100</v>
      </c>
      <c r="E23" s="8">
        <v>1</v>
      </c>
      <c r="F23" s="8">
        <v>100</v>
      </c>
      <c r="G23" s="8">
        <f t="shared" si="0"/>
        <v>100</v>
      </c>
      <c r="H23" s="8">
        <f t="shared" si="1"/>
        <v>2200</v>
      </c>
    </row>
    <row r="24" spans="1:8">
      <c r="A24" s="2"/>
      <c r="B24" s="16" t="s">
        <v>98</v>
      </c>
      <c r="C24" s="16">
        <v>1</v>
      </c>
      <c r="D24" s="16">
        <v>600</v>
      </c>
      <c r="E24" s="16">
        <v>1</v>
      </c>
      <c r="F24" s="16">
        <v>400</v>
      </c>
      <c r="G24" s="8">
        <f t="shared" ref="G24:G30" si="2">F24*E24</f>
        <v>400</v>
      </c>
      <c r="H24" s="8">
        <f t="shared" ref="H24:H30" si="3">(C24*D24)+(E24*F24)</f>
        <v>1000</v>
      </c>
    </row>
    <row r="25" spans="1:8">
      <c r="B25" s="1" t="s">
        <v>27</v>
      </c>
      <c r="C25" s="8">
        <v>6</v>
      </c>
      <c r="D25" s="8">
        <v>135</v>
      </c>
      <c r="E25" s="8">
        <v>6</v>
      </c>
      <c r="F25" s="8">
        <v>400</v>
      </c>
      <c r="G25" s="8">
        <f t="shared" si="2"/>
        <v>2400</v>
      </c>
      <c r="H25" s="8">
        <f t="shared" si="3"/>
        <v>3210</v>
      </c>
    </row>
    <row r="26" spans="1:8">
      <c r="A26" s="2" t="s">
        <v>28</v>
      </c>
      <c r="B26" s="1" t="s">
        <v>21</v>
      </c>
      <c r="C26" s="8">
        <v>0</v>
      </c>
      <c r="D26" s="8">
        <v>0</v>
      </c>
      <c r="E26" s="8">
        <v>0</v>
      </c>
      <c r="F26" s="8">
        <v>0</v>
      </c>
      <c r="G26" s="8">
        <f t="shared" si="2"/>
        <v>0</v>
      </c>
      <c r="H26" s="8">
        <f t="shared" si="3"/>
        <v>0</v>
      </c>
    </row>
    <row r="27" spans="1:8">
      <c r="A27" s="2" t="s">
        <v>29</v>
      </c>
      <c r="C27" s="8">
        <v>0</v>
      </c>
      <c r="D27" s="8">
        <v>0</v>
      </c>
      <c r="E27" s="8">
        <v>0</v>
      </c>
      <c r="F27" s="8">
        <v>0</v>
      </c>
      <c r="G27" s="8">
        <f t="shared" si="2"/>
        <v>0</v>
      </c>
      <c r="H27" s="8">
        <f t="shared" si="3"/>
        <v>0</v>
      </c>
    </row>
    <row r="28" spans="1:8">
      <c r="A28" s="16" t="s">
        <v>177</v>
      </c>
      <c r="B28" s="16" t="s">
        <v>176</v>
      </c>
      <c r="C28" s="16">
        <v>34</v>
      </c>
      <c r="D28" s="16">
        <v>12</v>
      </c>
      <c r="E28" s="16">
        <v>3</v>
      </c>
      <c r="F28" s="16">
        <v>150</v>
      </c>
      <c r="G28" s="8">
        <f t="shared" si="2"/>
        <v>450</v>
      </c>
      <c r="H28" s="8">
        <f t="shared" si="3"/>
        <v>858</v>
      </c>
    </row>
    <row r="29" spans="1:8">
      <c r="A29" s="16" t="s">
        <v>178</v>
      </c>
      <c r="B29" s="16"/>
      <c r="C29" s="16">
        <v>156</v>
      </c>
      <c r="D29" s="16">
        <v>3</v>
      </c>
      <c r="E29" s="16">
        <v>156</v>
      </c>
      <c r="F29" s="16">
        <v>4.5</v>
      </c>
      <c r="G29" s="8">
        <f t="shared" si="2"/>
        <v>702</v>
      </c>
      <c r="H29" s="8">
        <f t="shared" si="3"/>
        <v>1170</v>
      </c>
    </row>
    <row r="30" spans="1:8">
      <c r="A30" s="2" t="s">
        <v>30</v>
      </c>
      <c r="C30" s="8">
        <v>1</v>
      </c>
      <c r="D30" s="8">
        <v>14000</v>
      </c>
      <c r="E30" s="8">
        <v>1</v>
      </c>
      <c r="F30" s="8">
        <v>13500</v>
      </c>
      <c r="G30" s="8">
        <f t="shared" si="2"/>
        <v>13500</v>
      </c>
      <c r="H30" s="8">
        <f t="shared" si="3"/>
        <v>27500</v>
      </c>
    </row>
    <row r="31" spans="1:8">
      <c r="A31" s="2"/>
      <c r="B31" s="1" t="s">
        <v>31</v>
      </c>
      <c r="C31" s="8">
        <v>1</v>
      </c>
      <c r="D31" s="8">
        <v>450</v>
      </c>
      <c r="E31" s="8">
        <v>1</v>
      </c>
      <c r="F31" s="8">
        <v>500</v>
      </c>
      <c r="G31" s="8">
        <f t="shared" si="0"/>
        <v>500</v>
      </c>
      <c r="H31" s="8">
        <f t="shared" si="1"/>
        <v>950</v>
      </c>
    </row>
    <row r="32" spans="1:8">
      <c r="A32" s="1" t="s">
        <v>32</v>
      </c>
      <c r="C32" s="8">
        <v>0</v>
      </c>
      <c r="D32" s="8">
        <v>0</v>
      </c>
      <c r="E32" s="8">
        <v>1</v>
      </c>
      <c r="F32" s="9">
        <v>750</v>
      </c>
      <c r="G32" s="8">
        <f t="shared" si="0"/>
        <v>750</v>
      </c>
      <c r="H32" s="8">
        <f t="shared" si="1"/>
        <v>750</v>
      </c>
    </row>
    <row r="33" spans="1:8">
      <c r="A33" s="2" t="s">
        <v>33</v>
      </c>
      <c r="B33" s="1" t="s">
        <v>34</v>
      </c>
      <c r="C33" s="8">
        <v>2</v>
      </c>
      <c r="D33" s="8">
        <v>300</v>
      </c>
      <c r="E33" s="8">
        <v>2</v>
      </c>
      <c r="F33" s="9">
        <v>1300</v>
      </c>
      <c r="G33" s="8">
        <f t="shared" si="0"/>
        <v>2600</v>
      </c>
      <c r="H33" s="8">
        <f t="shared" si="1"/>
        <v>3200</v>
      </c>
    </row>
    <row r="34" spans="1:8">
      <c r="A34" s="2"/>
      <c r="B34" s="1" t="s">
        <v>35</v>
      </c>
      <c r="C34" s="8">
        <v>2</v>
      </c>
      <c r="D34" s="8">
        <v>250</v>
      </c>
      <c r="E34" s="8">
        <v>2</v>
      </c>
      <c r="F34" s="8">
        <v>300</v>
      </c>
      <c r="G34" s="8">
        <f t="shared" si="0"/>
        <v>600</v>
      </c>
      <c r="H34" s="8">
        <f t="shared" si="1"/>
        <v>1100</v>
      </c>
    </row>
    <row r="35" spans="1:8">
      <c r="A35" s="2"/>
      <c r="B35" s="1" t="s">
        <v>36</v>
      </c>
      <c r="C35" s="8">
        <v>2</v>
      </c>
      <c r="D35" s="8">
        <v>300</v>
      </c>
      <c r="E35" s="8">
        <v>2</v>
      </c>
      <c r="F35" s="8">
        <v>250</v>
      </c>
      <c r="G35" s="8">
        <f t="shared" si="0"/>
        <v>500</v>
      </c>
      <c r="H35" s="8">
        <f t="shared" si="1"/>
        <v>1100</v>
      </c>
    </row>
    <row r="36" spans="1:8">
      <c r="A36" s="2" t="s">
        <v>37</v>
      </c>
      <c r="B36" s="1" t="s">
        <v>38</v>
      </c>
      <c r="C36" s="8">
        <v>1</v>
      </c>
      <c r="D36" s="8">
        <v>200</v>
      </c>
      <c r="E36" s="8">
        <v>1</v>
      </c>
      <c r="F36" s="9">
        <v>1500</v>
      </c>
      <c r="G36" s="8">
        <f t="shared" si="0"/>
        <v>1500</v>
      </c>
      <c r="H36" s="8">
        <f t="shared" si="1"/>
        <v>1700</v>
      </c>
    </row>
    <row r="37" spans="1:8">
      <c r="A37" s="2"/>
      <c r="B37" s="1" t="s">
        <v>39</v>
      </c>
      <c r="C37" s="8">
        <v>1</v>
      </c>
      <c r="D37" s="8">
        <v>150</v>
      </c>
      <c r="E37" s="8">
        <v>1</v>
      </c>
      <c r="F37" s="9">
        <v>400</v>
      </c>
      <c r="G37" s="8">
        <f t="shared" si="0"/>
        <v>400</v>
      </c>
      <c r="H37" s="8">
        <f t="shared" si="1"/>
        <v>550</v>
      </c>
    </row>
    <row r="38" spans="1:8">
      <c r="A38" s="2"/>
      <c r="B38" s="1" t="s">
        <v>40</v>
      </c>
      <c r="C38" s="8">
        <v>2</v>
      </c>
      <c r="D38" s="8">
        <v>25</v>
      </c>
      <c r="E38" s="8">
        <v>2</v>
      </c>
      <c r="F38" s="9">
        <v>40</v>
      </c>
      <c r="G38" s="8">
        <f>F38*E38</f>
        <v>80</v>
      </c>
      <c r="H38" s="8">
        <f>(C38*D38)+(E38*F38)</f>
        <v>130</v>
      </c>
    </row>
    <row r="39" spans="1:8">
      <c r="A39" s="2" t="s">
        <v>41</v>
      </c>
      <c r="B39" s="1" t="s">
        <v>42</v>
      </c>
      <c r="C39" s="8">
        <v>35</v>
      </c>
      <c r="D39" s="8">
        <v>75</v>
      </c>
      <c r="E39" s="8">
        <v>33</v>
      </c>
      <c r="F39" s="9">
        <v>250</v>
      </c>
      <c r="G39" s="8">
        <f t="shared" si="0"/>
        <v>8250</v>
      </c>
      <c r="H39" s="8">
        <f t="shared" si="1"/>
        <v>10875</v>
      </c>
    </row>
    <row r="40" spans="1:8">
      <c r="A40" s="2"/>
      <c r="B40" s="1" t="s">
        <v>43</v>
      </c>
      <c r="C40" s="8">
        <v>35</v>
      </c>
      <c r="D40" s="8">
        <v>10</v>
      </c>
      <c r="E40" s="8">
        <v>35</v>
      </c>
      <c r="F40" s="8">
        <v>15</v>
      </c>
      <c r="G40" s="8">
        <f t="shared" si="0"/>
        <v>525</v>
      </c>
      <c r="H40" s="8">
        <f t="shared" si="1"/>
        <v>875</v>
      </c>
    </row>
    <row r="41" spans="1:8">
      <c r="A41" s="2" t="s">
        <v>44</v>
      </c>
      <c r="B41" s="1" t="s">
        <v>45</v>
      </c>
      <c r="C41" s="8">
        <v>1</v>
      </c>
      <c r="D41" s="16">
        <v>1400</v>
      </c>
      <c r="E41" s="8">
        <v>1</v>
      </c>
      <c r="F41" s="16">
        <v>500</v>
      </c>
      <c r="G41" s="8">
        <f t="shared" si="0"/>
        <v>500</v>
      </c>
      <c r="H41" s="8">
        <f t="shared" si="1"/>
        <v>1900</v>
      </c>
    </row>
    <row r="42" spans="1:8">
      <c r="A42" s="2"/>
      <c r="B42" s="16" t="s">
        <v>162</v>
      </c>
      <c r="C42" s="16">
        <v>2900</v>
      </c>
      <c r="D42" s="16">
        <v>2.0499999999999998</v>
      </c>
      <c r="E42" s="8"/>
      <c r="F42" s="8"/>
      <c r="G42" s="8">
        <f t="shared" ref="G42" si="4">F42*E42</f>
        <v>0</v>
      </c>
      <c r="H42" s="8">
        <f t="shared" ref="H42" si="5">(C42*D42)+(E42*F42)</f>
        <v>5944.9999999999991</v>
      </c>
    </row>
    <row r="43" spans="1:8">
      <c r="B43" s="1" t="s">
        <v>46</v>
      </c>
      <c r="C43" s="8">
        <v>2</v>
      </c>
      <c r="D43" s="8">
        <v>450</v>
      </c>
      <c r="E43" s="8">
        <v>0</v>
      </c>
      <c r="F43" s="8">
        <v>0</v>
      </c>
      <c r="G43" s="8">
        <f t="shared" si="0"/>
        <v>0</v>
      </c>
      <c r="H43" s="8">
        <f t="shared" si="1"/>
        <v>900</v>
      </c>
    </row>
    <row r="44" spans="1:8">
      <c r="B44" s="1" t="s">
        <v>47</v>
      </c>
      <c r="C44" s="8">
        <v>1</v>
      </c>
      <c r="D44" s="8">
        <v>200</v>
      </c>
      <c r="E44" s="8">
        <v>1</v>
      </c>
      <c r="F44" s="8">
        <v>100</v>
      </c>
      <c r="G44" s="8">
        <f t="shared" si="0"/>
        <v>100</v>
      </c>
      <c r="H44" s="8">
        <f t="shared" si="1"/>
        <v>300</v>
      </c>
    </row>
    <row r="45" spans="1:8">
      <c r="A45" s="2" t="s">
        <v>48</v>
      </c>
      <c r="B45" s="1" t="s">
        <v>49</v>
      </c>
      <c r="C45" s="8">
        <v>2</v>
      </c>
      <c r="D45" s="8">
        <v>500</v>
      </c>
      <c r="E45" s="8"/>
      <c r="F45" s="8"/>
      <c r="G45" s="8">
        <f t="shared" si="0"/>
        <v>0</v>
      </c>
      <c r="H45" s="8">
        <f t="shared" si="1"/>
        <v>1000</v>
      </c>
    </row>
    <row r="46" spans="1:8">
      <c r="B46" s="1" t="s">
        <v>50</v>
      </c>
      <c r="C46" s="8">
        <v>14.5</v>
      </c>
      <c r="D46" s="8">
        <v>500</v>
      </c>
      <c r="E46" s="8">
        <v>0</v>
      </c>
      <c r="F46" s="8">
        <v>0</v>
      </c>
      <c r="G46" s="8">
        <f t="shared" si="0"/>
        <v>0</v>
      </c>
      <c r="H46" s="8">
        <f t="shared" si="1"/>
        <v>7250</v>
      </c>
    </row>
    <row r="47" spans="1:8">
      <c r="B47" s="1" t="s">
        <v>51</v>
      </c>
      <c r="C47" s="8">
        <v>13</v>
      </c>
      <c r="D47" s="8">
        <v>250</v>
      </c>
      <c r="E47" s="8">
        <v>0</v>
      </c>
      <c r="F47" s="8">
        <v>0</v>
      </c>
      <c r="G47" s="8">
        <f t="shared" si="0"/>
        <v>0</v>
      </c>
      <c r="H47" s="8">
        <f t="shared" si="1"/>
        <v>3250</v>
      </c>
    </row>
    <row r="48" spans="1:8">
      <c r="B48" s="1" t="s">
        <v>52</v>
      </c>
      <c r="C48" s="8">
        <v>0</v>
      </c>
      <c r="D48" s="8">
        <v>0</v>
      </c>
      <c r="E48" s="8">
        <v>0</v>
      </c>
      <c r="F48" s="8">
        <v>0</v>
      </c>
      <c r="G48" s="8">
        <f t="shared" si="0"/>
        <v>0</v>
      </c>
      <c r="H48" s="8">
        <f t="shared" si="1"/>
        <v>0</v>
      </c>
    </row>
    <row r="49" spans="1:8">
      <c r="B49" s="1" t="s">
        <v>53</v>
      </c>
      <c r="C49" s="8">
        <v>0</v>
      </c>
      <c r="D49" s="8">
        <v>0</v>
      </c>
      <c r="E49" s="8">
        <v>0</v>
      </c>
      <c r="F49" s="8">
        <v>0</v>
      </c>
      <c r="G49" s="8">
        <f t="shared" si="0"/>
        <v>0</v>
      </c>
      <c r="H49" s="8">
        <f t="shared" si="1"/>
        <v>0</v>
      </c>
    </row>
    <row r="50" spans="1:8">
      <c r="B50" s="1" t="s">
        <v>54</v>
      </c>
      <c r="C50" s="8">
        <v>1</v>
      </c>
      <c r="D50" s="8">
        <v>300</v>
      </c>
      <c r="E50" s="8">
        <v>1</v>
      </c>
      <c r="F50" s="8">
        <v>100</v>
      </c>
      <c r="G50" s="8">
        <f t="shared" si="0"/>
        <v>100</v>
      </c>
      <c r="H50" s="8">
        <f t="shared" si="1"/>
        <v>400</v>
      </c>
    </row>
    <row r="51" spans="1:8">
      <c r="B51" s="16" t="s">
        <v>164</v>
      </c>
      <c r="C51" s="16">
        <v>1</v>
      </c>
      <c r="D51" s="16">
        <v>500</v>
      </c>
      <c r="E51" s="16">
        <v>1</v>
      </c>
      <c r="F51" s="16">
        <v>400</v>
      </c>
      <c r="G51" s="8">
        <f t="shared" ref="G51:G52" si="6">F51*E51</f>
        <v>400</v>
      </c>
      <c r="H51" s="8">
        <f t="shared" ref="H51:H52" si="7">(C51*D51)+(E51*F51)</f>
        <v>900</v>
      </c>
    </row>
    <row r="52" spans="1:8">
      <c r="A52" s="2" t="s">
        <v>55</v>
      </c>
      <c r="C52" s="8">
        <v>0</v>
      </c>
      <c r="D52" s="8">
        <v>0</v>
      </c>
      <c r="E52" s="8">
        <v>0</v>
      </c>
      <c r="F52" s="8">
        <v>0</v>
      </c>
      <c r="G52" s="8">
        <f t="shared" si="6"/>
        <v>0</v>
      </c>
      <c r="H52" s="8">
        <f t="shared" si="7"/>
        <v>0</v>
      </c>
    </row>
    <row r="53" spans="1:8">
      <c r="A53" s="1" t="s">
        <v>56</v>
      </c>
      <c r="C53" s="8">
        <v>0</v>
      </c>
      <c r="D53" s="8">
        <v>0</v>
      </c>
      <c r="E53" s="8">
        <v>0</v>
      </c>
      <c r="F53" s="8">
        <v>0</v>
      </c>
      <c r="G53" s="8">
        <f t="shared" si="0"/>
        <v>0</v>
      </c>
      <c r="H53" s="8">
        <f t="shared" si="1"/>
        <v>0</v>
      </c>
    </row>
    <row r="54" spans="1:8">
      <c r="A54" s="1" t="s">
        <v>57</v>
      </c>
      <c r="C54" s="8">
        <v>0</v>
      </c>
      <c r="D54" s="8">
        <v>0</v>
      </c>
      <c r="E54" s="8">
        <v>0</v>
      </c>
      <c r="F54" s="8">
        <v>0</v>
      </c>
      <c r="G54" s="8">
        <f t="shared" si="0"/>
        <v>0</v>
      </c>
      <c r="H54" s="8">
        <f t="shared" si="1"/>
        <v>0</v>
      </c>
    </row>
    <row r="55" spans="1:8">
      <c r="A55" s="1" t="s">
        <v>58</v>
      </c>
      <c r="C55" s="8">
        <v>0</v>
      </c>
      <c r="D55" s="8">
        <v>0</v>
      </c>
      <c r="E55" s="8">
        <v>0</v>
      </c>
      <c r="F55" s="8">
        <v>0</v>
      </c>
      <c r="G55" s="8">
        <f t="shared" si="0"/>
        <v>0</v>
      </c>
      <c r="H55" s="8">
        <f t="shared" si="1"/>
        <v>0</v>
      </c>
    </row>
    <row r="56" spans="1:8">
      <c r="A56" s="1" t="s">
        <v>59</v>
      </c>
      <c r="C56" s="8">
        <v>0</v>
      </c>
      <c r="D56" s="8">
        <v>0</v>
      </c>
      <c r="E56" s="8">
        <v>5</v>
      </c>
      <c r="F56" s="9">
        <v>100</v>
      </c>
      <c r="G56" s="8">
        <f t="shared" si="0"/>
        <v>500</v>
      </c>
      <c r="H56" s="8">
        <f t="shared" si="1"/>
        <v>500</v>
      </c>
    </row>
    <row r="57" spans="1:8">
      <c r="A57" s="1" t="s">
        <v>60</v>
      </c>
      <c r="C57" s="8">
        <v>0</v>
      </c>
      <c r="D57" s="8">
        <v>0</v>
      </c>
      <c r="E57" s="8">
        <v>5</v>
      </c>
      <c r="F57" s="9">
        <v>175</v>
      </c>
      <c r="G57" s="8">
        <f t="shared" si="0"/>
        <v>875</v>
      </c>
      <c r="H57" s="8">
        <f t="shared" si="1"/>
        <v>875</v>
      </c>
    </row>
    <row r="58" spans="1:8">
      <c r="A58" s="1" t="s">
        <v>61</v>
      </c>
      <c r="C58" s="8">
        <v>0</v>
      </c>
      <c r="D58" s="8">
        <v>0</v>
      </c>
      <c r="E58" s="8">
        <v>1</v>
      </c>
      <c r="F58" s="9">
        <v>100</v>
      </c>
      <c r="G58" s="8">
        <f t="shared" si="0"/>
        <v>100</v>
      </c>
      <c r="H58" s="8">
        <f t="shared" si="1"/>
        <v>100</v>
      </c>
    </row>
    <row r="59" spans="1:8">
      <c r="A59" s="1" t="s">
        <v>62</v>
      </c>
      <c r="C59" s="8">
        <v>0</v>
      </c>
      <c r="D59" s="8">
        <v>0</v>
      </c>
      <c r="E59" s="8">
        <v>1</v>
      </c>
      <c r="F59" s="9">
        <v>125</v>
      </c>
      <c r="G59" s="8">
        <f t="shared" si="0"/>
        <v>125</v>
      </c>
      <c r="H59" s="8">
        <f t="shared" si="1"/>
        <v>125</v>
      </c>
    </row>
    <row r="60" spans="1:8">
      <c r="A60" s="1" t="s">
        <v>63</v>
      </c>
      <c r="C60" s="8">
        <v>0</v>
      </c>
      <c r="D60" s="8">
        <v>0</v>
      </c>
      <c r="E60" s="8">
        <v>3</v>
      </c>
      <c r="F60" s="9">
        <v>225</v>
      </c>
      <c r="G60" s="8">
        <f t="shared" si="0"/>
        <v>675</v>
      </c>
      <c r="H60" s="8">
        <f t="shared" si="1"/>
        <v>675</v>
      </c>
    </row>
    <row r="61" spans="1:8">
      <c r="A61" s="1" t="s">
        <v>64</v>
      </c>
      <c r="C61" s="8">
        <v>0</v>
      </c>
      <c r="D61" s="8">
        <v>0</v>
      </c>
      <c r="E61" s="8">
        <v>3</v>
      </c>
      <c r="F61" s="9">
        <v>200</v>
      </c>
      <c r="G61" s="8">
        <f t="shared" si="0"/>
        <v>600</v>
      </c>
      <c r="H61" s="8">
        <f t="shared" si="1"/>
        <v>600</v>
      </c>
    </row>
    <row r="62" spans="1:8">
      <c r="A62" s="1" t="s">
        <v>65</v>
      </c>
      <c r="B62" s="1" t="s">
        <v>66</v>
      </c>
      <c r="C62" s="8">
        <v>1</v>
      </c>
      <c r="D62" s="9">
        <v>200</v>
      </c>
      <c r="E62" s="8">
        <v>1</v>
      </c>
      <c r="F62" s="9">
        <v>700</v>
      </c>
      <c r="G62" s="8">
        <f t="shared" si="0"/>
        <v>700</v>
      </c>
      <c r="H62" s="8">
        <f t="shared" si="1"/>
        <v>900</v>
      </c>
    </row>
    <row r="63" spans="1:8">
      <c r="A63" s="2" t="s">
        <v>67</v>
      </c>
      <c r="B63" s="1" t="s">
        <v>68</v>
      </c>
      <c r="C63" s="8">
        <v>1</v>
      </c>
      <c r="D63" s="8">
        <v>1200</v>
      </c>
      <c r="E63" s="8"/>
      <c r="F63" s="9"/>
      <c r="G63" s="8">
        <f t="shared" si="0"/>
        <v>0</v>
      </c>
      <c r="H63" s="8">
        <f t="shared" si="1"/>
        <v>1200</v>
      </c>
    </row>
    <row r="64" spans="1:8">
      <c r="B64" s="1" t="s">
        <v>50</v>
      </c>
      <c r="C64" s="8">
        <v>1</v>
      </c>
      <c r="D64" s="8">
        <v>6500</v>
      </c>
      <c r="E64" s="8">
        <v>0</v>
      </c>
      <c r="F64" s="8">
        <v>0</v>
      </c>
      <c r="G64" s="8">
        <f t="shared" si="0"/>
        <v>0</v>
      </c>
      <c r="H64" s="8">
        <f t="shared" si="1"/>
        <v>6500</v>
      </c>
    </row>
    <row r="65" spans="1:9">
      <c r="B65" s="1" t="s">
        <v>69</v>
      </c>
      <c r="C65" s="8">
        <v>1</v>
      </c>
      <c r="D65" s="8">
        <v>2300</v>
      </c>
      <c r="E65" s="8">
        <v>0</v>
      </c>
      <c r="F65" s="8">
        <v>0</v>
      </c>
      <c r="G65" s="8">
        <f t="shared" si="0"/>
        <v>0</v>
      </c>
      <c r="H65" s="8">
        <f t="shared" si="1"/>
        <v>2300</v>
      </c>
    </row>
    <row r="66" spans="1:9">
      <c r="B66" s="1" t="s">
        <v>70</v>
      </c>
      <c r="C66" s="8">
        <v>0</v>
      </c>
      <c r="D66" s="8">
        <v>0</v>
      </c>
      <c r="E66" s="9">
        <v>20</v>
      </c>
      <c r="F66" s="8">
        <v>75</v>
      </c>
      <c r="G66" s="8">
        <f t="shared" si="0"/>
        <v>1500</v>
      </c>
      <c r="H66" s="8">
        <f t="shared" si="1"/>
        <v>1500</v>
      </c>
    </row>
    <row r="67" spans="1:9">
      <c r="B67" s="1" t="s">
        <v>71</v>
      </c>
      <c r="C67" s="8">
        <v>0</v>
      </c>
      <c r="D67" s="8">
        <v>0</v>
      </c>
      <c r="E67" s="8">
        <v>0</v>
      </c>
      <c r="F67" s="8">
        <v>0</v>
      </c>
      <c r="G67" s="8">
        <f t="shared" si="0"/>
        <v>0</v>
      </c>
      <c r="H67" s="8">
        <f t="shared" si="1"/>
        <v>0</v>
      </c>
    </row>
    <row r="68" spans="1:9">
      <c r="B68" s="1" t="s">
        <v>72</v>
      </c>
      <c r="C68" s="8">
        <v>0</v>
      </c>
      <c r="D68" s="8">
        <v>0</v>
      </c>
      <c r="E68" s="8">
        <v>0</v>
      </c>
      <c r="F68" s="8">
        <v>0</v>
      </c>
      <c r="G68" s="8">
        <f t="shared" si="0"/>
        <v>0</v>
      </c>
      <c r="H68" s="8">
        <f t="shared" si="1"/>
        <v>0</v>
      </c>
    </row>
    <row r="69" spans="1:9">
      <c r="A69" s="2" t="s">
        <v>73</v>
      </c>
      <c r="C69" s="8">
        <v>0</v>
      </c>
      <c r="D69" s="8">
        <v>0</v>
      </c>
      <c r="E69" s="8">
        <v>0</v>
      </c>
      <c r="F69" s="8">
        <v>0</v>
      </c>
      <c r="G69" s="8">
        <f t="shared" si="0"/>
        <v>0</v>
      </c>
      <c r="H69" s="8">
        <f t="shared" si="1"/>
        <v>0</v>
      </c>
    </row>
    <row r="70" spans="1:9">
      <c r="A70" s="8" t="s">
        <v>74</v>
      </c>
      <c r="B70" s="8" t="s">
        <v>75</v>
      </c>
      <c r="C70" s="8">
        <v>0</v>
      </c>
      <c r="D70" s="8">
        <v>0</v>
      </c>
      <c r="E70" s="9">
        <v>40</v>
      </c>
      <c r="F70" s="8">
        <v>75</v>
      </c>
      <c r="G70" s="8">
        <f t="shared" si="0"/>
        <v>3000</v>
      </c>
      <c r="H70" s="8">
        <f t="shared" si="1"/>
        <v>3000</v>
      </c>
    </row>
    <row r="71" spans="1:9">
      <c r="A71" s="8" t="s">
        <v>76</v>
      </c>
      <c r="B71" s="8"/>
      <c r="C71" s="8">
        <v>0</v>
      </c>
      <c r="D71" s="8">
        <v>0</v>
      </c>
      <c r="E71" s="8">
        <v>1</v>
      </c>
      <c r="F71" s="9">
        <v>2500</v>
      </c>
      <c r="G71" s="8">
        <f t="shared" si="0"/>
        <v>2500</v>
      </c>
      <c r="H71" s="8">
        <f t="shared" si="1"/>
        <v>2500</v>
      </c>
    </row>
    <row r="72" spans="1:9">
      <c r="A72" s="8" t="s">
        <v>77</v>
      </c>
      <c r="B72" s="8"/>
      <c r="C72" s="8">
        <v>0</v>
      </c>
      <c r="D72" s="8">
        <v>0</v>
      </c>
      <c r="E72" s="8">
        <v>1</v>
      </c>
      <c r="F72" s="9">
        <v>200</v>
      </c>
      <c r="G72" s="8">
        <f t="shared" si="0"/>
        <v>200</v>
      </c>
      <c r="H72" s="8">
        <f t="shared" si="1"/>
        <v>200</v>
      </c>
    </row>
    <row r="73" spans="1:9">
      <c r="A73" s="10" t="s">
        <v>78</v>
      </c>
      <c r="B73" s="8" t="s">
        <v>79</v>
      </c>
      <c r="C73" s="8">
        <v>1</v>
      </c>
      <c r="D73" s="8">
        <v>4000</v>
      </c>
      <c r="E73" s="8">
        <v>1</v>
      </c>
      <c r="F73" s="8">
        <v>1500</v>
      </c>
      <c r="G73" s="8">
        <f t="shared" si="0"/>
        <v>1500</v>
      </c>
      <c r="H73" s="8">
        <f t="shared" si="1"/>
        <v>5500</v>
      </c>
    </row>
    <row r="74" spans="1:9">
      <c r="A74" s="10"/>
      <c r="B74" s="8" t="s">
        <v>80</v>
      </c>
      <c r="C74" s="8">
        <v>0</v>
      </c>
      <c r="D74" s="8">
        <v>0</v>
      </c>
      <c r="E74" s="8">
        <v>0</v>
      </c>
      <c r="F74" s="8">
        <v>0</v>
      </c>
      <c r="G74" s="8">
        <f t="shared" si="0"/>
        <v>0</v>
      </c>
      <c r="H74" s="8">
        <f t="shared" si="1"/>
        <v>0</v>
      </c>
      <c r="I74" s="1" t="s">
        <v>81</v>
      </c>
    </row>
    <row r="75" spans="1:9">
      <c r="A75" s="8"/>
      <c r="B75" s="8" t="s">
        <v>82</v>
      </c>
      <c r="C75" s="8">
        <v>3</v>
      </c>
      <c r="D75" s="8">
        <v>250</v>
      </c>
      <c r="E75" s="8">
        <v>0</v>
      </c>
      <c r="F75" s="8">
        <v>0</v>
      </c>
      <c r="G75" s="8">
        <f t="shared" si="0"/>
        <v>0</v>
      </c>
      <c r="H75" s="8">
        <f t="shared" si="1"/>
        <v>750</v>
      </c>
    </row>
    <row r="76" spans="1:9">
      <c r="A76" s="10" t="s">
        <v>83</v>
      </c>
      <c r="B76" s="8"/>
      <c r="C76" s="8">
        <v>0</v>
      </c>
      <c r="D76" s="8">
        <v>0</v>
      </c>
      <c r="E76" s="8">
        <v>0</v>
      </c>
      <c r="F76" s="8">
        <v>0</v>
      </c>
      <c r="G76" s="8">
        <f t="shared" si="0"/>
        <v>0</v>
      </c>
      <c r="H76" s="8">
        <f t="shared" si="1"/>
        <v>0</v>
      </c>
    </row>
    <row r="77" spans="1:9">
      <c r="A77" s="10" t="s">
        <v>84</v>
      </c>
      <c r="B77" s="8"/>
      <c r="C77" s="8">
        <v>0</v>
      </c>
      <c r="D77" s="8">
        <v>0</v>
      </c>
      <c r="E77" s="8">
        <v>0</v>
      </c>
      <c r="F77" s="8">
        <v>0</v>
      </c>
      <c r="G77" s="8">
        <f t="shared" si="0"/>
        <v>0</v>
      </c>
      <c r="H77" s="8">
        <f t="shared" si="1"/>
        <v>0</v>
      </c>
    </row>
    <row r="78" spans="1:9">
      <c r="A78" s="8" t="s">
        <v>85</v>
      </c>
      <c r="B78" s="8"/>
      <c r="C78" s="8">
        <v>225</v>
      </c>
      <c r="D78" s="8">
        <v>6</v>
      </c>
      <c r="E78" s="8">
        <v>225</v>
      </c>
      <c r="F78" s="8">
        <v>8</v>
      </c>
      <c r="G78" s="8">
        <f t="shared" si="0"/>
        <v>1800</v>
      </c>
      <c r="H78" s="8">
        <f t="shared" si="1"/>
        <v>3150</v>
      </c>
    </row>
    <row r="79" spans="1:9">
      <c r="A79" s="8" t="s">
        <v>86</v>
      </c>
      <c r="B79" s="8" t="s">
        <v>87</v>
      </c>
      <c r="C79" s="8">
        <v>1</v>
      </c>
      <c r="D79" s="8">
        <v>1750</v>
      </c>
      <c r="E79" s="8">
        <v>65</v>
      </c>
      <c r="F79" s="8">
        <v>7</v>
      </c>
      <c r="G79" s="8">
        <f t="shared" si="0"/>
        <v>455</v>
      </c>
      <c r="H79" s="8">
        <f t="shared" si="1"/>
        <v>2205</v>
      </c>
    </row>
    <row r="80" spans="1:9">
      <c r="A80" s="8"/>
      <c r="B80" s="8" t="s">
        <v>88</v>
      </c>
      <c r="C80" s="8">
        <v>0</v>
      </c>
      <c r="D80" s="8">
        <v>0</v>
      </c>
      <c r="E80" s="8">
        <v>0</v>
      </c>
      <c r="F80" s="8">
        <v>0</v>
      </c>
      <c r="G80" s="8">
        <f t="shared" si="0"/>
        <v>0</v>
      </c>
      <c r="H80" s="8">
        <f t="shared" si="1"/>
        <v>0</v>
      </c>
    </row>
    <row r="81" spans="1:9">
      <c r="A81" s="8" t="s">
        <v>89</v>
      </c>
      <c r="B81" s="8"/>
      <c r="C81" s="16">
        <v>30</v>
      </c>
      <c r="D81" s="8">
        <v>200</v>
      </c>
      <c r="E81" s="16">
        <v>43</v>
      </c>
      <c r="F81" s="8">
        <v>400</v>
      </c>
      <c r="G81" s="8">
        <f t="shared" si="0"/>
        <v>17200</v>
      </c>
      <c r="H81" s="8">
        <f t="shared" si="1"/>
        <v>23200</v>
      </c>
      <c r="I81" s="1" t="s">
        <v>175</v>
      </c>
    </row>
    <row r="82" spans="1:9">
      <c r="A82" s="8"/>
      <c r="B82" s="16" t="s">
        <v>174</v>
      </c>
      <c r="C82" s="16">
        <v>1</v>
      </c>
      <c r="D82" s="16">
        <v>900</v>
      </c>
      <c r="E82" s="16">
        <v>1</v>
      </c>
      <c r="F82" s="16">
        <v>450</v>
      </c>
      <c r="G82" s="8">
        <f t="shared" si="0"/>
        <v>450</v>
      </c>
      <c r="H82" s="8">
        <f t="shared" si="1"/>
        <v>1350</v>
      </c>
    </row>
    <row r="83" spans="1:9">
      <c r="A83" s="8" t="s">
        <v>90</v>
      </c>
      <c r="B83" s="8"/>
      <c r="C83" s="8">
        <v>350</v>
      </c>
      <c r="D83" s="8">
        <v>8</v>
      </c>
      <c r="E83" s="8">
        <v>350</v>
      </c>
      <c r="F83" s="8">
        <v>7</v>
      </c>
      <c r="G83" s="8">
        <f t="shared" si="0"/>
        <v>2450</v>
      </c>
      <c r="H83" s="8">
        <f t="shared" si="1"/>
        <v>5250</v>
      </c>
    </row>
    <row r="84" spans="1:9">
      <c r="A84" s="8" t="s">
        <v>91</v>
      </c>
      <c r="B84" s="8" t="s">
        <v>21</v>
      </c>
      <c r="C84" s="8">
        <v>0</v>
      </c>
      <c r="D84" s="8">
        <v>0</v>
      </c>
      <c r="E84" s="8">
        <v>0</v>
      </c>
      <c r="F84" s="8">
        <v>0</v>
      </c>
      <c r="G84" s="8">
        <f t="shared" si="0"/>
        <v>0</v>
      </c>
      <c r="H84" s="8">
        <f t="shared" si="1"/>
        <v>0</v>
      </c>
    </row>
    <row r="85" spans="1:9">
      <c r="A85" s="8" t="s">
        <v>92</v>
      </c>
      <c r="B85" s="8" t="s">
        <v>93</v>
      </c>
      <c r="C85" s="8">
        <v>1</v>
      </c>
      <c r="D85" s="8">
        <v>4500</v>
      </c>
      <c r="E85" s="8">
        <v>1</v>
      </c>
      <c r="F85" s="8">
        <v>1360</v>
      </c>
      <c r="G85" s="8">
        <f t="shared" ref="G85:G152" si="8">F85*E85</f>
        <v>1360</v>
      </c>
      <c r="H85" s="8">
        <f t="shared" ref="H85:H152" si="9">(C85*D85)+(E85*F85)</f>
        <v>5860</v>
      </c>
    </row>
    <row r="86" spans="1:9">
      <c r="A86" s="8" t="s">
        <v>94</v>
      </c>
      <c r="B86" s="8"/>
      <c r="C86" s="8">
        <v>31</v>
      </c>
      <c r="D86" s="8">
        <v>85</v>
      </c>
      <c r="E86" s="8">
        <v>31</v>
      </c>
      <c r="F86" s="8">
        <v>110</v>
      </c>
      <c r="G86" s="8">
        <f t="shared" si="8"/>
        <v>3410</v>
      </c>
      <c r="H86" s="8">
        <f t="shared" si="9"/>
        <v>6045</v>
      </c>
    </row>
    <row r="87" spans="1:9">
      <c r="A87" s="8" t="s">
        <v>95</v>
      </c>
      <c r="B87" s="8" t="s">
        <v>96</v>
      </c>
      <c r="C87" s="8">
        <v>1</v>
      </c>
      <c r="D87" s="8">
        <v>1500</v>
      </c>
      <c r="E87" s="8">
        <v>1</v>
      </c>
      <c r="F87" s="8">
        <v>750</v>
      </c>
      <c r="G87" s="8">
        <f t="shared" si="8"/>
        <v>750</v>
      </c>
      <c r="H87" s="8">
        <f t="shared" si="9"/>
        <v>2250</v>
      </c>
    </row>
    <row r="88" spans="1:9">
      <c r="A88" s="1" t="s">
        <v>97</v>
      </c>
      <c r="B88" s="1" t="s">
        <v>21</v>
      </c>
      <c r="C88" s="8">
        <v>0</v>
      </c>
      <c r="D88" s="8">
        <v>0</v>
      </c>
      <c r="E88" s="8">
        <v>0</v>
      </c>
      <c r="F88" s="8">
        <v>0</v>
      </c>
      <c r="G88" s="8">
        <f t="shared" si="8"/>
        <v>0</v>
      </c>
      <c r="H88" s="8">
        <f t="shared" si="9"/>
        <v>0</v>
      </c>
    </row>
    <row r="89" spans="1:9">
      <c r="A89" s="11" t="s">
        <v>98</v>
      </c>
      <c r="C89" s="8">
        <v>0</v>
      </c>
      <c r="D89" s="8">
        <v>0</v>
      </c>
      <c r="E89" s="8">
        <v>0</v>
      </c>
      <c r="F89" s="8">
        <v>0</v>
      </c>
      <c r="G89" s="8">
        <f t="shared" si="8"/>
        <v>0</v>
      </c>
      <c r="H89" s="8">
        <f t="shared" si="9"/>
        <v>0</v>
      </c>
    </row>
    <row r="90" spans="1:9">
      <c r="B90" s="1" t="s">
        <v>99</v>
      </c>
      <c r="C90" s="8">
        <v>1</v>
      </c>
      <c r="D90" s="8">
        <v>500</v>
      </c>
      <c r="E90" s="8">
        <v>1</v>
      </c>
      <c r="F90" s="8">
        <v>200</v>
      </c>
      <c r="G90" s="8">
        <f t="shared" si="8"/>
        <v>200</v>
      </c>
      <c r="H90" s="8">
        <f t="shared" si="9"/>
        <v>700</v>
      </c>
    </row>
    <row r="91" spans="1:9">
      <c r="B91" s="1" t="s">
        <v>100</v>
      </c>
      <c r="C91" s="8">
        <v>2</v>
      </c>
      <c r="D91" s="8">
        <v>100</v>
      </c>
      <c r="E91" s="8">
        <v>2</v>
      </c>
      <c r="F91" s="8">
        <v>200</v>
      </c>
      <c r="G91" s="8">
        <f t="shared" si="8"/>
        <v>400</v>
      </c>
      <c r="H91" s="8">
        <f t="shared" si="9"/>
        <v>600</v>
      </c>
    </row>
    <row r="92" spans="1:9">
      <c r="B92" s="1" t="s">
        <v>101</v>
      </c>
      <c r="C92" s="8">
        <v>1</v>
      </c>
      <c r="D92" s="8">
        <v>600</v>
      </c>
      <c r="E92" s="8">
        <v>1</v>
      </c>
      <c r="F92" s="8">
        <v>350</v>
      </c>
      <c r="G92" s="8">
        <f t="shared" si="8"/>
        <v>350</v>
      </c>
      <c r="H92" s="8">
        <f t="shared" si="9"/>
        <v>950</v>
      </c>
    </row>
    <row r="93" spans="1:9">
      <c r="B93" s="1" t="s">
        <v>102</v>
      </c>
      <c r="C93" s="8">
        <v>1</v>
      </c>
      <c r="D93" s="8">
        <v>800</v>
      </c>
      <c r="E93" s="8">
        <v>1</v>
      </c>
      <c r="F93" s="8">
        <v>500</v>
      </c>
      <c r="G93" s="8">
        <f t="shared" si="8"/>
        <v>500</v>
      </c>
      <c r="H93" s="8">
        <f t="shared" si="9"/>
        <v>1300</v>
      </c>
    </row>
    <row r="94" spans="1:9">
      <c r="A94" s="2" t="s">
        <v>103</v>
      </c>
      <c r="C94" s="8">
        <v>0</v>
      </c>
      <c r="D94" s="8">
        <v>0</v>
      </c>
      <c r="E94" s="8">
        <v>0</v>
      </c>
      <c r="F94" s="8">
        <v>0</v>
      </c>
      <c r="G94" s="8">
        <f t="shared" si="8"/>
        <v>0</v>
      </c>
      <c r="H94" s="8">
        <f t="shared" si="9"/>
        <v>0</v>
      </c>
    </row>
    <row r="95" spans="1:9">
      <c r="A95" s="1" t="s">
        <v>104</v>
      </c>
      <c r="B95" s="1" t="s">
        <v>105</v>
      </c>
      <c r="C95" s="8">
        <v>1</v>
      </c>
      <c r="D95" s="8">
        <v>5500</v>
      </c>
      <c r="E95" s="8">
        <v>1</v>
      </c>
      <c r="F95" s="8">
        <v>2000</v>
      </c>
      <c r="G95" s="8">
        <f t="shared" si="8"/>
        <v>2000</v>
      </c>
      <c r="H95" s="8">
        <f t="shared" si="9"/>
        <v>7500</v>
      </c>
    </row>
    <row r="96" spans="1:9">
      <c r="B96" s="1" t="s">
        <v>106</v>
      </c>
      <c r="C96" s="8">
        <v>1</v>
      </c>
      <c r="D96" s="8">
        <v>750</v>
      </c>
      <c r="E96" s="8">
        <v>1</v>
      </c>
      <c r="F96" s="8">
        <v>250</v>
      </c>
      <c r="G96" s="8">
        <f t="shared" si="8"/>
        <v>250</v>
      </c>
      <c r="H96" s="8">
        <f t="shared" si="9"/>
        <v>1000</v>
      </c>
    </row>
    <row r="97" spans="1:8">
      <c r="A97" s="1" t="s">
        <v>69</v>
      </c>
      <c r="B97" s="1" t="s">
        <v>107</v>
      </c>
      <c r="C97" s="8">
        <v>23</v>
      </c>
      <c r="D97" s="8">
        <v>75</v>
      </c>
      <c r="E97" s="8">
        <v>23</v>
      </c>
      <c r="F97" s="18">
        <v>129</v>
      </c>
      <c r="G97" s="8">
        <f t="shared" si="8"/>
        <v>2967</v>
      </c>
      <c r="H97" s="8">
        <f t="shared" si="9"/>
        <v>4692</v>
      </c>
    </row>
    <row r="98" spans="1:8">
      <c r="B98" s="1" t="s">
        <v>108</v>
      </c>
      <c r="C98" s="8">
        <v>2</v>
      </c>
      <c r="D98" s="8">
        <v>100</v>
      </c>
      <c r="E98" s="8">
        <v>1</v>
      </c>
      <c r="F98" s="9">
        <v>1000</v>
      </c>
      <c r="G98" s="8">
        <f t="shared" si="8"/>
        <v>1000</v>
      </c>
      <c r="H98" s="8">
        <f t="shared" si="9"/>
        <v>1200</v>
      </c>
    </row>
    <row r="99" spans="1:8">
      <c r="B99" s="1" t="s">
        <v>109</v>
      </c>
      <c r="C99" s="8">
        <v>0</v>
      </c>
      <c r="D99" s="8">
        <v>0</v>
      </c>
      <c r="E99" s="8">
        <v>0</v>
      </c>
      <c r="F99" s="8">
        <v>0</v>
      </c>
      <c r="G99" s="8">
        <f t="shared" si="8"/>
        <v>0</v>
      </c>
      <c r="H99" s="8">
        <f t="shared" si="9"/>
        <v>0</v>
      </c>
    </row>
    <row r="100" spans="1:8">
      <c r="B100" s="1" t="s">
        <v>110</v>
      </c>
      <c r="C100" s="8">
        <v>1</v>
      </c>
      <c r="D100" s="8">
        <v>4250</v>
      </c>
      <c r="E100" s="8">
        <v>1</v>
      </c>
      <c r="F100" s="9">
        <v>3500</v>
      </c>
      <c r="G100" s="8">
        <f t="shared" si="8"/>
        <v>3500</v>
      </c>
      <c r="H100" s="8">
        <f t="shared" si="9"/>
        <v>7750</v>
      </c>
    </row>
    <row r="101" spans="1:8">
      <c r="B101" s="1" t="s">
        <v>40</v>
      </c>
      <c r="C101" s="8">
        <v>23</v>
      </c>
      <c r="D101" s="8">
        <v>25</v>
      </c>
      <c r="E101" s="8">
        <v>23</v>
      </c>
      <c r="F101" s="9">
        <v>25</v>
      </c>
      <c r="G101" s="8">
        <f t="shared" si="8"/>
        <v>575</v>
      </c>
      <c r="H101" s="8">
        <f t="shared" si="9"/>
        <v>1150</v>
      </c>
    </row>
    <row r="102" spans="1:8">
      <c r="B102" s="16" t="s">
        <v>173</v>
      </c>
      <c r="C102" s="16">
        <v>28</v>
      </c>
      <c r="D102" s="16">
        <v>25</v>
      </c>
      <c r="E102" s="16">
        <v>28</v>
      </c>
      <c r="F102" s="18">
        <v>25</v>
      </c>
      <c r="G102" s="8">
        <f t="shared" ref="G102" si="10">F102*E102</f>
        <v>700</v>
      </c>
      <c r="H102" s="8">
        <f t="shared" ref="H102" si="11">(C102*D102)+(E102*F102)</f>
        <v>1400</v>
      </c>
    </row>
    <row r="103" spans="1:8">
      <c r="A103" s="1" t="s">
        <v>111</v>
      </c>
      <c r="B103" s="1" t="s">
        <v>112</v>
      </c>
      <c r="C103" s="8">
        <v>15</v>
      </c>
      <c r="D103" s="8">
        <v>30</v>
      </c>
      <c r="E103" s="8">
        <v>15</v>
      </c>
      <c r="F103" s="8">
        <v>45</v>
      </c>
      <c r="G103" s="8">
        <f t="shared" si="8"/>
        <v>675</v>
      </c>
      <c r="H103" s="8">
        <f t="shared" si="9"/>
        <v>1125</v>
      </c>
    </row>
    <row r="104" spans="1:8">
      <c r="B104" s="1" t="s">
        <v>113</v>
      </c>
      <c r="C104" s="8">
        <v>1</v>
      </c>
      <c r="D104" s="8">
        <v>750</v>
      </c>
      <c r="E104" s="8">
        <v>1</v>
      </c>
      <c r="F104" s="8">
        <v>500</v>
      </c>
      <c r="G104" s="8">
        <f t="shared" si="8"/>
        <v>500</v>
      </c>
      <c r="H104" s="8">
        <f t="shared" si="9"/>
        <v>1250</v>
      </c>
    </row>
    <row r="105" spans="1:8">
      <c r="B105" s="1" t="s">
        <v>114</v>
      </c>
      <c r="C105" s="8">
        <v>15</v>
      </c>
      <c r="D105" s="8">
        <v>35</v>
      </c>
      <c r="E105" s="8"/>
      <c r="F105" s="8"/>
      <c r="G105" s="8">
        <f t="shared" si="8"/>
        <v>0</v>
      </c>
      <c r="H105" s="8">
        <f t="shared" si="9"/>
        <v>525</v>
      </c>
    </row>
    <row r="106" spans="1:8">
      <c r="A106" s="16" t="s">
        <v>163</v>
      </c>
      <c r="B106" s="16" t="s">
        <v>112</v>
      </c>
      <c r="C106" s="16">
        <v>15</v>
      </c>
      <c r="D106" s="16">
        <v>30</v>
      </c>
      <c r="E106" s="16">
        <v>15</v>
      </c>
      <c r="F106" s="16">
        <v>45</v>
      </c>
      <c r="G106" s="8">
        <f t="shared" ref="G106:G107" si="12">F106*E106</f>
        <v>675</v>
      </c>
      <c r="H106" s="8">
        <f t="shared" ref="H106:H107" si="13">(C106*D106)+(E106*F106)</f>
        <v>1125</v>
      </c>
    </row>
    <row r="107" spans="1:8">
      <c r="A107" s="16"/>
      <c r="B107" s="16" t="s">
        <v>30</v>
      </c>
      <c r="C107" s="16">
        <v>1</v>
      </c>
      <c r="D107" s="16">
        <v>500</v>
      </c>
      <c r="E107" s="16">
        <v>1</v>
      </c>
      <c r="F107" s="16">
        <v>500</v>
      </c>
      <c r="G107" s="8">
        <f t="shared" si="12"/>
        <v>500</v>
      </c>
      <c r="H107" s="8">
        <f t="shared" si="13"/>
        <v>1000</v>
      </c>
    </row>
    <row r="108" spans="1:8">
      <c r="A108" s="16"/>
      <c r="B108" s="16" t="s">
        <v>114</v>
      </c>
      <c r="C108" s="16">
        <v>15</v>
      </c>
      <c r="D108" s="16">
        <v>35</v>
      </c>
      <c r="E108" s="16"/>
      <c r="F108" s="16"/>
      <c r="G108" s="8">
        <f t="shared" ref="G108:G109" si="14">F108*E108</f>
        <v>0</v>
      </c>
      <c r="H108" s="8">
        <f t="shared" ref="H108:H109" si="15">(C108*D108)+(E108*F108)</f>
        <v>525</v>
      </c>
    </row>
    <row r="109" spans="1:8">
      <c r="A109" s="1" t="s">
        <v>92</v>
      </c>
      <c r="B109" s="1" t="s">
        <v>115</v>
      </c>
      <c r="C109" s="8">
        <v>1</v>
      </c>
      <c r="D109" s="8">
        <v>1500</v>
      </c>
      <c r="E109" s="8">
        <v>1</v>
      </c>
      <c r="F109" s="8">
        <v>250</v>
      </c>
      <c r="G109" s="8">
        <f t="shared" si="14"/>
        <v>250</v>
      </c>
      <c r="H109" s="8">
        <f t="shared" si="15"/>
        <v>1750</v>
      </c>
    </row>
    <row r="110" spans="1:8">
      <c r="B110" s="1" t="s">
        <v>93</v>
      </c>
      <c r="C110" s="8">
        <v>1</v>
      </c>
      <c r="D110" s="8">
        <v>17500</v>
      </c>
      <c r="E110" s="8">
        <v>1</v>
      </c>
      <c r="F110" s="8">
        <v>5350</v>
      </c>
      <c r="G110" s="8">
        <f t="shared" si="8"/>
        <v>5350</v>
      </c>
      <c r="H110" s="8">
        <f t="shared" si="9"/>
        <v>22850</v>
      </c>
    </row>
    <row r="111" spans="1:8">
      <c r="A111" s="1" t="s">
        <v>116</v>
      </c>
      <c r="B111" s="1" t="s">
        <v>117</v>
      </c>
      <c r="C111" s="8">
        <f>170+50+40+40+30+375+100</f>
        <v>805</v>
      </c>
      <c r="D111" s="8">
        <v>2.5</v>
      </c>
      <c r="E111" s="8">
        <v>805</v>
      </c>
      <c r="F111" s="8">
        <v>2.5</v>
      </c>
      <c r="G111" s="8">
        <f t="shared" si="8"/>
        <v>2012.5</v>
      </c>
      <c r="H111" s="8">
        <f t="shared" si="9"/>
        <v>4025</v>
      </c>
    </row>
    <row r="112" spans="1:8">
      <c r="B112" s="1" t="s">
        <v>106</v>
      </c>
      <c r="C112" s="8">
        <v>1</v>
      </c>
      <c r="D112" s="8">
        <v>400</v>
      </c>
      <c r="E112" s="8">
        <v>1</v>
      </c>
      <c r="F112" s="8">
        <v>150</v>
      </c>
      <c r="G112" s="8">
        <f t="shared" si="8"/>
        <v>150</v>
      </c>
      <c r="H112" s="8">
        <f t="shared" si="9"/>
        <v>550</v>
      </c>
    </row>
    <row r="113" spans="1:8">
      <c r="B113" s="1" t="s">
        <v>114</v>
      </c>
      <c r="C113" s="8">
        <f>C111+1850</f>
        <v>2655</v>
      </c>
      <c r="D113" s="8">
        <v>2.75</v>
      </c>
      <c r="E113" s="8">
        <v>0</v>
      </c>
      <c r="F113" s="8">
        <v>0</v>
      </c>
      <c r="G113" s="8">
        <f t="shared" si="8"/>
        <v>0</v>
      </c>
      <c r="H113" s="8">
        <f t="shared" si="9"/>
        <v>7301.25</v>
      </c>
    </row>
    <row r="114" spans="1:8">
      <c r="B114" s="1" t="s">
        <v>118</v>
      </c>
      <c r="C114" s="8">
        <v>600</v>
      </c>
      <c r="D114" s="8">
        <v>1</v>
      </c>
      <c r="E114" s="8">
        <v>600</v>
      </c>
      <c r="F114" s="8">
        <v>1</v>
      </c>
      <c r="G114" s="8">
        <f t="shared" si="8"/>
        <v>600</v>
      </c>
      <c r="H114" s="8">
        <f t="shared" si="9"/>
        <v>1200</v>
      </c>
    </row>
    <row r="115" spans="1:8">
      <c r="A115" s="1" t="s">
        <v>119</v>
      </c>
      <c r="B115" s="1" t="s">
        <v>120</v>
      </c>
      <c r="C115" s="12">
        <f>(150+15+35+190+210+192)/9</f>
        <v>88</v>
      </c>
      <c r="D115" s="8">
        <v>5</v>
      </c>
      <c r="E115" s="12">
        <f>C115</f>
        <v>88</v>
      </c>
      <c r="F115" s="8">
        <v>15</v>
      </c>
      <c r="G115" s="8">
        <f t="shared" si="8"/>
        <v>1320</v>
      </c>
      <c r="H115" s="13">
        <f t="shared" si="9"/>
        <v>1760</v>
      </c>
    </row>
    <row r="116" spans="1:8">
      <c r="A116" s="1" t="s">
        <v>121</v>
      </c>
      <c r="B116" s="1" t="s">
        <v>122</v>
      </c>
      <c r="C116" s="8">
        <v>1</v>
      </c>
      <c r="D116" s="9">
        <v>1000</v>
      </c>
      <c r="E116" s="8">
        <v>1</v>
      </c>
      <c r="F116" s="9">
        <v>2000</v>
      </c>
      <c r="G116" s="8">
        <f t="shared" si="8"/>
        <v>2000</v>
      </c>
      <c r="H116" s="8">
        <f t="shared" si="9"/>
        <v>3000</v>
      </c>
    </row>
    <row r="117" spans="1:8">
      <c r="A117" s="1" t="s">
        <v>123</v>
      </c>
      <c r="B117" s="1" t="s">
        <v>50</v>
      </c>
      <c r="C117" s="8">
        <v>1</v>
      </c>
      <c r="D117" s="8">
        <v>300</v>
      </c>
      <c r="E117" s="8">
        <v>0</v>
      </c>
      <c r="F117" s="8">
        <v>0</v>
      </c>
      <c r="G117" s="8">
        <f t="shared" si="8"/>
        <v>0</v>
      </c>
      <c r="H117" s="8">
        <f t="shared" si="9"/>
        <v>300</v>
      </c>
    </row>
    <row r="118" spans="1:8">
      <c r="B118" s="1" t="s">
        <v>124</v>
      </c>
      <c r="C118" s="8">
        <v>1</v>
      </c>
      <c r="D118" s="8">
        <v>200</v>
      </c>
      <c r="E118" s="8">
        <v>0</v>
      </c>
      <c r="F118" s="8">
        <v>0</v>
      </c>
      <c r="G118" s="8">
        <f t="shared" si="8"/>
        <v>0</v>
      </c>
      <c r="H118" s="8">
        <f t="shared" si="9"/>
        <v>200</v>
      </c>
    </row>
    <row r="119" spans="1:8">
      <c r="B119" s="1" t="s">
        <v>125</v>
      </c>
      <c r="C119" s="8">
        <v>50</v>
      </c>
      <c r="D119" s="8">
        <v>15</v>
      </c>
      <c r="E119" s="8">
        <v>0</v>
      </c>
      <c r="F119" s="8">
        <v>0</v>
      </c>
      <c r="G119" s="8">
        <f t="shared" si="8"/>
        <v>0</v>
      </c>
      <c r="H119" s="8">
        <f t="shared" si="9"/>
        <v>750</v>
      </c>
    </row>
    <row r="120" spans="1:8">
      <c r="A120" s="1" t="s">
        <v>126</v>
      </c>
      <c r="C120" s="8">
        <v>3</v>
      </c>
      <c r="D120" s="8">
        <v>200</v>
      </c>
      <c r="E120" s="8">
        <v>3</v>
      </c>
      <c r="F120" s="8">
        <v>100</v>
      </c>
      <c r="G120" s="8">
        <f t="shared" si="8"/>
        <v>300</v>
      </c>
      <c r="H120" s="8">
        <f t="shared" si="9"/>
        <v>900</v>
      </c>
    </row>
    <row r="121" spans="1:8">
      <c r="A121" s="2" t="s">
        <v>127</v>
      </c>
      <c r="B121" s="1" t="s">
        <v>21</v>
      </c>
      <c r="C121" s="8">
        <v>0</v>
      </c>
      <c r="D121" s="8">
        <v>0</v>
      </c>
      <c r="E121" s="8">
        <v>0</v>
      </c>
      <c r="F121" s="8">
        <v>0</v>
      </c>
      <c r="G121" s="8">
        <f t="shared" si="8"/>
        <v>0</v>
      </c>
      <c r="H121" s="8">
        <f t="shared" si="9"/>
        <v>0</v>
      </c>
    </row>
    <row r="122" spans="1:8">
      <c r="A122" s="2" t="s">
        <v>128</v>
      </c>
      <c r="C122" s="8">
        <v>0</v>
      </c>
      <c r="D122" s="8">
        <v>0</v>
      </c>
      <c r="E122" s="8">
        <v>0</v>
      </c>
      <c r="F122" s="8">
        <v>0</v>
      </c>
      <c r="G122" s="8">
        <f t="shared" si="8"/>
        <v>0</v>
      </c>
      <c r="H122" s="8">
        <f t="shared" si="9"/>
        <v>0</v>
      </c>
    </row>
    <row r="123" spans="1:8">
      <c r="A123" s="1" t="s">
        <v>129</v>
      </c>
      <c r="B123" s="1" t="s">
        <v>130</v>
      </c>
      <c r="C123" s="8">
        <v>1</v>
      </c>
      <c r="D123" s="8">
        <v>300</v>
      </c>
      <c r="E123" s="8">
        <v>1</v>
      </c>
      <c r="F123" s="9">
        <v>2000</v>
      </c>
      <c r="G123" s="8">
        <f t="shared" si="8"/>
        <v>2000</v>
      </c>
      <c r="H123" s="8">
        <f t="shared" si="9"/>
        <v>2300</v>
      </c>
    </row>
    <row r="124" spans="1:8">
      <c r="A124" s="1" t="s">
        <v>131</v>
      </c>
      <c r="B124" s="1" t="s">
        <v>132</v>
      </c>
      <c r="C124" s="8">
        <v>1</v>
      </c>
      <c r="D124" s="8">
        <v>200</v>
      </c>
      <c r="E124" s="8">
        <v>14</v>
      </c>
      <c r="F124" s="9">
        <v>65</v>
      </c>
      <c r="G124" s="8">
        <f t="shared" si="8"/>
        <v>910</v>
      </c>
      <c r="H124" s="8">
        <f t="shared" si="9"/>
        <v>1110</v>
      </c>
    </row>
    <row r="125" spans="1:8">
      <c r="A125" s="1" t="s">
        <v>133</v>
      </c>
      <c r="C125" s="8">
        <v>1</v>
      </c>
      <c r="D125" s="8">
        <v>50</v>
      </c>
      <c r="E125" s="8">
        <v>1</v>
      </c>
      <c r="F125" s="9">
        <v>50</v>
      </c>
      <c r="G125" s="8">
        <f t="shared" si="8"/>
        <v>50</v>
      </c>
      <c r="H125" s="8">
        <f t="shared" si="9"/>
        <v>100</v>
      </c>
    </row>
    <row r="126" spans="1:8">
      <c r="A126" s="1" t="s">
        <v>134</v>
      </c>
      <c r="C126" s="8">
        <v>1</v>
      </c>
      <c r="D126" s="8">
        <v>75</v>
      </c>
      <c r="E126" s="8">
        <v>1</v>
      </c>
      <c r="F126" s="9">
        <v>150</v>
      </c>
      <c r="G126" s="8">
        <f t="shared" si="8"/>
        <v>150</v>
      </c>
      <c r="H126" s="8">
        <f t="shared" si="9"/>
        <v>225</v>
      </c>
    </row>
    <row r="127" spans="1:8">
      <c r="A127" s="1" t="s">
        <v>135</v>
      </c>
      <c r="B127" s="1" t="s">
        <v>136</v>
      </c>
      <c r="C127" s="8">
        <v>250</v>
      </c>
      <c r="D127" s="8">
        <v>6</v>
      </c>
      <c r="E127" s="8">
        <v>250</v>
      </c>
      <c r="F127" s="9">
        <v>5</v>
      </c>
      <c r="G127" s="8">
        <f t="shared" si="8"/>
        <v>1250</v>
      </c>
      <c r="H127" s="8">
        <f t="shared" si="9"/>
        <v>2750</v>
      </c>
    </row>
    <row r="128" spans="1:8">
      <c r="B128" s="1" t="s">
        <v>137</v>
      </c>
      <c r="C128" s="8">
        <v>250</v>
      </c>
      <c r="D128" s="8">
        <v>1</v>
      </c>
      <c r="E128" s="8">
        <v>17</v>
      </c>
      <c r="F128" s="8">
        <v>11</v>
      </c>
      <c r="G128" s="8">
        <f t="shared" si="8"/>
        <v>187</v>
      </c>
      <c r="H128" s="8">
        <f t="shared" si="9"/>
        <v>437</v>
      </c>
    </row>
    <row r="129" spans="1:8">
      <c r="B129" s="1" t="s">
        <v>138</v>
      </c>
      <c r="C129" s="8">
        <v>1</v>
      </c>
      <c r="D129" s="8">
        <v>75</v>
      </c>
      <c r="E129" s="8">
        <v>1</v>
      </c>
      <c r="F129" s="8">
        <v>50</v>
      </c>
      <c r="G129" s="8">
        <f t="shared" si="8"/>
        <v>50</v>
      </c>
      <c r="H129" s="8">
        <f t="shared" si="9"/>
        <v>125</v>
      </c>
    </row>
    <row r="130" spans="1:8">
      <c r="B130" s="1" t="s">
        <v>139</v>
      </c>
      <c r="C130" s="8">
        <v>1</v>
      </c>
      <c r="D130" s="8">
        <v>50</v>
      </c>
      <c r="E130" s="8">
        <v>1</v>
      </c>
      <c r="F130" s="8">
        <v>25</v>
      </c>
      <c r="G130" s="8">
        <f t="shared" si="8"/>
        <v>25</v>
      </c>
      <c r="H130" s="8">
        <f t="shared" si="9"/>
        <v>75</v>
      </c>
    </row>
    <row r="131" spans="1:8">
      <c r="A131" s="2" t="s">
        <v>140</v>
      </c>
      <c r="C131" s="8">
        <v>0</v>
      </c>
      <c r="D131" s="8">
        <v>0</v>
      </c>
      <c r="E131" s="8">
        <v>0</v>
      </c>
      <c r="F131" s="8">
        <v>0</v>
      </c>
      <c r="G131" s="8">
        <f t="shared" si="8"/>
        <v>0</v>
      </c>
      <c r="H131" s="8">
        <f t="shared" si="9"/>
        <v>0</v>
      </c>
    </row>
    <row r="132" spans="1:8">
      <c r="A132" s="1" t="s">
        <v>129</v>
      </c>
      <c r="B132" s="1" t="s">
        <v>141</v>
      </c>
      <c r="C132" s="8">
        <v>1</v>
      </c>
      <c r="D132" s="8">
        <v>300</v>
      </c>
      <c r="E132" s="8">
        <v>1</v>
      </c>
      <c r="F132" s="9">
        <v>1500</v>
      </c>
      <c r="G132" s="8">
        <f t="shared" si="8"/>
        <v>1500</v>
      </c>
      <c r="H132" s="8">
        <f t="shared" si="9"/>
        <v>1800</v>
      </c>
    </row>
    <row r="133" spans="1:8">
      <c r="A133" s="1" t="s">
        <v>131</v>
      </c>
      <c r="B133" s="1" t="s">
        <v>132</v>
      </c>
      <c r="C133" s="8">
        <v>1</v>
      </c>
      <c r="D133" s="8">
        <v>200</v>
      </c>
      <c r="E133" s="8">
        <v>14</v>
      </c>
      <c r="F133" s="9">
        <v>65</v>
      </c>
      <c r="G133" s="8">
        <f t="shared" si="8"/>
        <v>910</v>
      </c>
      <c r="H133" s="8">
        <f t="shared" si="9"/>
        <v>1110</v>
      </c>
    </row>
    <row r="134" spans="1:8">
      <c r="A134" s="1" t="s">
        <v>133</v>
      </c>
      <c r="C134" s="8">
        <v>1</v>
      </c>
      <c r="D134" s="8">
        <v>50</v>
      </c>
      <c r="E134" s="8">
        <v>1</v>
      </c>
      <c r="F134" s="9">
        <v>50</v>
      </c>
      <c r="G134" s="8">
        <f t="shared" si="8"/>
        <v>50</v>
      </c>
      <c r="H134" s="8">
        <f t="shared" si="9"/>
        <v>100</v>
      </c>
    </row>
    <row r="135" spans="1:8">
      <c r="A135" s="1" t="s">
        <v>134</v>
      </c>
      <c r="C135" s="8">
        <v>1</v>
      </c>
      <c r="D135" s="8">
        <v>75</v>
      </c>
      <c r="E135" s="8">
        <v>1</v>
      </c>
      <c r="F135" s="9">
        <v>150</v>
      </c>
      <c r="G135" s="8">
        <f t="shared" si="8"/>
        <v>150</v>
      </c>
      <c r="H135" s="8">
        <f t="shared" si="9"/>
        <v>225</v>
      </c>
    </row>
    <row r="136" spans="1:8">
      <c r="A136" s="1" t="s">
        <v>135</v>
      </c>
      <c r="B136" s="1" t="s">
        <v>142</v>
      </c>
      <c r="C136" s="8">
        <v>160</v>
      </c>
      <c r="D136" s="8">
        <v>6</v>
      </c>
      <c r="E136" s="8">
        <v>160</v>
      </c>
      <c r="F136" s="9">
        <v>3.5</v>
      </c>
      <c r="G136" s="8">
        <f t="shared" si="8"/>
        <v>560</v>
      </c>
      <c r="H136" s="8">
        <f t="shared" si="9"/>
        <v>1520</v>
      </c>
    </row>
    <row r="137" spans="1:8">
      <c r="B137" s="1" t="s">
        <v>137</v>
      </c>
      <c r="C137" s="8">
        <v>160</v>
      </c>
      <c r="D137" s="8">
        <v>1</v>
      </c>
      <c r="E137" s="8">
        <v>11</v>
      </c>
      <c r="F137" s="8">
        <v>11</v>
      </c>
      <c r="G137" s="8">
        <f t="shared" si="8"/>
        <v>121</v>
      </c>
      <c r="H137" s="8">
        <f t="shared" si="9"/>
        <v>281</v>
      </c>
    </row>
    <row r="138" spans="1:8">
      <c r="B138" s="1" t="s">
        <v>138</v>
      </c>
      <c r="C138" s="8">
        <v>1</v>
      </c>
      <c r="D138" s="8">
        <v>75</v>
      </c>
      <c r="E138" s="8">
        <v>1</v>
      </c>
      <c r="F138" s="8">
        <v>50</v>
      </c>
      <c r="G138" s="8">
        <f t="shared" si="8"/>
        <v>50</v>
      </c>
      <c r="H138" s="8">
        <f t="shared" si="9"/>
        <v>125</v>
      </c>
    </row>
    <row r="139" spans="1:8">
      <c r="B139" s="1" t="s">
        <v>139</v>
      </c>
      <c r="C139" s="8">
        <v>1</v>
      </c>
      <c r="D139" s="8">
        <v>50</v>
      </c>
      <c r="E139" s="8">
        <v>1</v>
      </c>
      <c r="F139" s="8">
        <v>25</v>
      </c>
      <c r="G139" s="8">
        <f t="shared" si="8"/>
        <v>25</v>
      </c>
      <c r="H139" s="8">
        <f t="shared" si="9"/>
        <v>75</v>
      </c>
    </row>
    <row r="140" spans="1:8">
      <c r="A140" s="2" t="s">
        <v>143</v>
      </c>
      <c r="C140" s="8">
        <v>0</v>
      </c>
      <c r="D140" s="8">
        <v>0</v>
      </c>
      <c r="E140" s="8">
        <v>0</v>
      </c>
      <c r="F140" s="8">
        <v>0</v>
      </c>
      <c r="G140" s="8">
        <f t="shared" si="8"/>
        <v>0</v>
      </c>
      <c r="H140" s="8">
        <f t="shared" si="9"/>
        <v>0</v>
      </c>
    </row>
    <row r="141" spans="1:8">
      <c r="A141" s="1" t="s">
        <v>129</v>
      </c>
      <c r="B141" s="1" t="s">
        <v>144</v>
      </c>
      <c r="C141" s="8">
        <v>1</v>
      </c>
      <c r="D141" s="8">
        <v>150</v>
      </c>
      <c r="E141" s="8">
        <v>1</v>
      </c>
      <c r="F141" s="9">
        <v>750</v>
      </c>
      <c r="G141" s="8">
        <f t="shared" si="8"/>
        <v>750</v>
      </c>
      <c r="H141" s="8">
        <f t="shared" si="9"/>
        <v>900</v>
      </c>
    </row>
    <row r="142" spans="1:8">
      <c r="A142" s="1" t="s">
        <v>131</v>
      </c>
      <c r="B142" s="1" t="s">
        <v>132</v>
      </c>
      <c r="C142" s="8">
        <v>1</v>
      </c>
      <c r="D142" s="8">
        <v>100</v>
      </c>
      <c r="E142" s="8">
        <v>7</v>
      </c>
      <c r="F142" s="9">
        <v>65</v>
      </c>
      <c r="G142" s="8">
        <f t="shared" si="8"/>
        <v>455</v>
      </c>
      <c r="H142" s="8">
        <f t="shared" si="9"/>
        <v>555</v>
      </c>
    </row>
    <row r="143" spans="1:8">
      <c r="A143" s="1" t="s">
        <v>133</v>
      </c>
      <c r="C143" s="8">
        <v>1</v>
      </c>
      <c r="D143" s="8">
        <v>50</v>
      </c>
      <c r="E143" s="8">
        <v>1</v>
      </c>
      <c r="F143" s="9">
        <v>50</v>
      </c>
      <c r="G143" s="8">
        <f t="shared" si="8"/>
        <v>50</v>
      </c>
      <c r="H143" s="8">
        <f t="shared" si="9"/>
        <v>100</v>
      </c>
    </row>
    <row r="144" spans="1:8">
      <c r="A144" s="1" t="s">
        <v>134</v>
      </c>
      <c r="C144" s="8">
        <v>1</v>
      </c>
      <c r="D144" s="8">
        <v>75</v>
      </c>
      <c r="E144" s="8">
        <v>1</v>
      </c>
      <c r="F144" s="9">
        <v>80</v>
      </c>
      <c r="G144" s="8">
        <f t="shared" si="8"/>
        <v>80</v>
      </c>
      <c r="H144" s="8">
        <f t="shared" si="9"/>
        <v>155</v>
      </c>
    </row>
    <row r="145" spans="1:8">
      <c r="A145" s="1" t="s">
        <v>135</v>
      </c>
      <c r="B145" s="1" t="s">
        <v>142</v>
      </c>
      <c r="C145" s="8">
        <v>140</v>
      </c>
      <c r="D145" s="8">
        <v>6</v>
      </c>
      <c r="E145" s="8">
        <v>140</v>
      </c>
      <c r="F145" s="9">
        <v>3.5</v>
      </c>
      <c r="G145" s="8">
        <f t="shared" si="8"/>
        <v>490</v>
      </c>
      <c r="H145" s="8">
        <f t="shared" si="9"/>
        <v>1330</v>
      </c>
    </row>
    <row r="146" spans="1:8">
      <c r="B146" s="1" t="s">
        <v>137</v>
      </c>
      <c r="C146" s="8">
        <v>140</v>
      </c>
      <c r="D146" s="8">
        <v>1</v>
      </c>
      <c r="E146" s="8">
        <v>10</v>
      </c>
      <c r="F146" s="8">
        <v>11</v>
      </c>
      <c r="G146" s="8">
        <f t="shared" si="8"/>
        <v>110</v>
      </c>
      <c r="H146" s="8">
        <f t="shared" si="9"/>
        <v>250</v>
      </c>
    </row>
    <row r="147" spans="1:8">
      <c r="B147" s="1" t="s">
        <v>138</v>
      </c>
      <c r="C147" s="8">
        <v>1</v>
      </c>
      <c r="D147" s="8">
        <v>75</v>
      </c>
      <c r="E147" s="8">
        <v>1</v>
      </c>
      <c r="F147" s="8">
        <v>50</v>
      </c>
      <c r="G147" s="8">
        <f t="shared" si="8"/>
        <v>50</v>
      </c>
      <c r="H147" s="8">
        <f t="shared" si="9"/>
        <v>125</v>
      </c>
    </row>
    <row r="148" spans="1:8">
      <c r="B148" s="1" t="s">
        <v>139</v>
      </c>
      <c r="C148" s="8">
        <v>1</v>
      </c>
      <c r="D148" s="8">
        <v>50</v>
      </c>
      <c r="E148" s="8">
        <v>1</v>
      </c>
      <c r="F148" s="8">
        <v>25</v>
      </c>
      <c r="G148" s="8">
        <f t="shared" si="8"/>
        <v>25</v>
      </c>
      <c r="H148" s="8">
        <f t="shared" si="9"/>
        <v>75</v>
      </c>
    </row>
    <row r="149" spans="1:8">
      <c r="A149" s="2" t="s">
        <v>145</v>
      </c>
      <c r="C149" s="8">
        <v>0</v>
      </c>
      <c r="D149" s="8">
        <v>0</v>
      </c>
      <c r="E149" s="8">
        <v>0</v>
      </c>
      <c r="F149" s="8">
        <v>0</v>
      </c>
      <c r="G149" s="8">
        <f t="shared" si="8"/>
        <v>0</v>
      </c>
      <c r="H149" s="8">
        <f t="shared" si="9"/>
        <v>0</v>
      </c>
    </row>
    <row r="150" spans="1:8">
      <c r="A150" s="1" t="s">
        <v>129</v>
      </c>
      <c r="B150" s="1" t="s">
        <v>146</v>
      </c>
      <c r="C150" s="8">
        <v>1</v>
      </c>
      <c r="D150" s="8">
        <v>150</v>
      </c>
      <c r="E150" s="8">
        <v>1</v>
      </c>
      <c r="F150" s="9">
        <v>1200</v>
      </c>
      <c r="G150" s="8">
        <f t="shared" si="8"/>
        <v>1200</v>
      </c>
      <c r="H150" s="8">
        <f t="shared" si="9"/>
        <v>1350</v>
      </c>
    </row>
    <row r="151" spans="1:8">
      <c r="A151" s="1" t="s">
        <v>131</v>
      </c>
      <c r="B151" s="1" t="s">
        <v>147</v>
      </c>
      <c r="C151" s="8">
        <v>1</v>
      </c>
      <c r="D151" s="8">
        <v>200</v>
      </c>
      <c r="E151" s="8">
        <v>16</v>
      </c>
      <c r="F151" s="9">
        <v>35</v>
      </c>
      <c r="G151" s="8">
        <f t="shared" si="8"/>
        <v>560</v>
      </c>
      <c r="H151" s="8">
        <f t="shared" si="9"/>
        <v>760</v>
      </c>
    </row>
    <row r="152" spans="1:8">
      <c r="A152" s="1" t="s">
        <v>133</v>
      </c>
      <c r="C152" s="8">
        <v>1</v>
      </c>
      <c r="D152" s="8">
        <v>50</v>
      </c>
      <c r="E152" s="8">
        <v>1</v>
      </c>
      <c r="F152" s="9">
        <v>50</v>
      </c>
      <c r="G152" s="8">
        <f t="shared" si="8"/>
        <v>50</v>
      </c>
      <c r="H152" s="8">
        <f t="shared" si="9"/>
        <v>100</v>
      </c>
    </row>
    <row r="153" spans="1:8">
      <c r="A153" s="1" t="s">
        <v>135</v>
      </c>
      <c r="B153" s="1" t="s">
        <v>142</v>
      </c>
      <c r="C153" s="8">
        <v>50</v>
      </c>
      <c r="D153" s="8">
        <v>6</v>
      </c>
      <c r="E153" s="8">
        <v>50</v>
      </c>
      <c r="F153" s="9">
        <v>3.5</v>
      </c>
      <c r="G153" s="8">
        <f t="shared" ref="G153:G157" si="16">F153*E153</f>
        <v>175</v>
      </c>
      <c r="H153" s="8">
        <f t="shared" ref="H153:H157" si="17">(C153*D153)+(E153*F153)</f>
        <v>475</v>
      </c>
    </row>
    <row r="154" spans="1:8">
      <c r="B154" s="1" t="s">
        <v>137</v>
      </c>
      <c r="C154" s="8">
        <v>50</v>
      </c>
      <c r="D154" s="8">
        <v>1</v>
      </c>
      <c r="E154" s="8">
        <v>6</v>
      </c>
      <c r="F154" s="8">
        <v>11</v>
      </c>
      <c r="G154" s="8">
        <f t="shared" si="16"/>
        <v>66</v>
      </c>
      <c r="H154" s="8">
        <f t="shared" si="17"/>
        <v>116</v>
      </c>
    </row>
    <row r="155" spans="1:8">
      <c r="B155" s="1" t="s">
        <v>138</v>
      </c>
      <c r="C155" s="8">
        <v>1</v>
      </c>
      <c r="D155" s="8">
        <v>75</v>
      </c>
      <c r="E155" s="8">
        <v>1</v>
      </c>
      <c r="F155" s="8">
        <v>50</v>
      </c>
      <c r="G155" s="8">
        <f t="shared" si="16"/>
        <v>50</v>
      </c>
      <c r="H155" s="8">
        <f t="shared" si="17"/>
        <v>125</v>
      </c>
    </row>
    <row r="156" spans="1:8">
      <c r="B156" s="1" t="s">
        <v>139</v>
      </c>
      <c r="C156" s="8">
        <v>1</v>
      </c>
      <c r="D156" s="8">
        <v>50</v>
      </c>
      <c r="E156" s="8">
        <v>1</v>
      </c>
      <c r="F156" s="8">
        <v>25</v>
      </c>
      <c r="G156" s="8">
        <f t="shared" si="16"/>
        <v>25</v>
      </c>
      <c r="H156" s="8">
        <f t="shared" si="17"/>
        <v>75</v>
      </c>
    </row>
    <row r="157" spans="1:8">
      <c r="A157" s="16" t="s">
        <v>166</v>
      </c>
      <c r="B157" s="16"/>
      <c r="C157" s="16">
        <v>1</v>
      </c>
      <c r="D157" s="16">
        <v>-4000</v>
      </c>
      <c r="E157" s="16"/>
      <c r="F157" s="16"/>
      <c r="G157" s="8">
        <f t="shared" si="16"/>
        <v>0</v>
      </c>
      <c r="H157" s="8">
        <f t="shared" si="17"/>
        <v>-4000</v>
      </c>
    </row>
    <row r="158" spans="1:8">
      <c r="G158" s="8">
        <f>SUM(G14:G151)</f>
        <v>115069.5</v>
      </c>
      <c r="H158" s="8"/>
    </row>
    <row r="160" spans="1:8">
      <c r="A160" s="2" t="s">
        <v>148</v>
      </c>
      <c r="H160" s="14">
        <f>SUM(H14:H159)</f>
        <v>257257.99</v>
      </c>
    </row>
    <row r="161" spans="1:9">
      <c r="A161" s="2" t="s">
        <v>149</v>
      </c>
      <c r="H161" s="14">
        <f>G158*7%</f>
        <v>8054.8650000000007</v>
      </c>
    </row>
    <row r="162" spans="1:9">
      <c r="A162" s="2" t="s">
        <v>150</v>
      </c>
      <c r="H162" s="14">
        <f>H160*18%</f>
        <v>46306.438199999997</v>
      </c>
    </row>
    <row r="163" spans="1:9">
      <c r="A163" s="2" t="s">
        <v>12</v>
      </c>
      <c r="H163" s="14">
        <f>SUM(H160:H162)</f>
        <v>311619.29319999996</v>
      </c>
    </row>
    <row r="166" spans="1:9">
      <c r="A166" s="15" t="s">
        <v>151</v>
      </c>
      <c r="B166" s="19"/>
      <c r="C166" s="19"/>
      <c r="D166" s="19"/>
      <c r="E166" s="19"/>
      <c r="F166" s="19"/>
      <c r="G166" s="19"/>
      <c r="H166" s="19"/>
    </row>
    <row r="168" spans="1:9">
      <c r="A168" s="1" t="s">
        <v>69</v>
      </c>
      <c r="B168" s="1" t="s">
        <v>152</v>
      </c>
      <c r="C168" s="8">
        <v>16</v>
      </c>
      <c r="D168" s="8">
        <v>100</v>
      </c>
      <c r="E168" s="8">
        <v>16</v>
      </c>
      <c r="F168" s="9">
        <v>75</v>
      </c>
      <c r="G168" s="1">
        <f>F168*E168</f>
        <v>1200</v>
      </c>
      <c r="H168" s="1">
        <f>(C168*D168)+(E168*F168)</f>
        <v>2800</v>
      </c>
      <c r="I168" s="1" t="s">
        <v>153</v>
      </c>
    </row>
    <row r="169" spans="1:9">
      <c r="A169" s="1" t="s">
        <v>154</v>
      </c>
      <c r="B169" s="1" t="s">
        <v>30</v>
      </c>
      <c r="C169" s="1">
        <v>1</v>
      </c>
      <c r="D169" s="1">
        <v>450</v>
      </c>
      <c r="E169" s="1">
        <v>1</v>
      </c>
      <c r="F169" s="1">
        <v>350</v>
      </c>
      <c r="G169" s="1">
        <f t="shared" ref="G169:G171" si="18">F169*E169</f>
        <v>350</v>
      </c>
      <c r="H169" s="1">
        <f t="shared" ref="H169:H171" si="19">(C169*D169)+(E169*F169)</f>
        <v>800</v>
      </c>
      <c r="I169" s="1" t="s">
        <v>155</v>
      </c>
    </row>
    <row r="170" spans="1:9">
      <c r="B170" s="8" t="s">
        <v>86</v>
      </c>
      <c r="C170" s="8">
        <v>1</v>
      </c>
      <c r="D170" s="8">
        <v>350</v>
      </c>
      <c r="E170" s="8">
        <v>25</v>
      </c>
      <c r="F170" s="8">
        <v>7</v>
      </c>
      <c r="G170" s="1">
        <f t="shared" si="18"/>
        <v>175</v>
      </c>
      <c r="H170" s="1">
        <f t="shared" si="19"/>
        <v>525</v>
      </c>
      <c r="I170" s="1" t="s">
        <v>155</v>
      </c>
    </row>
    <row r="171" spans="1:9">
      <c r="B171" s="1" t="s">
        <v>156</v>
      </c>
      <c r="C171" s="1">
        <v>1</v>
      </c>
      <c r="D171" s="1">
        <v>300</v>
      </c>
      <c r="E171" s="1">
        <v>1</v>
      </c>
      <c r="F171" s="1">
        <v>2000</v>
      </c>
      <c r="G171" s="1">
        <f t="shared" si="18"/>
        <v>2000</v>
      </c>
      <c r="H171" s="1">
        <f t="shared" si="19"/>
        <v>2300</v>
      </c>
      <c r="I171" s="1" t="s">
        <v>155</v>
      </c>
    </row>
    <row r="172" spans="1:9">
      <c r="A172" s="1" t="s">
        <v>157</v>
      </c>
      <c r="B172" s="1" t="s">
        <v>158</v>
      </c>
    </row>
    <row r="174" spans="1:9">
      <c r="A174" s="17" t="s">
        <v>165</v>
      </c>
      <c r="B174" s="16"/>
      <c r="C174" s="16"/>
      <c r="D174" s="16"/>
      <c r="E174" s="16"/>
      <c r="F174" s="16"/>
      <c r="G174" s="16"/>
      <c r="H174" s="16"/>
    </row>
    <row r="175" spans="1:9">
      <c r="A175" s="16" t="s">
        <v>30</v>
      </c>
      <c r="B175" s="16" t="s">
        <v>167</v>
      </c>
      <c r="C175" s="16">
        <v>1</v>
      </c>
      <c r="D175" s="16">
        <v>750</v>
      </c>
      <c r="E175" s="16">
        <v>1</v>
      </c>
      <c r="F175" s="16">
        <v>650</v>
      </c>
      <c r="G175" s="16">
        <f t="shared" ref="G175" si="20">F175*E175</f>
        <v>650</v>
      </c>
      <c r="H175" s="16">
        <f t="shared" ref="H175" si="21">(C175*D175)+(E175*F175)</f>
        <v>1400</v>
      </c>
    </row>
    <row r="176" spans="1:9">
      <c r="A176" s="16" t="s">
        <v>41</v>
      </c>
      <c r="B176" s="16" t="s">
        <v>42</v>
      </c>
      <c r="C176" s="16">
        <v>1</v>
      </c>
      <c r="D176" s="16">
        <v>75</v>
      </c>
      <c r="E176" s="16">
        <v>1</v>
      </c>
      <c r="F176" s="18">
        <v>250</v>
      </c>
      <c r="G176" s="16">
        <f t="shared" ref="G176:G186" si="22">F176*E176</f>
        <v>250</v>
      </c>
      <c r="H176" s="16">
        <f t="shared" ref="H176:H186" si="23">(C176*D176)+(E176*F176)</f>
        <v>325</v>
      </c>
    </row>
    <row r="177" spans="1:8">
      <c r="A177" s="17"/>
      <c r="B177" s="16" t="s">
        <v>43</v>
      </c>
      <c r="C177" s="16">
        <v>1</v>
      </c>
      <c r="D177" s="16">
        <v>10</v>
      </c>
      <c r="E177" s="16">
        <v>1</v>
      </c>
      <c r="F177" s="16">
        <v>15</v>
      </c>
      <c r="G177" s="16">
        <f t="shared" si="22"/>
        <v>15</v>
      </c>
      <c r="H177" s="16">
        <f t="shared" si="23"/>
        <v>25</v>
      </c>
    </row>
    <row r="178" spans="1:8">
      <c r="A178" s="17"/>
      <c r="B178" s="16" t="s">
        <v>172</v>
      </c>
      <c r="C178" s="16">
        <v>1</v>
      </c>
      <c r="D178" s="16">
        <v>250</v>
      </c>
      <c r="E178" s="16">
        <v>1</v>
      </c>
      <c r="F178" s="16">
        <v>299</v>
      </c>
      <c r="G178" s="16">
        <f t="shared" ref="G178:G179" si="24">F178*E178</f>
        <v>299</v>
      </c>
      <c r="H178" s="16">
        <f t="shared" ref="H178:H179" si="25">(C178*D178)+(E178*F178)</f>
        <v>549</v>
      </c>
    </row>
    <row r="179" spans="1:8">
      <c r="A179" s="16" t="s">
        <v>78</v>
      </c>
      <c r="B179" s="16" t="s">
        <v>168</v>
      </c>
      <c r="C179" s="16">
        <v>1</v>
      </c>
      <c r="D179" s="16">
        <v>350</v>
      </c>
      <c r="E179" s="16">
        <v>1</v>
      </c>
      <c r="F179" s="16">
        <v>200</v>
      </c>
      <c r="G179" s="16">
        <f t="shared" si="24"/>
        <v>200</v>
      </c>
      <c r="H179" s="16">
        <f t="shared" si="25"/>
        <v>550</v>
      </c>
    </row>
    <row r="180" spans="1:8">
      <c r="A180" s="16" t="s">
        <v>44</v>
      </c>
      <c r="B180" s="16" t="s">
        <v>171</v>
      </c>
      <c r="C180" s="16">
        <v>1</v>
      </c>
      <c r="D180" s="16">
        <v>125</v>
      </c>
      <c r="E180" s="16">
        <v>1</v>
      </c>
      <c r="F180" s="16">
        <v>75</v>
      </c>
      <c r="G180" s="16">
        <f t="shared" si="22"/>
        <v>75</v>
      </c>
      <c r="H180" s="16">
        <f t="shared" si="23"/>
        <v>200</v>
      </c>
    </row>
    <row r="181" spans="1:8">
      <c r="A181" s="16" t="s">
        <v>104</v>
      </c>
      <c r="B181" s="16" t="s">
        <v>169</v>
      </c>
      <c r="C181" s="16">
        <v>1</v>
      </c>
      <c r="D181" s="16">
        <v>425</v>
      </c>
      <c r="E181" s="16">
        <v>1</v>
      </c>
      <c r="F181" s="16">
        <v>200</v>
      </c>
      <c r="G181" s="16">
        <f t="shared" si="22"/>
        <v>200</v>
      </c>
      <c r="H181" s="16">
        <f t="shared" si="23"/>
        <v>625</v>
      </c>
    </row>
    <row r="182" spans="1:8">
      <c r="A182" s="16" t="s">
        <v>69</v>
      </c>
      <c r="B182" s="16" t="s">
        <v>170</v>
      </c>
      <c r="C182" s="16">
        <v>1</v>
      </c>
      <c r="D182" s="16">
        <v>200</v>
      </c>
      <c r="E182" s="16">
        <v>1</v>
      </c>
      <c r="F182" s="16">
        <v>125</v>
      </c>
      <c r="G182" s="16">
        <f t="shared" si="22"/>
        <v>125</v>
      </c>
      <c r="H182" s="16">
        <f t="shared" si="23"/>
        <v>325</v>
      </c>
    </row>
    <row r="183" spans="1:8">
      <c r="A183" s="16"/>
      <c r="B183" s="16" t="s">
        <v>156</v>
      </c>
      <c r="C183" s="16">
        <v>1</v>
      </c>
      <c r="D183" s="16">
        <v>75</v>
      </c>
      <c r="E183" s="16">
        <v>1</v>
      </c>
      <c r="F183" s="18">
        <v>129</v>
      </c>
      <c r="G183" s="16">
        <f t="shared" si="22"/>
        <v>129</v>
      </c>
      <c r="H183" s="16">
        <f t="shared" si="23"/>
        <v>204</v>
      </c>
    </row>
    <row r="184" spans="1:8">
      <c r="A184" s="16" t="s">
        <v>92</v>
      </c>
      <c r="B184" s="16" t="s">
        <v>169</v>
      </c>
      <c r="C184" s="16">
        <v>1</v>
      </c>
      <c r="D184" s="16">
        <v>600</v>
      </c>
      <c r="E184" s="16">
        <v>1</v>
      </c>
      <c r="F184" s="16">
        <v>200</v>
      </c>
      <c r="G184" s="16">
        <f t="shared" si="22"/>
        <v>200</v>
      </c>
      <c r="H184" s="16">
        <f t="shared" si="23"/>
        <v>800</v>
      </c>
    </row>
    <row r="185" spans="1:8">
      <c r="A185" s="16" t="s">
        <v>119</v>
      </c>
      <c r="B185" s="16" t="s">
        <v>169</v>
      </c>
      <c r="C185" s="16">
        <v>28</v>
      </c>
      <c r="D185" s="18">
        <v>25</v>
      </c>
      <c r="E185" s="16"/>
      <c r="F185" s="16"/>
      <c r="G185" s="16">
        <f t="shared" si="22"/>
        <v>0</v>
      </c>
      <c r="H185" s="16">
        <f t="shared" si="23"/>
        <v>700</v>
      </c>
    </row>
    <row r="186" spans="1:8">
      <c r="A186" s="16"/>
      <c r="B186" s="16"/>
      <c r="C186" s="16"/>
      <c r="D186" s="16"/>
      <c r="E186" s="16"/>
      <c r="F186" s="16"/>
      <c r="G186" s="16">
        <f t="shared" si="22"/>
        <v>0</v>
      </c>
      <c r="H186" s="16">
        <f t="shared" si="23"/>
        <v>0</v>
      </c>
    </row>
    <row r="187" spans="1:8">
      <c r="A187" s="16"/>
      <c r="B187" s="16"/>
      <c r="C187" s="16"/>
      <c r="D187" s="16"/>
      <c r="E187" s="16"/>
      <c r="F187" s="16"/>
      <c r="G187" s="16"/>
      <c r="H187" s="16">
        <f>SUM(H175:H186)</f>
        <v>5703</v>
      </c>
    </row>
    <row r="188" spans="1:8">
      <c r="A188" s="8"/>
      <c r="B188" s="8"/>
      <c r="C188" s="8"/>
      <c r="D188" s="8"/>
      <c r="E188" s="8"/>
      <c r="F188" s="8"/>
      <c r="G188" s="8"/>
      <c r="H188" s="8"/>
    </row>
    <row r="192" spans="1:8">
      <c r="A192" s="2" t="s">
        <v>159</v>
      </c>
      <c r="B192" s="2"/>
    </row>
    <row r="193" spans="1:4">
      <c r="A193" s="1" t="s">
        <v>160</v>
      </c>
    </row>
    <row r="194" spans="1:4">
      <c r="A194" s="1" t="s">
        <v>161</v>
      </c>
    </row>
    <row r="195" spans="1:4">
      <c r="A195" s="16" t="s">
        <v>179</v>
      </c>
      <c r="B195" s="16"/>
      <c r="C195" s="16"/>
      <c r="D195" s="16"/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93"/>
  <sheetViews>
    <sheetView tabSelected="1" topLeftCell="A16" workbookViewId="0">
      <selection activeCell="I22" sqref="I22:M28"/>
    </sheetView>
  </sheetViews>
  <sheetFormatPr defaultColWidth="9.109375" defaultRowHeight="10.199999999999999"/>
  <cols>
    <col min="1" max="1" width="13.33203125" style="1" customWidth="1"/>
    <col min="2" max="2" width="15.33203125" style="1" customWidth="1"/>
    <col min="3" max="5" width="9.109375" style="1"/>
    <col min="6" max="6" width="12.33203125" style="1" customWidth="1"/>
    <col min="7" max="7" width="10.5546875" style="1" customWidth="1"/>
    <col min="8" max="8" width="11.88671875" style="1" customWidth="1"/>
    <col min="9" max="256" width="9.109375" style="1"/>
    <col min="257" max="257" width="13.33203125" style="1" customWidth="1"/>
    <col min="258" max="258" width="15.33203125" style="1" customWidth="1"/>
    <col min="259" max="261" width="9.109375" style="1"/>
    <col min="262" max="262" width="12.33203125" style="1" customWidth="1"/>
    <col min="263" max="263" width="10.5546875" style="1" customWidth="1"/>
    <col min="264" max="264" width="11.88671875" style="1" customWidth="1"/>
    <col min="265" max="512" width="9.109375" style="1"/>
    <col min="513" max="513" width="13.33203125" style="1" customWidth="1"/>
    <col min="514" max="514" width="15.33203125" style="1" customWidth="1"/>
    <col min="515" max="517" width="9.109375" style="1"/>
    <col min="518" max="518" width="12.33203125" style="1" customWidth="1"/>
    <col min="519" max="519" width="10.5546875" style="1" customWidth="1"/>
    <col min="520" max="520" width="11.88671875" style="1" customWidth="1"/>
    <col min="521" max="768" width="9.109375" style="1"/>
    <col min="769" max="769" width="13.33203125" style="1" customWidth="1"/>
    <col min="770" max="770" width="15.33203125" style="1" customWidth="1"/>
    <col min="771" max="773" width="9.109375" style="1"/>
    <col min="774" max="774" width="12.33203125" style="1" customWidth="1"/>
    <col min="775" max="775" width="10.5546875" style="1" customWidth="1"/>
    <col min="776" max="776" width="11.88671875" style="1" customWidth="1"/>
    <col min="777" max="1024" width="9.109375" style="1"/>
    <col min="1025" max="1025" width="13.33203125" style="1" customWidth="1"/>
    <col min="1026" max="1026" width="15.33203125" style="1" customWidth="1"/>
    <col min="1027" max="1029" width="9.109375" style="1"/>
    <col min="1030" max="1030" width="12.33203125" style="1" customWidth="1"/>
    <col min="1031" max="1031" width="10.5546875" style="1" customWidth="1"/>
    <col min="1032" max="1032" width="11.88671875" style="1" customWidth="1"/>
    <col min="1033" max="1280" width="9.109375" style="1"/>
    <col min="1281" max="1281" width="13.33203125" style="1" customWidth="1"/>
    <col min="1282" max="1282" width="15.33203125" style="1" customWidth="1"/>
    <col min="1283" max="1285" width="9.109375" style="1"/>
    <col min="1286" max="1286" width="12.33203125" style="1" customWidth="1"/>
    <col min="1287" max="1287" width="10.5546875" style="1" customWidth="1"/>
    <col min="1288" max="1288" width="11.88671875" style="1" customWidth="1"/>
    <col min="1289" max="1536" width="9.109375" style="1"/>
    <col min="1537" max="1537" width="13.33203125" style="1" customWidth="1"/>
    <col min="1538" max="1538" width="15.33203125" style="1" customWidth="1"/>
    <col min="1539" max="1541" width="9.109375" style="1"/>
    <col min="1542" max="1542" width="12.33203125" style="1" customWidth="1"/>
    <col min="1543" max="1543" width="10.5546875" style="1" customWidth="1"/>
    <col min="1544" max="1544" width="11.88671875" style="1" customWidth="1"/>
    <col min="1545" max="1792" width="9.109375" style="1"/>
    <col min="1793" max="1793" width="13.33203125" style="1" customWidth="1"/>
    <col min="1794" max="1794" width="15.33203125" style="1" customWidth="1"/>
    <col min="1795" max="1797" width="9.109375" style="1"/>
    <col min="1798" max="1798" width="12.33203125" style="1" customWidth="1"/>
    <col min="1799" max="1799" width="10.5546875" style="1" customWidth="1"/>
    <col min="1800" max="1800" width="11.88671875" style="1" customWidth="1"/>
    <col min="1801" max="2048" width="9.109375" style="1"/>
    <col min="2049" max="2049" width="13.33203125" style="1" customWidth="1"/>
    <col min="2050" max="2050" width="15.33203125" style="1" customWidth="1"/>
    <col min="2051" max="2053" width="9.109375" style="1"/>
    <col min="2054" max="2054" width="12.33203125" style="1" customWidth="1"/>
    <col min="2055" max="2055" width="10.5546875" style="1" customWidth="1"/>
    <col min="2056" max="2056" width="11.88671875" style="1" customWidth="1"/>
    <col min="2057" max="2304" width="9.109375" style="1"/>
    <col min="2305" max="2305" width="13.33203125" style="1" customWidth="1"/>
    <col min="2306" max="2306" width="15.33203125" style="1" customWidth="1"/>
    <col min="2307" max="2309" width="9.109375" style="1"/>
    <col min="2310" max="2310" width="12.33203125" style="1" customWidth="1"/>
    <col min="2311" max="2311" width="10.5546875" style="1" customWidth="1"/>
    <col min="2312" max="2312" width="11.88671875" style="1" customWidth="1"/>
    <col min="2313" max="2560" width="9.109375" style="1"/>
    <col min="2561" max="2561" width="13.33203125" style="1" customWidth="1"/>
    <col min="2562" max="2562" width="15.33203125" style="1" customWidth="1"/>
    <col min="2563" max="2565" width="9.109375" style="1"/>
    <col min="2566" max="2566" width="12.33203125" style="1" customWidth="1"/>
    <col min="2567" max="2567" width="10.5546875" style="1" customWidth="1"/>
    <col min="2568" max="2568" width="11.88671875" style="1" customWidth="1"/>
    <col min="2569" max="2816" width="9.109375" style="1"/>
    <col min="2817" max="2817" width="13.33203125" style="1" customWidth="1"/>
    <col min="2818" max="2818" width="15.33203125" style="1" customWidth="1"/>
    <col min="2819" max="2821" width="9.109375" style="1"/>
    <col min="2822" max="2822" width="12.33203125" style="1" customWidth="1"/>
    <col min="2823" max="2823" width="10.5546875" style="1" customWidth="1"/>
    <col min="2824" max="2824" width="11.88671875" style="1" customWidth="1"/>
    <col min="2825" max="3072" width="9.109375" style="1"/>
    <col min="3073" max="3073" width="13.33203125" style="1" customWidth="1"/>
    <col min="3074" max="3074" width="15.33203125" style="1" customWidth="1"/>
    <col min="3075" max="3077" width="9.109375" style="1"/>
    <col min="3078" max="3078" width="12.33203125" style="1" customWidth="1"/>
    <col min="3079" max="3079" width="10.5546875" style="1" customWidth="1"/>
    <col min="3080" max="3080" width="11.88671875" style="1" customWidth="1"/>
    <col min="3081" max="3328" width="9.109375" style="1"/>
    <col min="3329" max="3329" width="13.33203125" style="1" customWidth="1"/>
    <col min="3330" max="3330" width="15.33203125" style="1" customWidth="1"/>
    <col min="3331" max="3333" width="9.109375" style="1"/>
    <col min="3334" max="3334" width="12.33203125" style="1" customWidth="1"/>
    <col min="3335" max="3335" width="10.5546875" style="1" customWidth="1"/>
    <col min="3336" max="3336" width="11.88671875" style="1" customWidth="1"/>
    <col min="3337" max="3584" width="9.109375" style="1"/>
    <col min="3585" max="3585" width="13.33203125" style="1" customWidth="1"/>
    <col min="3586" max="3586" width="15.33203125" style="1" customWidth="1"/>
    <col min="3587" max="3589" width="9.109375" style="1"/>
    <col min="3590" max="3590" width="12.33203125" style="1" customWidth="1"/>
    <col min="3591" max="3591" width="10.5546875" style="1" customWidth="1"/>
    <col min="3592" max="3592" width="11.88671875" style="1" customWidth="1"/>
    <col min="3593" max="3840" width="9.109375" style="1"/>
    <col min="3841" max="3841" width="13.33203125" style="1" customWidth="1"/>
    <col min="3842" max="3842" width="15.33203125" style="1" customWidth="1"/>
    <col min="3843" max="3845" width="9.109375" style="1"/>
    <col min="3846" max="3846" width="12.33203125" style="1" customWidth="1"/>
    <col min="3847" max="3847" width="10.5546875" style="1" customWidth="1"/>
    <col min="3848" max="3848" width="11.88671875" style="1" customWidth="1"/>
    <col min="3849" max="4096" width="9.109375" style="1"/>
    <col min="4097" max="4097" width="13.33203125" style="1" customWidth="1"/>
    <col min="4098" max="4098" width="15.33203125" style="1" customWidth="1"/>
    <col min="4099" max="4101" width="9.109375" style="1"/>
    <col min="4102" max="4102" width="12.33203125" style="1" customWidth="1"/>
    <col min="4103" max="4103" width="10.5546875" style="1" customWidth="1"/>
    <col min="4104" max="4104" width="11.88671875" style="1" customWidth="1"/>
    <col min="4105" max="4352" width="9.109375" style="1"/>
    <col min="4353" max="4353" width="13.33203125" style="1" customWidth="1"/>
    <col min="4354" max="4354" width="15.33203125" style="1" customWidth="1"/>
    <col min="4355" max="4357" width="9.109375" style="1"/>
    <col min="4358" max="4358" width="12.33203125" style="1" customWidth="1"/>
    <col min="4359" max="4359" width="10.5546875" style="1" customWidth="1"/>
    <col min="4360" max="4360" width="11.88671875" style="1" customWidth="1"/>
    <col min="4361" max="4608" width="9.109375" style="1"/>
    <col min="4609" max="4609" width="13.33203125" style="1" customWidth="1"/>
    <col min="4610" max="4610" width="15.33203125" style="1" customWidth="1"/>
    <col min="4611" max="4613" width="9.109375" style="1"/>
    <col min="4614" max="4614" width="12.33203125" style="1" customWidth="1"/>
    <col min="4615" max="4615" width="10.5546875" style="1" customWidth="1"/>
    <col min="4616" max="4616" width="11.88671875" style="1" customWidth="1"/>
    <col min="4617" max="4864" width="9.109375" style="1"/>
    <col min="4865" max="4865" width="13.33203125" style="1" customWidth="1"/>
    <col min="4866" max="4866" width="15.33203125" style="1" customWidth="1"/>
    <col min="4867" max="4869" width="9.109375" style="1"/>
    <col min="4870" max="4870" width="12.33203125" style="1" customWidth="1"/>
    <col min="4871" max="4871" width="10.5546875" style="1" customWidth="1"/>
    <col min="4872" max="4872" width="11.88671875" style="1" customWidth="1"/>
    <col min="4873" max="5120" width="9.109375" style="1"/>
    <col min="5121" max="5121" width="13.33203125" style="1" customWidth="1"/>
    <col min="5122" max="5122" width="15.33203125" style="1" customWidth="1"/>
    <col min="5123" max="5125" width="9.109375" style="1"/>
    <col min="5126" max="5126" width="12.33203125" style="1" customWidth="1"/>
    <col min="5127" max="5127" width="10.5546875" style="1" customWidth="1"/>
    <col min="5128" max="5128" width="11.88671875" style="1" customWidth="1"/>
    <col min="5129" max="5376" width="9.109375" style="1"/>
    <col min="5377" max="5377" width="13.33203125" style="1" customWidth="1"/>
    <col min="5378" max="5378" width="15.33203125" style="1" customWidth="1"/>
    <col min="5379" max="5381" width="9.109375" style="1"/>
    <col min="5382" max="5382" width="12.33203125" style="1" customWidth="1"/>
    <col min="5383" max="5383" width="10.5546875" style="1" customWidth="1"/>
    <col min="5384" max="5384" width="11.88671875" style="1" customWidth="1"/>
    <col min="5385" max="5632" width="9.109375" style="1"/>
    <col min="5633" max="5633" width="13.33203125" style="1" customWidth="1"/>
    <col min="5634" max="5634" width="15.33203125" style="1" customWidth="1"/>
    <col min="5635" max="5637" width="9.109375" style="1"/>
    <col min="5638" max="5638" width="12.33203125" style="1" customWidth="1"/>
    <col min="5639" max="5639" width="10.5546875" style="1" customWidth="1"/>
    <col min="5640" max="5640" width="11.88671875" style="1" customWidth="1"/>
    <col min="5641" max="5888" width="9.109375" style="1"/>
    <col min="5889" max="5889" width="13.33203125" style="1" customWidth="1"/>
    <col min="5890" max="5890" width="15.33203125" style="1" customWidth="1"/>
    <col min="5891" max="5893" width="9.109375" style="1"/>
    <col min="5894" max="5894" width="12.33203125" style="1" customWidth="1"/>
    <col min="5895" max="5895" width="10.5546875" style="1" customWidth="1"/>
    <col min="5896" max="5896" width="11.88671875" style="1" customWidth="1"/>
    <col min="5897" max="6144" width="9.109375" style="1"/>
    <col min="6145" max="6145" width="13.33203125" style="1" customWidth="1"/>
    <col min="6146" max="6146" width="15.33203125" style="1" customWidth="1"/>
    <col min="6147" max="6149" width="9.109375" style="1"/>
    <col min="6150" max="6150" width="12.33203125" style="1" customWidth="1"/>
    <col min="6151" max="6151" width="10.5546875" style="1" customWidth="1"/>
    <col min="6152" max="6152" width="11.88671875" style="1" customWidth="1"/>
    <col min="6153" max="6400" width="9.109375" style="1"/>
    <col min="6401" max="6401" width="13.33203125" style="1" customWidth="1"/>
    <col min="6402" max="6402" width="15.33203125" style="1" customWidth="1"/>
    <col min="6403" max="6405" width="9.109375" style="1"/>
    <col min="6406" max="6406" width="12.33203125" style="1" customWidth="1"/>
    <col min="6407" max="6407" width="10.5546875" style="1" customWidth="1"/>
    <col min="6408" max="6408" width="11.88671875" style="1" customWidth="1"/>
    <col min="6409" max="6656" width="9.109375" style="1"/>
    <col min="6657" max="6657" width="13.33203125" style="1" customWidth="1"/>
    <col min="6658" max="6658" width="15.33203125" style="1" customWidth="1"/>
    <col min="6659" max="6661" width="9.109375" style="1"/>
    <col min="6662" max="6662" width="12.33203125" style="1" customWidth="1"/>
    <col min="6663" max="6663" width="10.5546875" style="1" customWidth="1"/>
    <col min="6664" max="6664" width="11.88671875" style="1" customWidth="1"/>
    <col min="6665" max="6912" width="9.109375" style="1"/>
    <col min="6913" max="6913" width="13.33203125" style="1" customWidth="1"/>
    <col min="6914" max="6914" width="15.33203125" style="1" customWidth="1"/>
    <col min="6915" max="6917" width="9.109375" style="1"/>
    <col min="6918" max="6918" width="12.33203125" style="1" customWidth="1"/>
    <col min="6919" max="6919" width="10.5546875" style="1" customWidth="1"/>
    <col min="6920" max="6920" width="11.88671875" style="1" customWidth="1"/>
    <col min="6921" max="7168" width="9.109375" style="1"/>
    <col min="7169" max="7169" width="13.33203125" style="1" customWidth="1"/>
    <col min="7170" max="7170" width="15.33203125" style="1" customWidth="1"/>
    <col min="7171" max="7173" width="9.109375" style="1"/>
    <col min="7174" max="7174" width="12.33203125" style="1" customWidth="1"/>
    <col min="7175" max="7175" width="10.5546875" style="1" customWidth="1"/>
    <col min="7176" max="7176" width="11.88671875" style="1" customWidth="1"/>
    <col min="7177" max="7424" width="9.109375" style="1"/>
    <col min="7425" max="7425" width="13.33203125" style="1" customWidth="1"/>
    <col min="7426" max="7426" width="15.33203125" style="1" customWidth="1"/>
    <col min="7427" max="7429" width="9.109375" style="1"/>
    <col min="7430" max="7430" width="12.33203125" style="1" customWidth="1"/>
    <col min="7431" max="7431" width="10.5546875" style="1" customWidth="1"/>
    <col min="7432" max="7432" width="11.88671875" style="1" customWidth="1"/>
    <col min="7433" max="7680" width="9.109375" style="1"/>
    <col min="7681" max="7681" width="13.33203125" style="1" customWidth="1"/>
    <col min="7682" max="7682" width="15.33203125" style="1" customWidth="1"/>
    <col min="7683" max="7685" width="9.109375" style="1"/>
    <col min="7686" max="7686" width="12.33203125" style="1" customWidth="1"/>
    <col min="7687" max="7687" width="10.5546875" style="1" customWidth="1"/>
    <col min="7688" max="7688" width="11.88671875" style="1" customWidth="1"/>
    <col min="7689" max="7936" width="9.109375" style="1"/>
    <col min="7937" max="7937" width="13.33203125" style="1" customWidth="1"/>
    <col min="7938" max="7938" width="15.33203125" style="1" customWidth="1"/>
    <col min="7939" max="7941" width="9.109375" style="1"/>
    <col min="7942" max="7942" width="12.33203125" style="1" customWidth="1"/>
    <col min="7943" max="7943" width="10.5546875" style="1" customWidth="1"/>
    <col min="7944" max="7944" width="11.88671875" style="1" customWidth="1"/>
    <col min="7945" max="8192" width="9.109375" style="1"/>
    <col min="8193" max="8193" width="13.33203125" style="1" customWidth="1"/>
    <col min="8194" max="8194" width="15.33203125" style="1" customWidth="1"/>
    <col min="8195" max="8197" width="9.109375" style="1"/>
    <col min="8198" max="8198" width="12.33203125" style="1" customWidth="1"/>
    <col min="8199" max="8199" width="10.5546875" style="1" customWidth="1"/>
    <col min="8200" max="8200" width="11.88671875" style="1" customWidth="1"/>
    <col min="8201" max="8448" width="9.109375" style="1"/>
    <col min="8449" max="8449" width="13.33203125" style="1" customWidth="1"/>
    <col min="8450" max="8450" width="15.33203125" style="1" customWidth="1"/>
    <col min="8451" max="8453" width="9.109375" style="1"/>
    <col min="8454" max="8454" width="12.33203125" style="1" customWidth="1"/>
    <col min="8455" max="8455" width="10.5546875" style="1" customWidth="1"/>
    <col min="8456" max="8456" width="11.88671875" style="1" customWidth="1"/>
    <col min="8457" max="8704" width="9.109375" style="1"/>
    <col min="8705" max="8705" width="13.33203125" style="1" customWidth="1"/>
    <col min="8706" max="8706" width="15.33203125" style="1" customWidth="1"/>
    <col min="8707" max="8709" width="9.109375" style="1"/>
    <col min="8710" max="8710" width="12.33203125" style="1" customWidth="1"/>
    <col min="8711" max="8711" width="10.5546875" style="1" customWidth="1"/>
    <col min="8712" max="8712" width="11.88671875" style="1" customWidth="1"/>
    <col min="8713" max="8960" width="9.109375" style="1"/>
    <col min="8961" max="8961" width="13.33203125" style="1" customWidth="1"/>
    <col min="8962" max="8962" width="15.33203125" style="1" customWidth="1"/>
    <col min="8963" max="8965" width="9.109375" style="1"/>
    <col min="8966" max="8966" width="12.33203125" style="1" customWidth="1"/>
    <col min="8967" max="8967" width="10.5546875" style="1" customWidth="1"/>
    <col min="8968" max="8968" width="11.88671875" style="1" customWidth="1"/>
    <col min="8969" max="9216" width="9.109375" style="1"/>
    <col min="9217" max="9217" width="13.33203125" style="1" customWidth="1"/>
    <col min="9218" max="9218" width="15.33203125" style="1" customWidth="1"/>
    <col min="9219" max="9221" width="9.109375" style="1"/>
    <col min="9222" max="9222" width="12.33203125" style="1" customWidth="1"/>
    <col min="9223" max="9223" width="10.5546875" style="1" customWidth="1"/>
    <col min="9224" max="9224" width="11.88671875" style="1" customWidth="1"/>
    <col min="9225" max="9472" width="9.109375" style="1"/>
    <col min="9473" max="9473" width="13.33203125" style="1" customWidth="1"/>
    <col min="9474" max="9474" width="15.33203125" style="1" customWidth="1"/>
    <col min="9475" max="9477" width="9.109375" style="1"/>
    <col min="9478" max="9478" width="12.33203125" style="1" customWidth="1"/>
    <col min="9479" max="9479" width="10.5546875" style="1" customWidth="1"/>
    <col min="9480" max="9480" width="11.88671875" style="1" customWidth="1"/>
    <col min="9481" max="9728" width="9.109375" style="1"/>
    <col min="9729" max="9729" width="13.33203125" style="1" customWidth="1"/>
    <col min="9730" max="9730" width="15.33203125" style="1" customWidth="1"/>
    <col min="9731" max="9733" width="9.109375" style="1"/>
    <col min="9734" max="9734" width="12.33203125" style="1" customWidth="1"/>
    <col min="9735" max="9735" width="10.5546875" style="1" customWidth="1"/>
    <col min="9736" max="9736" width="11.88671875" style="1" customWidth="1"/>
    <col min="9737" max="9984" width="9.109375" style="1"/>
    <col min="9985" max="9985" width="13.33203125" style="1" customWidth="1"/>
    <col min="9986" max="9986" width="15.33203125" style="1" customWidth="1"/>
    <col min="9987" max="9989" width="9.109375" style="1"/>
    <col min="9990" max="9990" width="12.33203125" style="1" customWidth="1"/>
    <col min="9991" max="9991" width="10.5546875" style="1" customWidth="1"/>
    <col min="9992" max="9992" width="11.88671875" style="1" customWidth="1"/>
    <col min="9993" max="10240" width="9.109375" style="1"/>
    <col min="10241" max="10241" width="13.33203125" style="1" customWidth="1"/>
    <col min="10242" max="10242" width="15.33203125" style="1" customWidth="1"/>
    <col min="10243" max="10245" width="9.109375" style="1"/>
    <col min="10246" max="10246" width="12.33203125" style="1" customWidth="1"/>
    <col min="10247" max="10247" width="10.5546875" style="1" customWidth="1"/>
    <col min="10248" max="10248" width="11.88671875" style="1" customWidth="1"/>
    <col min="10249" max="10496" width="9.109375" style="1"/>
    <col min="10497" max="10497" width="13.33203125" style="1" customWidth="1"/>
    <col min="10498" max="10498" width="15.33203125" style="1" customWidth="1"/>
    <col min="10499" max="10501" width="9.109375" style="1"/>
    <col min="10502" max="10502" width="12.33203125" style="1" customWidth="1"/>
    <col min="10503" max="10503" width="10.5546875" style="1" customWidth="1"/>
    <col min="10504" max="10504" width="11.88671875" style="1" customWidth="1"/>
    <col min="10505" max="10752" width="9.109375" style="1"/>
    <col min="10753" max="10753" width="13.33203125" style="1" customWidth="1"/>
    <col min="10754" max="10754" width="15.33203125" style="1" customWidth="1"/>
    <col min="10755" max="10757" width="9.109375" style="1"/>
    <col min="10758" max="10758" width="12.33203125" style="1" customWidth="1"/>
    <col min="10759" max="10759" width="10.5546875" style="1" customWidth="1"/>
    <col min="10760" max="10760" width="11.88671875" style="1" customWidth="1"/>
    <col min="10761" max="11008" width="9.109375" style="1"/>
    <col min="11009" max="11009" width="13.33203125" style="1" customWidth="1"/>
    <col min="11010" max="11010" width="15.33203125" style="1" customWidth="1"/>
    <col min="11011" max="11013" width="9.109375" style="1"/>
    <col min="11014" max="11014" width="12.33203125" style="1" customWidth="1"/>
    <col min="11015" max="11015" width="10.5546875" style="1" customWidth="1"/>
    <col min="11016" max="11016" width="11.88671875" style="1" customWidth="1"/>
    <col min="11017" max="11264" width="9.109375" style="1"/>
    <col min="11265" max="11265" width="13.33203125" style="1" customWidth="1"/>
    <col min="11266" max="11266" width="15.33203125" style="1" customWidth="1"/>
    <col min="11267" max="11269" width="9.109375" style="1"/>
    <col min="11270" max="11270" width="12.33203125" style="1" customWidth="1"/>
    <col min="11271" max="11271" width="10.5546875" style="1" customWidth="1"/>
    <col min="11272" max="11272" width="11.88671875" style="1" customWidth="1"/>
    <col min="11273" max="11520" width="9.109375" style="1"/>
    <col min="11521" max="11521" width="13.33203125" style="1" customWidth="1"/>
    <col min="11522" max="11522" width="15.33203125" style="1" customWidth="1"/>
    <col min="11523" max="11525" width="9.109375" style="1"/>
    <col min="11526" max="11526" width="12.33203125" style="1" customWidth="1"/>
    <col min="11527" max="11527" width="10.5546875" style="1" customWidth="1"/>
    <col min="11528" max="11528" width="11.88671875" style="1" customWidth="1"/>
    <col min="11529" max="11776" width="9.109375" style="1"/>
    <col min="11777" max="11777" width="13.33203125" style="1" customWidth="1"/>
    <col min="11778" max="11778" width="15.33203125" style="1" customWidth="1"/>
    <col min="11779" max="11781" width="9.109375" style="1"/>
    <col min="11782" max="11782" width="12.33203125" style="1" customWidth="1"/>
    <col min="11783" max="11783" width="10.5546875" style="1" customWidth="1"/>
    <col min="11784" max="11784" width="11.88671875" style="1" customWidth="1"/>
    <col min="11785" max="12032" width="9.109375" style="1"/>
    <col min="12033" max="12033" width="13.33203125" style="1" customWidth="1"/>
    <col min="12034" max="12034" width="15.33203125" style="1" customWidth="1"/>
    <col min="12035" max="12037" width="9.109375" style="1"/>
    <col min="12038" max="12038" width="12.33203125" style="1" customWidth="1"/>
    <col min="12039" max="12039" width="10.5546875" style="1" customWidth="1"/>
    <col min="12040" max="12040" width="11.88671875" style="1" customWidth="1"/>
    <col min="12041" max="12288" width="9.109375" style="1"/>
    <col min="12289" max="12289" width="13.33203125" style="1" customWidth="1"/>
    <col min="12290" max="12290" width="15.33203125" style="1" customWidth="1"/>
    <col min="12291" max="12293" width="9.109375" style="1"/>
    <col min="12294" max="12294" width="12.33203125" style="1" customWidth="1"/>
    <col min="12295" max="12295" width="10.5546875" style="1" customWidth="1"/>
    <col min="12296" max="12296" width="11.88671875" style="1" customWidth="1"/>
    <col min="12297" max="12544" width="9.109375" style="1"/>
    <col min="12545" max="12545" width="13.33203125" style="1" customWidth="1"/>
    <col min="12546" max="12546" width="15.33203125" style="1" customWidth="1"/>
    <col min="12547" max="12549" width="9.109375" style="1"/>
    <col min="12550" max="12550" width="12.33203125" style="1" customWidth="1"/>
    <col min="12551" max="12551" width="10.5546875" style="1" customWidth="1"/>
    <col min="12552" max="12552" width="11.88671875" style="1" customWidth="1"/>
    <col min="12553" max="12800" width="9.109375" style="1"/>
    <col min="12801" max="12801" width="13.33203125" style="1" customWidth="1"/>
    <col min="12802" max="12802" width="15.33203125" style="1" customWidth="1"/>
    <col min="12803" max="12805" width="9.109375" style="1"/>
    <col min="12806" max="12806" width="12.33203125" style="1" customWidth="1"/>
    <col min="12807" max="12807" width="10.5546875" style="1" customWidth="1"/>
    <col min="12808" max="12808" width="11.88671875" style="1" customWidth="1"/>
    <col min="12809" max="13056" width="9.109375" style="1"/>
    <col min="13057" max="13057" width="13.33203125" style="1" customWidth="1"/>
    <col min="13058" max="13058" width="15.33203125" style="1" customWidth="1"/>
    <col min="13059" max="13061" width="9.109375" style="1"/>
    <col min="13062" max="13062" width="12.33203125" style="1" customWidth="1"/>
    <col min="13063" max="13063" width="10.5546875" style="1" customWidth="1"/>
    <col min="13064" max="13064" width="11.88671875" style="1" customWidth="1"/>
    <col min="13065" max="13312" width="9.109375" style="1"/>
    <col min="13313" max="13313" width="13.33203125" style="1" customWidth="1"/>
    <col min="13314" max="13314" width="15.33203125" style="1" customWidth="1"/>
    <col min="13315" max="13317" width="9.109375" style="1"/>
    <col min="13318" max="13318" width="12.33203125" style="1" customWidth="1"/>
    <col min="13319" max="13319" width="10.5546875" style="1" customWidth="1"/>
    <col min="13320" max="13320" width="11.88671875" style="1" customWidth="1"/>
    <col min="13321" max="13568" width="9.109375" style="1"/>
    <col min="13569" max="13569" width="13.33203125" style="1" customWidth="1"/>
    <col min="13570" max="13570" width="15.33203125" style="1" customWidth="1"/>
    <col min="13571" max="13573" width="9.109375" style="1"/>
    <col min="13574" max="13574" width="12.33203125" style="1" customWidth="1"/>
    <col min="13575" max="13575" width="10.5546875" style="1" customWidth="1"/>
    <col min="13576" max="13576" width="11.88671875" style="1" customWidth="1"/>
    <col min="13577" max="13824" width="9.109375" style="1"/>
    <col min="13825" max="13825" width="13.33203125" style="1" customWidth="1"/>
    <col min="13826" max="13826" width="15.33203125" style="1" customWidth="1"/>
    <col min="13827" max="13829" width="9.109375" style="1"/>
    <col min="13830" max="13830" width="12.33203125" style="1" customWidth="1"/>
    <col min="13831" max="13831" width="10.5546875" style="1" customWidth="1"/>
    <col min="13832" max="13832" width="11.88671875" style="1" customWidth="1"/>
    <col min="13833" max="14080" width="9.109375" style="1"/>
    <col min="14081" max="14081" width="13.33203125" style="1" customWidth="1"/>
    <col min="14082" max="14082" width="15.33203125" style="1" customWidth="1"/>
    <col min="14083" max="14085" width="9.109375" style="1"/>
    <col min="14086" max="14086" width="12.33203125" style="1" customWidth="1"/>
    <col min="14087" max="14087" width="10.5546875" style="1" customWidth="1"/>
    <col min="14088" max="14088" width="11.88671875" style="1" customWidth="1"/>
    <col min="14089" max="14336" width="9.109375" style="1"/>
    <col min="14337" max="14337" width="13.33203125" style="1" customWidth="1"/>
    <col min="14338" max="14338" width="15.33203125" style="1" customWidth="1"/>
    <col min="14339" max="14341" width="9.109375" style="1"/>
    <col min="14342" max="14342" width="12.33203125" style="1" customWidth="1"/>
    <col min="14343" max="14343" width="10.5546875" style="1" customWidth="1"/>
    <col min="14344" max="14344" width="11.88671875" style="1" customWidth="1"/>
    <col min="14345" max="14592" width="9.109375" style="1"/>
    <col min="14593" max="14593" width="13.33203125" style="1" customWidth="1"/>
    <col min="14594" max="14594" width="15.33203125" style="1" customWidth="1"/>
    <col min="14595" max="14597" width="9.109375" style="1"/>
    <col min="14598" max="14598" width="12.33203125" style="1" customWidth="1"/>
    <col min="14599" max="14599" width="10.5546875" style="1" customWidth="1"/>
    <col min="14600" max="14600" width="11.88671875" style="1" customWidth="1"/>
    <col min="14601" max="14848" width="9.109375" style="1"/>
    <col min="14849" max="14849" width="13.33203125" style="1" customWidth="1"/>
    <col min="14850" max="14850" width="15.33203125" style="1" customWidth="1"/>
    <col min="14851" max="14853" width="9.109375" style="1"/>
    <col min="14854" max="14854" width="12.33203125" style="1" customWidth="1"/>
    <col min="14855" max="14855" width="10.5546875" style="1" customWidth="1"/>
    <col min="14856" max="14856" width="11.88671875" style="1" customWidth="1"/>
    <col min="14857" max="15104" width="9.109375" style="1"/>
    <col min="15105" max="15105" width="13.33203125" style="1" customWidth="1"/>
    <col min="15106" max="15106" width="15.33203125" style="1" customWidth="1"/>
    <col min="15107" max="15109" width="9.109375" style="1"/>
    <col min="15110" max="15110" width="12.33203125" style="1" customWidth="1"/>
    <col min="15111" max="15111" width="10.5546875" style="1" customWidth="1"/>
    <col min="15112" max="15112" width="11.88671875" style="1" customWidth="1"/>
    <col min="15113" max="15360" width="9.109375" style="1"/>
    <col min="15361" max="15361" width="13.33203125" style="1" customWidth="1"/>
    <col min="15362" max="15362" width="15.33203125" style="1" customWidth="1"/>
    <col min="15363" max="15365" width="9.109375" style="1"/>
    <col min="15366" max="15366" width="12.33203125" style="1" customWidth="1"/>
    <col min="15367" max="15367" width="10.5546875" style="1" customWidth="1"/>
    <col min="15368" max="15368" width="11.88671875" style="1" customWidth="1"/>
    <col min="15369" max="15616" width="9.109375" style="1"/>
    <col min="15617" max="15617" width="13.33203125" style="1" customWidth="1"/>
    <col min="15618" max="15618" width="15.33203125" style="1" customWidth="1"/>
    <col min="15619" max="15621" width="9.109375" style="1"/>
    <col min="15622" max="15622" width="12.33203125" style="1" customWidth="1"/>
    <col min="15623" max="15623" width="10.5546875" style="1" customWidth="1"/>
    <col min="15624" max="15624" width="11.88671875" style="1" customWidth="1"/>
    <col min="15625" max="15872" width="9.109375" style="1"/>
    <col min="15873" max="15873" width="13.33203125" style="1" customWidth="1"/>
    <col min="15874" max="15874" width="15.33203125" style="1" customWidth="1"/>
    <col min="15875" max="15877" width="9.109375" style="1"/>
    <col min="15878" max="15878" width="12.33203125" style="1" customWidth="1"/>
    <col min="15879" max="15879" width="10.5546875" style="1" customWidth="1"/>
    <col min="15880" max="15880" width="11.88671875" style="1" customWidth="1"/>
    <col min="15881" max="16128" width="9.109375" style="1"/>
    <col min="16129" max="16129" width="13.33203125" style="1" customWidth="1"/>
    <col min="16130" max="16130" width="15.33203125" style="1" customWidth="1"/>
    <col min="16131" max="16133" width="9.109375" style="1"/>
    <col min="16134" max="16134" width="12.33203125" style="1" customWidth="1"/>
    <col min="16135" max="16135" width="10.5546875" style="1" customWidth="1"/>
    <col min="16136" max="16136" width="11.88671875" style="1" customWidth="1"/>
    <col min="16137" max="16384" width="9.109375" style="1"/>
  </cols>
  <sheetData>
    <row r="2" spans="1:8">
      <c r="F2" s="2" t="s">
        <v>0</v>
      </c>
      <c r="G2" s="1" t="s">
        <v>1</v>
      </c>
      <c r="H2" s="2"/>
    </row>
    <row r="3" spans="1:8">
      <c r="F3" s="2" t="s">
        <v>2</v>
      </c>
      <c r="G3" s="1" t="s">
        <v>3</v>
      </c>
      <c r="H3" s="2"/>
    </row>
    <row r="4" spans="1:8" ht="13.2">
      <c r="F4" s="2"/>
      <c r="H4" s="3"/>
    </row>
    <row r="5" spans="1:8">
      <c r="F5" s="2"/>
      <c r="G5" s="4"/>
    </row>
    <row r="6" spans="1:8">
      <c r="F6" s="2"/>
    </row>
    <row r="7" spans="1:8">
      <c r="F7" s="2"/>
      <c r="G7" s="4"/>
    </row>
    <row r="8" spans="1:8">
      <c r="F8" s="2" t="s">
        <v>4</v>
      </c>
      <c r="G8" s="5">
        <v>1</v>
      </c>
    </row>
    <row r="9" spans="1:8">
      <c r="A9" s="2"/>
      <c r="B9" s="2"/>
      <c r="C9" s="2"/>
      <c r="D9" s="2"/>
      <c r="E9" s="2"/>
      <c r="F9" s="2" t="s">
        <v>5</v>
      </c>
      <c r="G9" s="6">
        <v>40830</v>
      </c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 ht="10.8" thickBot="1">
      <c r="A11" s="7"/>
      <c r="B11" s="7"/>
      <c r="C11" s="7"/>
      <c r="D11" s="7"/>
      <c r="E11" s="7"/>
      <c r="F11" s="7"/>
      <c r="G11" s="7"/>
      <c r="H11" s="7"/>
    </row>
    <row r="12" spans="1:8">
      <c r="A12" s="2" t="s">
        <v>6</v>
      </c>
      <c r="B12" s="2" t="s">
        <v>7</v>
      </c>
      <c r="C12" s="2" t="s">
        <v>8</v>
      </c>
      <c r="D12" s="2" t="s">
        <v>9</v>
      </c>
      <c r="E12" s="2" t="s">
        <v>8</v>
      </c>
      <c r="F12" s="2" t="s">
        <v>10</v>
      </c>
      <c r="G12" s="2" t="s">
        <v>11</v>
      </c>
      <c r="H12" s="2" t="s">
        <v>12</v>
      </c>
    </row>
    <row r="14" spans="1:8">
      <c r="A14" s="2" t="s">
        <v>13</v>
      </c>
      <c r="B14" s="1" t="s">
        <v>14</v>
      </c>
      <c r="C14" s="8">
        <v>1</v>
      </c>
      <c r="D14" s="8">
        <v>350</v>
      </c>
      <c r="E14" s="8">
        <v>1</v>
      </c>
      <c r="F14" s="8">
        <v>200</v>
      </c>
      <c r="G14" s="8">
        <f>F14*E14</f>
        <v>200</v>
      </c>
      <c r="H14" s="8">
        <f>(C14*D14)+(E14*F14)</f>
        <v>550</v>
      </c>
    </row>
    <row r="15" spans="1:8">
      <c r="B15" s="1" t="s">
        <v>15</v>
      </c>
      <c r="C15" s="8">
        <v>1</v>
      </c>
      <c r="D15" s="8">
        <v>600</v>
      </c>
      <c r="E15" s="8">
        <v>1</v>
      </c>
      <c r="F15" s="9">
        <v>1000</v>
      </c>
      <c r="G15" s="8">
        <f t="shared" ref="G15:G78" si="0">F15*E15</f>
        <v>1000</v>
      </c>
      <c r="H15" s="8">
        <f t="shared" ref="H15:H78" si="1">(C15*D15)+(E15*F15)</f>
        <v>1600</v>
      </c>
    </row>
    <row r="16" spans="1:8">
      <c r="B16" s="1" t="s">
        <v>16</v>
      </c>
      <c r="C16" s="8">
        <v>0</v>
      </c>
      <c r="D16" s="8">
        <v>0</v>
      </c>
      <c r="E16" s="20">
        <v>5</v>
      </c>
      <c r="F16" s="8">
        <v>105</v>
      </c>
      <c r="G16" s="8">
        <f t="shared" si="0"/>
        <v>525</v>
      </c>
      <c r="H16" s="8">
        <f t="shared" si="1"/>
        <v>525</v>
      </c>
    </row>
    <row r="17" spans="1:8">
      <c r="A17" s="2" t="s">
        <v>17</v>
      </c>
      <c r="B17" s="1" t="s">
        <v>18</v>
      </c>
      <c r="C17" s="8">
        <v>5.1100000000000003</v>
      </c>
      <c r="D17" s="8">
        <v>289</v>
      </c>
      <c r="E17" s="8">
        <v>0</v>
      </c>
      <c r="F17" s="8">
        <v>0</v>
      </c>
      <c r="G17" s="8">
        <f t="shared" si="0"/>
        <v>0</v>
      </c>
      <c r="H17" s="8">
        <f t="shared" si="1"/>
        <v>1476.7900000000002</v>
      </c>
    </row>
    <row r="18" spans="1:8">
      <c r="B18" s="1" t="s">
        <v>19</v>
      </c>
      <c r="C18" s="8">
        <v>3.55</v>
      </c>
      <c r="D18" s="8">
        <v>289</v>
      </c>
      <c r="E18" s="8">
        <v>0</v>
      </c>
      <c r="F18" s="8">
        <v>0</v>
      </c>
      <c r="G18" s="8">
        <f t="shared" si="0"/>
        <v>0</v>
      </c>
      <c r="H18" s="8">
        <f t="shared" si="1"/>
        <v>1025.95</v>
      </c>
    </row>
    <row r="19" spans="1:8">
      <c r="A19" s="2" t="s">
        <v>20</v>
      </c>
      <c r="B19" s="1" t="s">
        <v>21</v>
      </c>
      <c r="C19" s="8">
        <v>0</v>
      </c>
      <c r="D19" s="8">
        <v>0</v>
      </c>
      <c r="E19" s="8">
        <v>0</v>
      </c>
      <c r="F19" s="8">
        <v>0</v>
      </c>
      <c r="G19" s="8">
        <f t="shared" si="0"/>
        <v>0</v>
      </c>
      <c r="H19" s="8">
        <f t="shared" si="1"/>
        <v>0</v>
      </c>
    </row>
    <row r="20" spans="1:8">
      <c r="A20" s="2" t="s">
        <v>22</v>
      </c>
      <c r="B20" s="1" t="s">
        <v>22</v>
      </c>
      <c r="C20" s="8">
        <v>0</v>
      </c>
      <c r="D20" s="8">
        <v>0</v>
      </c>
      <c r="E20" s="8">
        <v>0</v>
      </c>
      <c r="F20" s="8">
        <v>0</v>
      </c>
      <c r="G20" s="8">
        <f t="shared" si="0"/>
        <v>0</v>
      </c>
      <c r="H20" s="8">
        <f t="shared" si="1"/>
        <v>0</v>
      </c>
    </row>
    <row r="21" spans="1:8">
      <c r="B21" s="1" t="s">
        <v>23</v>
      </c>
      <c r="C21" s="8">
        <v>0</v>
      </c>
      <c r="D21" s="8">
        <v>0</v>
      </c>
      <c r="E21" s="8">
        <v>0</v>
      </c>
      <c r="F21" s="8">
        <v>0</v>
      </c>
      <c r="G21" s="8">
        <f t="shared" si="0"/>
        <v>0</v>
      </c>
      <c r="H21" s="8">
        <f t="shared" si="1"/>
        <v>0</v>
      </c>
    </row>
    <row r="22" spans="1:8">
      <c r="A22" s="2" t="s">
        <v>24</v>
      </c>
      <c r="B22" s="1" t="s">
        <v>25</v>
      </c>
      <c r="C22" s="8">
        <v>1</v>
      </c>
      <c r="D22" s="8">
        <v>3000</v>
      </c>
      <c r="E22" s="8">
        <v>1</v>
      </c>
      <c r="F22" s="8">
        <v>200</v>
      </c>
      <c r="G22" s="8">
        <f t="shared" si="0"/>
        <v>200</v>
      </c>
      <c r="H22" s="8">
        <f t="shared" si="1"/>
        <v>3200</v>
      </c>
    </row>
    <row r="23" spans="1:8">
      <c r="A23" s="2"/>
      <c r="B23" s="1" t="s">
        <v>26</v>
      </c>
      <c r="C23" s="8">
        <v>1</v>
      </c>
      <c r="D23" s="8">
        <v>2100</v>
      </c>
      <c r="E23" s="8">
        <v>1</v>
      </c>
      <c r="F23" s="8">
        <v>100</v>
      </c>
      <c r="G23" s="8">
        <f t="shared" si="0"/>
        <v>100</v>
      </c>
      <c r="H23" s="8">
        <f t="shared" si="1"/>
        <v>2200</v>
      </c>
    </row>
    <row r="24" spans="1:8">
      <c r="A24" s="2"/>
      <c r="B24" s="16" t="s">
        <v>98</v>
      </c>
      <c r="C24" s="16">
        <v>1</v>
      </c>
      <c r="D24" s="16">
        <v>600</v>
      </c>
      <c r="E24" s="16">
        <v>1</v>
      </c>
      <c r="F24" s="16">
        <v>400</v>
      </c>
      <c r="G24" s="8">
        <f t="shared" si="0"/>
        <v>400</v>
      </c>
      <c r="H24" s="8">
        <f t="shared" si="1"/>
        <v>1000</v>
      </c>
    </row>
    <row r="25" spans="1:8">
      <c r="B25" s="1" t="s">
        <v>27</v>
      </c>
      <c r="C25" s="8">
        <v>6</v>
      </c>
      <c r="D25" s="8">
        <v>135</v>
      </c>
      <c r="E25" s="8">
        <v>6</v>
      </c>
      <c r="F25" s="8">
        <v>400</v>
      </c>
      <c r="G25" s="8">
        <f t="shared" si="0"/>
        <v>2400</v>
      </c>
      <c r="H25" s="8">
        <f t="shared" si="1"/>
        <v>3210</v>
      </c>
    </row>
    <row r="26" spans="1:8">
      <c r="A26" s="2" t="s">
        <v>28</v>
      </c>
      <c r="B26" s="1" t="s">
        <v>21</v>
      </c>
      <c r="C26" s="8">
        <v>0</v>
      </c>
      <c r="D26" s="8">
        <v>0</v>
      </c>
      <c r="E26" s="8">
        <v>0</v>
      </c>
      <c r="F26" s="8">
        <v>0</v>
      </c>
      <c r="G26" s="8">
        <f t="shared" si="0"/>
        <v>0</v>
      </c>
      <c r="H26" s="8">
        <f t="shared" si="1"/>
        <v>0</v>
      </c>
    </row>
    <row r="27" spans="1:8">
      <c r="A27" s="2" t="s">
        <v>29</v>
      </c>
      <c r="C27" s="8">
        <v>0</v>
      </c>
      <c r="D27" s="8">
        <v>0</v>
      </c>
      <c r="E27" s="8">
        <v>0</v>
      </c>
      <c r="F27" s="8">
        <v>0</v>
      </c>
      <c r="G27" s="8">
        <f t="shared" si="0"/>
        <v>0</v>
      </c>
      <c r="H27" s="8">
        <f t="shared" si="1"/>
        <v>0</v>
      </c>
    </row>
    <row r="28" spans="1:8">
      <c r="A28" s="16" t="s">
        <v>177</v>
      </c>
      <c r="B28" s="16" t="s">
        <v>176</v>
      </c>
      <c r="C28" s="16">
        <v>34</v>
      </c>
      <c r="D28" s="16">
        <v>12</v>
      </c>
      <c r="E28" s="16">
        <v>3</v>
      </c>
      <c r="F28" s="16">
        <v>150</v>
      </c>
      <c r="G28" s="8">
        <f t="shared" si="0"/>
        <v>450</v>
      </c>
      <c r="H28" s="8">
        <f t="shared" si="1"/>
        <v>858</v>
      </c>
    </row>
    <row r="29" spans="1:8">
      <c r="A29" s="16" t="s">
        <v>178</v>
      </c>
      <c r="B29" s="16"/>
      <c r="C29" s="16">
        <v>156</v>
      </c>
      <c r="D29" s="16">
        <v>3</v>
      </c>
      <c r="E29" s="16">
        <v>156</v>
      </c>
      <c r="F29" s="16">
        <v>4.5</v>
      </c>
      <c r="G29" s="8">
        <f t="shared" si="0"/>
        <v>702</v>
      </c>
      <c r="H29" s="8">
        <f t="shared" si="1"/>
        <v>1170</v>
      </c>
    </row>
    <row r="30" spans="1:8">
      <c r="A30" s="2" t="s">
        <v>30</v>
      </c>
      <c r="C30" s="8">
        <v>1</v>
      </c>
      <c r="D30" s="20">
        <v>12000</v>
      </c>
      <c r="E30" s="8">
        <v>1</v>
      </c>
      <c r="F30" s="20">
        <v>12800</v>
      </c>
      <c r="G30" s="8">
        <f t="shared" si="0"/>
        <v>12800</v>
      </c>
      <c r="H30" s="8">
        <f t="shared" si="1"/>
        <v>24800</v>
      </c>
    </row>
    <row r="31" spans="1:8">
      <c r="A31" s="2"/>
      <c r="B31" s="1" t="s">
        <v>31</v>
      </c>
      <c r="C31" s="8">
        <v>1</v>
      </c>
      <c r="D31" s="8">
        <v>450</v>
      </c>
      <c r="E31" s="8">
        <v>1</v>
      </c>
      <c r="F31" s="8">
        <v>500</v>
      </c>
      <c r="G31" s="8">
        <f t="shared" si="0"/>
        <v>500</v>
      </c>
      <c r="H31" s="8">
        <f t="shared" si="1"/>
        <v>950</v>
      </c>
    </row>
    <row r="32" spans="1:8">
      <c r="A32" s="1" t="s">
        <v>32</v>
      </c>
      <c r="C32" s="8">
        <v>0</v>
      </c>
      <c r="D32" s="8">
        <v>0</v>
      </c>
      <c r="E32" s="8">
        <v>1</v>
      </c>
      <c r="F32" s="9">
        <v>750</v>
      </c>
      <c r="G32" s="8">
        <f t="shared" si="0"/>
        <v>750</v>
      </c>
      <c r="H32" s="8">
        <f t="shared" si="1"/>
        <v>750</v>
      </c>
    </row>
    <row r="33" spans="1:8">
      <c r="A33" s="2" t="s">
        <v>33</v>
      </c>
      <c r="B33" s="1" t="s">
        <v>34</v>
      </c>
      <c r="C33" s="20">
        <v>1</v>
      </c>
      <c r="D33" s="8">
        <v>300</v>
      </c>
      <c r="E33" s="20">
        <v>1</v>
      </c>
      <c r="F33" s="9">
        <v>1300</v>
      </c>
      <c r="G33" s="8">
        <f t="shared" si="0"/>
        <v>1300</v>
      </c>
      <c r="H33" s="8">
        <f t="shared" si="1"/>
        <v>1600</v>
      </c>
    </row>
    <row r="34" spans="1:8">
      <c r="A34" s="2"/>
      <c r="B34" s="1" t="s">
        <v>35</v>
      </c>
      <c r="C34" s="20">
        <v>1</v>
      </c>
      <c r="D34" s="8">
        <v>250</v>
      </c>
      <c r="E34" s="20">
        <v>1</v>
      </c>
      <c r="F34" s="8">
        <v>300</v>
      </c>
      <c r="G34" s="8">
        <f t="shared" si="0"/>
        <v>300</v>
      </c>
      <c r="H34" s="8">
        <f t="shared" si="1"/>
        <v>550</v>
      </c>
    </row>
    <row r="35" spans="1:8">
      <c r="A35" s="2"/>
      <c r="B35" s="1" t="s">
        <v>36</v>
      </c>
      <c r="C35" s="20">
        <v>1</v>
      </c>
      <c r="D35" s="8">
        <v>300</v>
      </c>
      <c r="E35" s="20">
        <v>1</v>
      </c>
      <c r="F35" s="8">
        <v>250</v>
      </c>
      <c r="G35" s="8">
        <f t="shared" si="0"/>
        <v>250</v>
      </c>
      <c r="H35" s="8">
        <f t="shared" si="1"/>
        <v>550</v>
      </c>
    </row>
    <row r="36" spans="1:8">
      <c r="A36" s="2" t="s">
        <v>37</v>
      </c>
      <c r="B36" s="1" t="s">
        <v>38</v>
      </c>
      <c r="C36" s="8">
        <v>1</v>
      </c>
      <c r="D36" s="8">
        <v>200</v>
      </c>
      <c r="E36" s="8">
        <v>1</v>
      </c>
      <c r="F36" s="9">
        <v>1500</v>
      </c>
      <c r="G36" s="8">
        <f t="shared" si="0"/>
        <v>1500</v>
      </c>
      <c r="H36" s="8">
        <f t="shared" si="1"/>
        <v>1700</v>
      </c>
    </row>
    <row r="37" spans="1:8">
      <c r="A37" s="2"/>
      <c r="B37" s="1" t="s">
        <v>39</v>
      </c>
      <c r="C37" s="8">
        <v>1</v>
      </c>
      <c r="D37" s="8">
        <v>150</v>
      </c>
      <c r="E37" s="8">
        <v>1</v>
      </c>
      <c r="F37" s="9">
        <v>400</v>
      </c>
      <c r="G37" s="8">
        <f t="shared" si="0"/>
        <v>400</v>
      </c>
      <c r="H37" s="8">
        <f t="shared" si="1"/>
        <v>550</v>
      </c>
    </row>
    <row r="38" spans="1:8">
      <c r="A38" s="2"/>
      <c r="B38" s="1" t="s">
        <v>40</v>
      </c>
      <c r="C38" s="8">
        <v>2</v>
      </c>
      <c r="D38" s="8">
        <v>25</v>
      </c>
      <c r="E38" s="8">
        <v>2</v>
      </c>
      <c r="F38" s="9">
        <v>40</v>
      </c>
      <c r="G38" s="8">
        <f t="shared" si="0"/>
        <v>80</v>
      </c>
      <c r="H38" s="8">
        <f t="shared" si="1"/>
        <v>130</v>
      </c>
    </row>
    <row r="39" spans="1:8">
      <c r="A39" s="2" t="s">
        <v>41</v>
      </c>
      <c r="B39" s="1" t="s">
        <v>42</v>
      </c>
      <c r="C39" s="8">
        <v>35</v>
      </c>
      <c r="D39" s="8">
        <v>75</v>
      </c>
      <c r="E39" s="8">
        <v>33</v>
      </c>
      <c r="F39" s="9">
        <v>250</v>
      </c>
      <c r="G39" s="8">
        <f t="shared" si="0"/>
        <v>8250</v>
      </c>
      <c r="H39" s="8">
        <f t="shared" si="1"/>
        <v>10875</v>
      </c>
    </row>
    <row r="40" spans="1:8">
      <c r="A40" s="2"/>
      <c r="B40" s="1" t="s">
        <v>43</v>
      </c>
      <c r="C40" s="8">
        <v>35</v>
      </c>
      <c r="D40" s="8">
        <v>10</v>
      </c>
      <c r="E40" s="8">
        <v>35</v>
      </c>
      <c r="F40" s="8">
        <v>15</v>
      </c>
      <c r="G40" s="8">
        <f t="shared" si="0"/>
        <v>525</v>
      </c>
      <c r="H40" s="8">
        <f t="shared" si="1"/>
        <v>875</v>
      </c>
    </row>
    <row r="41" spans="1:8">
      <c r="A41" s="2" t="s">
        <v>44</v>
      </c>
      <c r="B41" s="1" t="s">
        <v>45</v>
      </c>
      <c r="C41" s="8">
        <v>1</v>
      </c>
      <c r="D41" s="16">
        <v>1400</v>
      </c>
      <c r="E41" s="8">
        <v>1</v>
      </c>
      <c r="F41" s="16">
        <v>500</v>
      </c>
      <c r="G41" s="8">
        <f t="shared" si="0"/>
        <v>500</v>
      </c>
      <c r="H41" s="8">
        <f t="shared" si="1"/>
        <v>1900</v>
      </c>
    </row>
    <row r="42" spans="1:8">
      <c r="A42" s="2"/>
      <c r="B42" s="16" t="s">
        <v>162</v>
      </c>
      <c r="C42" s="16">
        <v>2900</v>
      </c>
      <c r="D42" s="16">
        <v>2.0499999999999998</v>
      </c>
      <c r="E42" s="8"/>
      <c r="F42" s="8"/>
      <c r="G42" s="8">
        <f t="shared" si="0"/>
        <v>0</v>
      </c>
      <c r="H42" s="8">
        <f t="shared" si="1"/>
        <v>5944.9999999999991</v>
      </c>
    </row>
    <row r="43" spans="1:8">
      <c r="B43" s="1" t="s">
        <v>46</v>
      </c>
      <c r="C43" s="8">
        <v>2</v>
      </c>
      <c r="D43" s="8">
        <v>450</v>
      </c>
      <c r="E43" s="8">
        <v>0</v>
      </c>
      <c r="F43" s="8">
        <v>0</v>
      </c>
      <c r="G43" s="8">
        <f t="shared" si="0"/>
        <v>0</v>
      </c>
      <c r="H43" s="8">
        <f t="shared" si="1"/>
        <v>900</v>
      </c>
    </row>
    <row r="44" spans="1:8">
      <c r="B44" s="1" t="s">
        <v>47</v>
      </c>
      <c r="C44" s="8">
        <v>1</v>
      </c>
      <c r="D44" s="8">
        <v>200</v>
      </c>
      <c r="E44" s="8">
        <v>1</v>
      </c>
      <c r="F44" s="8">
        <v>100</v>
      </c>
      <c r="G44" s="8">
        <f t="shared" si="0"/>
        <v>100</v>
      </c>
      <c r="H44" s="8">
        <f t="shared" si="1"/>
        <v>300</v>
      </c>
    </row>
    <row r="45" spans="1:8">
      <c r="A45" s="21" t="s">
        <v>48</v>
      </c>
      <c r="B45" s="1" t="s">
        <v>49</v>
      </c>
      <c r="C45" s="8">
        <v>2</v>
      </c>
      <c r="D45" s="8">
        <v>500</v>
      </c>
      <c r="E45" s="8"/>
      <c r="F45" s="8"/>
      <c r="G45" s="8">
        <f t="shared" si="0"/>
        <v>0</v>
      </c>
      <c r="H45" s="8">
        <f t="shared" si="1"/>
        <v>1000</v>
      </c>
    </row>
    <row r="46" spans="1:8">
      <c r="A46" s="20"/>
      <c r="B46" s="1" t="s">
        <v>50</v>
      </c>
      <c r="C46" s="8">
        <v>14.5</v>
      </c>
      <c r="D46" s="8">
        <v>500</v>
      </c>
      <c r="E46" s="8">
        <v>0</v>
      </c>
      <c r="F46" s="8">
        <v>0</v>
      </c>
      <c r="G46" s="8">
        <f t="shared" si="0"/>
        <v>0</v>
      </c>
      <c r="H46" s="8">
        <f t="shared" si="1"/>
        <v>7250</v>
      </c>
    </row>
    <row r="47" spans="1:8">
      <c r="A47" s="20"/>
      <c r="B47" s="1" t="s">
        <v>51</v>
      </c>
      <c r="C47" s="8">
        <v>13</v>
      </c>
      <c r="D47" s="8">
        <v>250</v>
      </c>
      <c r="E47" s="8">
        <v>0</v>
      </c>
      <c r="F47" s="8">
        <v>0</v>
      </c>
      <c r="G47" s="8">
        <f t="shared" si="0"/>
        <v>0</v>
      </c>
      <c r="H47" s="8">
        <f t="shared" si="1"/>
        <v>3250</v>
      </c>
    </row>
    <row r="48" spans="1:8">
      <c r="B48" s="1" t="s">
        <v>52</v>
      </c>
      <c r="C48" s="8">
        <v>0</v>
      </c>
      <c r="D48" s="8">
        <v>0</v>
      </c>
      <c r="E48" s="8">
        <v>0</v>
      </c>
      <c r="F48" s="8">
        <v>0</v>
      </c>
      <c r="G48" s="8">
        <f t="shared" si="0"/>
        <v>0</v>
      </c>
      <c r="H48" s="8">
        <f t="shared" si="1"/>
        <v>0</v>
      </c>
    </row>
    <row r="49" spans="1:8">
      <c r="B49" s="1" t="s">
        <v>53</v>
      </c>
      <c r="C49" s="8">
        <v>0</v>
      </c>
      <c r="D49" s="8">
        <v>0</v>
      </c>
      <c r="E49" s="8">
        <v>0</v>
      </c>
      <c r="F49" s="8">
        <v>0</v>
      </c>
      <c r="G49" s="8">
        <f t="shared" si="0"/>
        <v>0</v>
      </c>
      <c r="H49" s="8">
        <f t="shared" si="1"/>
        <v>0</v>
      </c>
    </row>
    <row r="50" spans="1:8">
      <c r="B50" s="1" t="s">
        <v>54</v>
      </c>
      <c r="C50" s="8">
        <v>1</v>
      </c>
      <c r="D50" s="8">
        <v>300</v>
      </c>
      <c r="E50" s="8">
        <v>1</v>
      </c>
      <c r="F50" s="8">
        <v>100</v>
      </c>
      <c r="G50" s="8">
        <f t="shared" si="0"/>
        <v>100</v>
      </c>
      <c r="H50" s="8">
        <f t="shared" si="1"/>
        <v>400</v>
      </c>
    </row>
    <row r="51" spans="1:8">
      <c r="B51" s="16" t="s">
        <v>164</v>
      </c>
      <c r="C51" s="16">
        <v>1</v>
      </c>
      <c r="D51" s="16">
        <v>500</v>
      </c>
      <c r="E51" s="16">
        <v>1</v>
      </c>
      <c r="F51" s="16">
        <v>400</v>
      </c>
      <c r="G51" s="8">
        <f t="shared" si="0"/>
        <v>400</v>
      </c>
      <c r="H51" s="8">
        <f t="shared" si="1"/>
        <v>900</v>
      </c>
    </row>
    <row r="52" spans="1:8">
      <c r="A52" s="2" t="s">
        <v>55</v>
      </c>
      <c r="C52" s="8">
        <v>0</v>
      </c>
      <c r="D52" s="8">
        <v>0</v>
      </c>
      <c r="E52" s="8">
        <v>0</v>
      </c>
      <c r="F52" s="8">
        <v>0</v>
      </c>
      <c r="G52" s="8">
        <f t="shared" si="0"/>
        <v>0</v>
      </c>
      <c r="H52" s="8">
        <f t="shared" si="1"/>
        <v>0</v>
      </c>
    </row>
    <row r="53" spans="1:8">
      <c r="A53" s="1" t="s">
        <v>56</v>
      </c>
      <c r="C53" s="8">
        <v>0</v>
      </c>
      <c r="D53" s="8">
        <v>0</v>
      </c>
      <c r="E53" s="8">
        <v>0</v>
      </c>
      <c r="F53" s="8">
        <v>0</v>
      </c>
      <c r="G53" s="8">
        <f t="shared" si="0"/>
        <v>0</v>
      </c>
      <c r="H53" s="8">
        <f t="shared" si="1"/>
        <v>0</v>
      </c>
    </row>
    <row r="54" spans="1:8">
      <c r="A54" s="1" t="s">
        <v>57</v>
      </c>
      <c r="C54" s="8">
        <v>0</v>
      </c>
      <c r="D54" s="8">
        <v>0</v>
      </c>
      <c r="E54" s="8">
        <v>0</v>
      </c>
      <c r="F54" s="8">
        <v>0</v>
      </c>
      <c r="G54" s="8">
        <f t="shared" si="0"/>
        <v>0</v>
      </c>
      <c r="H54" s="8">
        <f t="shared" si="1"/>
        <v>0</v>
      </c>
    </row>
    <row r="55" spans="1:8">
      <c r="A55" s="1" t="s">
        <v>58</v>
      </c>
      <c r="C55" s="8">
        <v>0</v>
      </c>
      <c r="D55" s="8">
        <v>0</v>
      </c>
      <c r="E55" s="8">
        <v>0</v>
      </c>
      <c r="F55" s="8">
        <v>0</v>
      </c>
      <c r="G55" s="8">
        <f t="shared" si="0"/>
        <v>0</v>
      </c>
      <c r="H55" s="8">
        <f t="shared" si="1"/>
        <v>0</v>
      </c>
    </row>
    <row r="56" spans="1:8">
      <c r="A56" s="1" t="s">
        <v>59</v>
      </c>
      <c r="C56" s="8">
        <v>0</v>
      </c>
      <c r="D56" s="8">
        <v>0</v>
      </c>
      <c r="E56" s="20">
        <v>8</v>
      </c>
      <c r="F56" s="9">
        <v>100</v>
      </c>
      <c r="G56" s="8">
        <f t="shared" si="0"/>
        <v>800</v>
      </c>
      <c r="H56" s="8">
        <f t="shared" si="1"/>
        <v>800</v>
      </c>
    </row>
    <row r="57" spans="1:8">
      <c r="A57" s="1" t="s">
        <v>60</v>
      </c>
      <c r="C57" s="8">
        <v>0</v>
      </c>
      <c r="D57" s="8">
        <v>0</v>
      </c>
      <c r="E57" s="20">
        <v>8</v>
      </c>
      <c r="F57" s="9">
        <v>175</v>
      </c>
      <c r="G57" s="8">
        <f t="shared" si="0"/>
        <v>1400</v>
      </c>
      <c r="H57" s="8">
        <f t="shared" si="1"/>
        <v>1400</v>
      </c>
    </row>
    <row r="58" spans="1:8">
      <c r="A58" s="1" t="s">
        <v>61</v>
      </c>
      <c r="C58" s="8">
        <v>0</v>
      </c>
      <c r="D58" s="8">
        <v>0</v>
      </c>
      <c r="E58" s="8">
        <v>1</v>
      </c>
      <c r="F58" s="9">
        <v>100</v>
      </c>
      <c r="G58" s="8">
        <f t="shared" si="0"/>
        <v>100</v>
      </c>
      <c r="H58" s="8">
        <f t="shared" si="1"/>
        <v>100</v>
      </c>
    </row>
    <row r="59" spans="1:8">
      <c r="A59" s="1" t="s">
        <v>62</v>
      </c>
      <c r="C59" s="8">
        <v>0</v>
      </c>
      <c r="D59" s="8">
        <v>0</v>
      </c>
      <c r="E59" s="8">
        <v>1</v>
      </c>
      <c r="F59" s="9">
        <v>125</v>
      </c>
      <c r="G59" s="8">
        <f t="shared" si="0"/>
        <v>125</v>
      </c>
      <c r="H59" s="8">
        <f t="shared" si="1"/>
        <v>125</v>
      </c>
    </row>
    <row r="60" spans="1:8">
      <c r="A60" s="1" t="s">
        <v>63</v>
      </c>
      <c r="C60" s="8">
        <v>0</v>
      </c>
      <c r="D60" s="8">
        <v>0</v>
      </c>
      <c r="E60" s="20">
        <v>4</v>
      </c>
      <c r="F60" s="9">
        <v>225</v>
      </c>
      <c r="G60" s="8">
        <f t="shared" si="0"/>
        <v>900</v>
      </c>
      <c r="H60" s="8">
        <f t="shared" si="1"/>
        <v>900</v>
      </c>
    </row>
    <row r="61" spans="1:8">
      <c r="A61" s="1" t="s">
        <v>64</v>
      </c>
      <c r="C61" s="8">
        <v>0</v>
      </c>
      <c r="D61" s="8">
        <v>0</v>
      </c>
      <c r="E61" s="20">
        <v>4</v>
      </c>
      <c r="F61" s="9">
        <v>200</v>
      </c>
      <c r="G61" s="8">
        <f t="shared" si="0"/>
        <v>800</v>
      </c>
      <c r="H61" s="8">
        <f t="shared" si="1"/>
        <v>800</v>
      </c>
    </row>
    <row r="62" spans="1:8">
      <c r="A62" s="1" t="s">
        <v>180</v>
      </c>
      <c r="B62" s="1" t="s">
        <v>181</v>
      </c>
      <c r="C62" s="8">
        <v>0</v>
      </c>
      <c r="D62" s="8">
        <v>0</v>
      </c>
      <c r="E62" s="20">
        <v>1</v>
      </c>
      <c r="F62" s="9">
        <v>500</v>
      </c>
      <c r="G62" s="8">
        <f t="shared" si="0"/>
        <v>500</v>
      </c>
      <c r="H62" s="8">
        <f t="shared" si="1"/>
        <v>500</v>
      </c>
    </row>
    <row r="63" spans="1:8">
      <c r="B63" s="1" t="s">
        <v>182</v>
      </c>
      <c r="C63" s="8">
        <v>0</v>
      </c>
      <c r="D63" s="8">
        <v>0</v>
      </c>
      <c r="E63" s="20">
        <v>2</v>
      </c>
      <c r="F63" s="9">
        <v>300</v>
      </c>
      <c r="G63" s="8">
        <f t="shared" si="0"/>
        <v>600</v>
      </c>
      <c r="H63" s="8">
        <f t="shared" si="1"/>
        <v>600</v>
      </c>
    </row>
    <row r="64" spans="1:8">
      <c r="A64" s="1" t="s">
        <v>65</v>
      </c>
      <c r="B64" s="1" t="s">
        <v>66</v>
      </c>
      <c r="C64" s="8">
        <v>1</v>
      </c>
      <c r="D64" s="9">
        <v>200</v>
      </c>
      <c r="E64" s="8">
        <v>1</v>
      </c>
      <c r="F64" s="9">
        <v>700</v>
      </c>
      <c r="G64" s="8">
        <f t="shared" si="0"/>
        <v>700</v>
      </c>
      <c r="H64" s="8">
        <f t="shared" si="1"/>
        <v>900</v>
      </c>
    </row>
    <row r="65" spans="1:9">
      <c r="A65" s="2" t="s">
        <v>67</v>
      </c>
      <c r="B65" s="1" t="s">
        <v>68</v>
      </c>
      <c r="C65" s="8">
        <v>1</v>
      </c>
      <c r="D65" s="8">
        <v>1200</v>
      </c>
      <c r="E65" s="8"/>
      <c r="F65" s="9"/>
      <c r="G65" s="8">
        <f t="shared" si="0"/>
        <v>0</v>
      </c>
      <c r="H65" s="8">
        <f t="shared" si="1"/>
        <v>1200</v>
      </c>
    </row>
    <row r="66" spans="1:9">
      <c r="B66" s="1" t="s">
        <v>50</v>
      </c>
      <c r="C66" s="8">
        <v>1</v>
      </c>
      <c r="D66" s="8">
        <v>6500</v>
      </c>
      <c r="E66" s="8">
        <v>0</v>
      </c>
      <c r="F66" s="8">
        <v>0</v>
      </c>
      <c r="G66" s="8">
        <f t="shared" si="0"/>
        <v>0</v>
      </c>
      <c r="H66" s="8">
        <f t="shared" si="1"/>
        <v>6500</v>
      </c>
    </row>
    <row r="67" spans="1:9">
      <c r="B67" s="1" t="s">
        <v>69</v>
      </c>
      <c r="C67" s="8">
        <v>1</v>
      </c>
      <c r="D67" s="8">
        <v>2300</v>
      </c>
      <c r="E67" s="8">
        <v>0</v>
      </c>
      <c r="F67" s="8">
        <v>0</v>
      </c>
      <c r="G67" s="8">
        <f t="shared" si="0"/>
        <v>0</v>
      </c>
      <c r="H67" s="8">
        <f t="shared" si="1"/>
        <v>2300</v>
      </c>
    </row>
    <row r="68" spans="1:9">
      <c r="B68" s="1" t="s">
        <v>70</v>
      </c>
      <c r="C68" s="8">
        <v>0</v>
      </c>
      <c r="D68" s="8">
        <v>0</v>
      </c>
      <c r="E68" s="9">
        <v>20</v>
      </c>
      <c r="F68" s="8">
        <v>75</v>
      </c>
      <c r="G68" s="8">
        <f t="shared" si="0"/>
        <v>1500</v>
      </c>
      <c r="H68" s="8">
        <f t="shared" si="1"/>
        <v>1500</v>
      </c>
    </row>
    <row r="69" spans="1:9">
      <c r="B69" s="1" t="s">
        <v>71</v>
      </c>
      <c r="C69" s="8">
        <v>0</v>
      </c>
      <c r="D69" s="8">
        <v>0</v>
      </c>
      <c r="E69" s="8">
        <v>0</v>
      </c>
      <c r="F69" s="8">
        <v>0</v>
      </c>
      <c r="G69" s="8">
        <f t="shared" si="0"/>
        <v>0</v>
      </c>
      <c r="H69" s="8">
        <f t="shared" si="1"/>
        <v>0</v>
      </c>
    </row>
    <row r="70" spans="1:9">
      <c r="B70" s="1" t="s">
        <v>72</v>
      </c>
      <c r="C70" s="8">
        <v>0</v>
      </c>
      <c r="D70" s="8">
        <v>0</v>
      </c>
      <c r="E70" s="8">
        <v>0</v>
      </c>
      <c r="F70" s="8">
        <v>0</v>
      </c>
      <c r="G70" s="8">
        <f t="shared" si="0"/>
        <v>0</v>
      </c>
      <c r="H70" s="8">
        <f t="shared" si="1"/>
        <v>0</v>
      </c>
    </row>
    <row r="71" spans="1:9">
      <c r="A71" s="2" t="s">
        <v>73</v>
      </c>
      <c r="C71" s="8">
        <v>0</v>
      </c>
      <c r="D71" s="8">
        <v>0</v>
      </c>
      <c r="E71" s="8">
        <v>0</v>
      </c>
      <c r="F71" s="8">
        <v>0</v>
      </c>
      <c r="G71" s="8">
        <f t="shared" si="0"/>
        <v>0</v>
      </c>
      <c r="H71" s="8">
        <f t="shared" si="1"/>
        <v>0</v>
      </c>
    </row>
    <row r="72" spans="1:9">
      <c r="A72" s="8" t="s">
        <v>74</v>
      </c>
      <c r="B72" s="8" t="s">
        <v>75</v>
      </c>
      <c r="C72" s="8">
        <v>0</v>
      </c>
      <c r="D72" s="8">
        <v>0</v>
      </c>
      <c r="E72" s="9">
        <v>40</v>
      </c>
      <c r="F72" s="8">
        <v>75</v>
      </c>
      <c r="G72" s="8">
        <f t="shared" si="0"/>
        <v>3000</v>
      </c>
      <c r="H72" s="8">
        <f t="shared" si="1"/>
        <v>3000</v>
      </c>
    </row>
    <row r="73" spans="1:9">
      <c r="A73" s="8" t="s">
        <v>76</v>
      </c>
      <c r="B73" s="8"/>
      <c r="C73" s="8">
        <v>0</v>
      </c>
      <c r="D73" s="8">
        <v>0</v>
      </c>
      <c r="E73" s="8">
        <v>1</v>
      </c>
      <c r="F73" s="9">
        <v>2500</v>
      </c>
      <c r="G73" s="8">
        <f t="shared" si="0"/>
        <v>2500</v>
      </c>
      <c r="H73" s="8">
        <f t="shared" si="1"/>
        <v>2500</v>
      </c>
    </row>
    <row r="74" spans="1:9">
      <c r="A74" s="8" t="s">
        <v>77</v>
      </c>
      <c r="B74" s="8"/>
      <c r="C74" s="8">
        <v>0</v>
      </c>
      <c r="D74" s="8">
        <v>0</v>
      </c>
      <c r="E74" s="8">
        <v>1</v>
      </c>
      <c r="F74" s="9">
        <v>200</v>
      </c>
      <c r="G74" s="8">
        <f t="shared" si="0"/>
        <v>200</v>
      </c>
      <c r="H74" s="8">
        <f t="shared" si="1"/>
        <v>200</v>
      </c>
    </row>
    <row r="75" spans="1:9">
      <c r="A75" s="10" t="s">
        <v>78</v>
      </c>
      <c r="B75" s="8" t="s">
        <v>79</v>
      </c>
      <c r="C75" s="8">
        <v>1</v>
      </c>
      <c r="D75" s="8">
        <v>4000</v>
      </c>
      <c r="E75" s="8">
        <v>1</v>
      </c>
      <c r="F75" s="8">
        <v>1500</v>
      </c>
      <c r="G75" s="8">
        <f t="shared" si="0"/>
        <v>1500</v>
      </c>
      <c r="H75" s="8">
        <f t="shared" si="1"/>
        <v>5500</v>
      </c>
    </row>
    <row r="76" spans="1:9">
      <c r="A76" s="10"/>
      <c r="B76" s="8" t="s">
        <v>80</v>
      </c>
      <c r="C76" s="8">
        <v>0</v>
      </c>
      <c r="D76" s="8">
        <v>0</v>
      </c>
      <c r="E76" s="8">
        <v>0</v>
      </c>
      <c r="F76" s="8">
        <v>0</v>
      </c>
      <c r="G76" s="8">
        <f t="shared" si="0"/>
        <v>0</v>
      </c>
      <c r="H76" s="8">
        <f t="shared" si="1"/>
        <v>0</v>
      </c>
      <c r="I76" s="1" t="s">
        <v>81</v>
      </c>
    </row>
    <row r="77" spans="1:9">
      <c r="A77" s="8"/>
      <c r="B77" s="8" t="s">
        <v>82</v>
      </c>
      <c r="C77" s="8">
        <v>3</v>
      </c>
      <c r="D77" s="8">
        <v>250</v>
      </c>
      <c r="E77" s="8">
        <v>0</v>
      </c>
      <c r="F77" s="8">
        <v>0</v>
      </c>
      <c r="G77" s="8">
        <f t="shared" si="0"/>
        <v>0</v>
      </c>
      <c r="H77" s="8">
        <f t="shared" si="1"/>
        <v>750</v>
      </c>
    </row>
    <row r="78" spans="1:9">
      <c r="A78" s="10" t="s">
        <v>83</v>
      </c>
      <c r="B78" s="8"/>
      <c r="C78" s="8">
        <v>0</v>
      </c>
      <c r="D78" s="8">
        <v>0</v>
      </c>
      <c r="E78" s="8">
        <v>0</v>
      </c>
      <c r="F78" s="8">
        <v>0</v>
      </c>
      <c r="G78" s="8">
        <f t="shared" si="0"/>
        <v>0</v>
      </c>
      <c r="H78" s="8">
        <f t="shared" si="1"/>
        <v>0</v>
      </c>
    </row>
    <row r="79" spans="1:9">
      <c r="A79" s="10" t="s">
        <v>84</v>
      </c>
      <c r="B79" s="8"/>
      <c r="C79" s="8">
        <v>0</v>
      </c>
      <c r="D79" s="8">
        <v>0</v>
      </c>
      <c r="E79" s="8">
        <v>0</v>
      </c>
      <c r="F79" s="8">
        <v>0</v>
      </c>
      <c r="G79" s="8">
        <f t="shared" ref="G79:G133" si="2">F79*E79</f>
        <v>0</v>
      </c>
      <c r="H79" s="8">
        <f t="shared" ref="H79:H133" si="3">(C79*D79)+(E79*F79)</f>
        <v>0</v>
      </c>
    </row>
    <row r="80" spans="1:9">
      <c r="A80" s="8" t="s">
        <v>85</v>
      </c>
      <c r="B80" s="8"/>
      <c r="C80" s="8">
        <v>225</v>
      </c>
      <c r="D80" s="8">
        <v>6</v>
      </c>
      <c r="E80" s="8">
        <v>225</v>
      </c>
      <c r="F80" s="8">
        <v>8</v>
      </c>
      <c r="G80" s="8">
        <f t="shared" si="2"/>
        <v>1800</v>
      </c>
      <c r="H80" s="8">
        <f t="shared" si="3"/>
        <v>3150</v>
      </c>
    </row>
    <row r="81" spans="1:9">
      <c r="A81" s="8" t="s">
        <v>86</v>
      </c>
      <c r="B81" s="8" t="s">
        <v>87</v>
      </c>
      <c r="C81" s="20">
        <v>27</v>
      </c>
      <c r="D81" s="20">
        <v>175</v>
      </c>
      <c r="E81" s="20">
        <v>382</v>
      </c>
      <c r="F81" s="20">
        <v>10</v>
      </c>
      <c r="G81" s="8">
        <f t="shared" si="2"/>
        <v>3820</v>
      </c>
      <c r="H81" s="8">
        <f t="shared" si="3"/>
        <v>8545</v>
      </c>
    </row>
    <row r="82" spans="1:9">
      <c r="A82" s="8" t="s">
        <v>89</v>
      </c>
      <c r="B82" s="20" t="s">
        <v>183</v>
      </c>
      <c r="C82" s="20">
        <v>1</v>
      </c>
      <c r="D82" s="20">
        <v>1500</v>
      </c>
      <c r="E82" s="20">
        <v>1</v>
      </c>
      <c r="F82" s="20">
        <v>750</v>
      </c>
      <c r="G82" s="8">
        <f t="shared" si="2"/>
        <v>750</v>
      </c>
      <c r="H82" s="8">
        <f t="shared" si="3"/>
        <v>2250</v>
      </c>
      <c r="I82" s="1" t="s">
        <v>175</v>
      </c>
    </row>
    <row r="83" spans="1:9">
      <c r="A83" s="8"/>
      <c r="B83" s="20" t="s">
        <v>174</v>
      </c>
      <c r="C83" s="20">
        <v>0</v>
      </c>
      <c r="D83" s="20">
        <v>0</v>
      </c>
      <c r="E83" s="20">
        <v>0</v>
      </c>
      <c r="F83" s="20">
        <v>0</v>
      </c>
      <c r="G83" s="8">
        <f t="shared" si="2"/>
        <v>0</v>
      </c>
      <c r="H83" s="8">
        <f t="shared" si="3"/>
        <v>0</v>
      </c>
    </row>
    <row r="84" spans="1:9">
      <c r="A84" s="8" t="s">
        <v>90</v>
      </c>
      <c r="B84" s="8"/>
      <c r="C84" s="20">
        <v>0</v>
      </c>
      <c r="D84" s="8">
        <v>8</v>
      </c>
      <c r="E84" s="20">
        <v>0</v>
      </c>
      <c r="F84" s="8">
        <v>7</v>
      </c>
      <c r="G84" s="8">
        <f t="shared" si="2"/>
        <v>0</v>
      </c>
      <c r="H84" s="8">
        <f t="shared" si="3"/>
        <v>0</v>
      </c>
    </row>
    <row r="85" spans="1:9">
      <c r="A85" s="8" t="s">
        <v>91</v>
      </c>
      <c r="B85" s="8" t="s">
        <v>21</v>
      </c>
      <c r="C85" s="8">
        <v>0</v>
      </c>
      <c r="D85" s="8">
        <v>0</v>
      </c>
      <c r="E85" s="8">
        <v>0</v>
      </c>
      <c r="F85" s="8">
        <v>0</v>
      </c>
      <c r="G85" s="8">
        <f t="shared" si="2"/>
        <v>0</v>
      </c>
      <c r="H85" s="8">
        <f t="shared" si="3"/>
        <v>0</v>
      </c>
    </row>
    <row r="86" spans="1:9">
      <c r="A86" s="8" t="s">
        <v>92</v>
      </c>
      <c r="B86" s="8" t="s">
        <v>93</v>
      </c>
      <c r="C86" s="8">
        <v>1</v>
      </c>
      <c r="D86" s="8">
        <v>4500</v>
      </c>
      <c r="E86" s="8">
        <v>1</v>
      </c>
      <c r="F86" s="8">
        <v>1360</v>
      </c>
      <c r="G86" s="8">
        <f t="shared" si="2"/>
        <v>1360</v>
      </c>
      <c r="H86" s="8">
        <f t="shared" si="3"/>
        <v>5860</v>
      </c>
    </row>
    <row r="87" spans="1:9">
      <c r="A87" s="8" t="s">
        <v>94</v>
      </c>
      <c r="B87" s="8"/>
      <c r="C87" s="8">
        <v>31</v>
      </c>
      <c r="D87" s="8">
        <v>85</v>
      </c>
      <c r="E87" s="8">
        <v>31</v>
      </c>
      <c r="F87" s="8">
        <v>110</v>
      </c>
      <c r="G87" s="8">
        <f t="shared" si="2"/>
        <v>3410</v>
      </c>
      <c r="H87" s="8">
        <f t="shared" si="3"/>
        <v>6045</v>
      </c>
    </row>
    <row r="88" spans="1:9">
      <c r="A88" s="8" t="s">
        <v>95</v>
      </c>
      <c r="B88" s="8" t="s">
        <v>96</v>
      </c>
      <c r="C88" s="8">
        <v>1</v>
      </c>
      <c r="D88" s="8">
        <v>1500</v>
      </c>
      <c r="E88" s="8">
        <v>1</v>
      </c>
      <c r="F88" s="8">
        <v>750</v>
      </c>
      <c r="G88" s="8">
        <f t="shared" si="2"/>
        <v>750</v>
      </c>
      <c r="H88" s="8">
        <f t="shared" si="3"/>
        <v>2250</v>
      </c>
    </row>
    <row r="89" spans="1:9">
      <c r="A89" s="1" t="s">
        <v>97</v>
      </c>
      <c r="B89" s="1" t="s">
        <v>21</v>
      </c>
      <c r="C89" s="8">
        <v>0</v>
      </c>
      <c r="D89" s="8">
        <v>0</v>
      </c>
      <c r="E89" s="8">
        <v>0</v>
      </c>
      <c r="F89" s="8">
        <v>0</v>
      </c>
      <c r="G89" s="8">
        <f t="shared" si="2"/>
        <v>0</v>
      </c>
      <c r="H89" s="8">
        <f t="shared" si="3"/>
        <v>0</v>
      </c>
    </row>
    <row r="90" spans="1:9">
      <c r="A90" s="11" t="s">
        <v>98</v>
      </c>
      <c r="C90" s="8">
        <v>0</v>
      </c>
      <c r="D90" s="8">
        <v>0</v>
      </c>
      <c r="E90" s="8">
        <v>0</v>
      </c>
      <c r="F90" s="8">
        <v>0</v>
      </c>
      <c r="G90" s="8">
        <f t="shared" si="2"/>
        <v>0</v>
      </c>
      <c r="H90" s="8">
        <f t="shared" si="3"/>
        <v>0</v>
      </c>
    </row>
    <row r="91" spans="1:9">
      <c r="B91" s="1" t="s">
        <v>99</v>
      </c>
      <c r="C91" s="8">
        <v>1</v>
      </c>
      <c r="D91" s="8">
        <v>500</v>
      </c>
      <c r="E91" s="8">
        <v>1</v>
      </c>
      <c r="F91" s="8">
        <v>200</v>
      </c>
      <c r="G91" s="8">
        <f t="shared" si="2"/>
        <v>200</v>
      </c>
      <c r="H91" s="8">
        <f t="shared" si="3"/>
        <v>700</v>
      </c>
    </row>
    <row r="92" spans="1:9">
      <c r="B92" s="1" t="s">
        <v>100</v>
      </c>
      <c r="C92" s="8">
        <v>2</v>
      </c>
      <c r="D92" s="8">
        <v>100</v>
      </c>
      <c r="E92" s="8">
        <v>2</v>
      </c>
      <c r="F92" s="8">
        <v>200</v>
      </c>
      <c r="G92" s="8">
        <f t="shared" si="2"/>
        <v>400</v>
      </c>
      <c r="H92" s="8">
        <f t="shared" si="3"/>
        <v>600</v>
      </c>
    </row>
    <row r="93" spans="1:9">
      <c r="B93" s="1" t="s">
        <v>101</v>
      </c>
      <c r="C93" s="8">
        <v>1</v>
      </c>
      <c r="D93" s="8">
        <v>600</v>
      </c>
      <c r="E93" s="8">
        <v>1</v>
      </c>
      <c r="F93" s="8">
        <v>350</v>
      </c>
      <c r="G93" s="8">
        <f t="shared" si="2"/>
        <v>350</v>
      </c>
      <c r="H93" s="8">
        <f t="shared" si="3"/>
        <v>950</v>
      </c>
    </row>
    <row r="94" spans="1:9">
      <c r="B94" s="1" t="s">
        <v>102</v>
      </c>
      <c r="C94" s="8">
        <v>1</v>
      </c>
      <c r="D94" s="8">
        <v>800</v>
      </c>
      <c r="E94" s="8">
        <v>1</v>
      </c>
      <c r="F94" s="8">
        <v>500</v>
      </c>
      <c r="G94" s="8">
        <f t="shared" si="2"/>
        <v>500</v>
      </c>
      <c r="H94" s="8">
        <f t="shared" si="3"/>
        <v>1300</v>
      </c>
    </row>
    <row r="95" spans="1:9">
      <c r="A95" s="2" t="s">
        <v>103</v>
      </c>
      <c r="C95" s="8">
        <v>0</v>
      </c>
      <c r="D95" s="8">
        <v>0</v>
      </c>
      <c r="E95" s="8">
        <v>0</v>
      </c>
      <c r="F95" s="8">
        <v>0</v>
      </c>
      <c r="G95" s="8">
        <f t="shared" si="2"/>
        <v>0</v>
      </c>
      <c r="H95" s="8">
        <f t="shared" si="3"/>
        <v>0</v>
      </c>
    </row>
    <row r="96" spans="1:9">
      <c r="A96" s="1" t="s">
        <v>104</v>
      </c>
      <c r="B96" s="1" t="s">
        <v>105</v>
      </c>
      <c r="C96" s="8">
        <v>1</v>
      </c>
      <c r="D96" s="20">
        <v>5250</v>
      </c>
      <c r="E96" s="8">
        <v>1</v>
      </c>
      <c r="F96" s="20">
        <v>2600</v>
      </c>
      <c r="G96" s="8">
        <f t="shared" si="2"/>
        <v>2600</v>
      </c>
      <c r="H96" s="8">
        <f t="shared" si="3"/>
        <v>7850</v>
      </c>
    </row>
    <row r="97" spans="1:8">
      <c r="B97" s="1" t="s">
        <v>106</v>
      </c>
      <c r="C97" s="8">
        <v>1</v>
      </c>
      <c r="D97" s="8">
        <v>750</v>
      </c>
      <c r="E97" s="8">
        <v>1</v>
      </c>
      <c r="F97" s="8">
        <v>250</v>
      </c>
      <c r="G97" s="8">
        <f t="shared" si="2"/>
        <v>250</v>
      </c>
      <c r="H97" s="8">
        <f t="shared" si="3"/>
        <v>1000</v>
      </c>
    </row>
    <row r="98" spans="1:8">
      <c r="A98" s="1" t="s">
        <v>69</v>
      </c>
      <c r="B98" s="1" t="s">
        <v>107</v>
      </c>
      <c r="C98" s="8">
        <v>23</v>
      </c>
      <c r="D98" s="8">
        <v>75</v>
      </c>
      <c r="E98" s="8">
        <v>23</v>
      </c>
      <c r="F98" s="18">
        <v>129</v>
      </c>
      <c r="G98" s="8">
        <f t="shared" si="2"/>
        <v>2967</v>
      </c>
      <c r="H98" s="8">
        <f t="shared" si="3"/>
        <v>4692</v>
      </c>
    </row>
    <row r="99" spans="1:8">
      <c r="B99" s="1" t="s">
        <v>108</v>
      </c>
      <c r="C99" s="20">
        <v>0</v>
      </c>
      <c r="D99" s="8">
        <v>100</v>
      </c>
      <c r="E99" s="20">
        <v>0</v>
      </c>
      <c r="F99" s="9">
        <v>1000</v>
      </c>
      <c r="G99" s="8">
        <f t="shared" si="2"/>
        <v>0</v>
      </c>
      <c r="H99" s="8">
        <f t="shared" si="3"/>
        <v>0</v>
      </c>
    </row>
    <row r="100" spans="1:8">
      <c r="B100" s="1" t="s">
        <v>109</v>
      </c>
      <c r="C100" s="8">
        <v>0</v>
      </c>
      <c r="D100" s="8">
        <v>0</v>
      </c>
      <c r="E100" s="8">
        <v>0</v>
      </c>
      <c r="F100" s="8">
        <v>0</v>
      </c>
      <c r="G100" s="8">
        <f t="shared" si="2"/>
        <v>0</v>
      </c>
      <c r="H100" s="8">
        <f t="shared" si="3"/>
        <v>0</v>
      </c>
    </row>
    <row r="101" spans="1:8">
      <c r="B101" s="1" t="s">
        <v>110</v>
      </c>
      <c r="C101" s="8">
        <v>1</v>
      </c>
      <c r="D101" s="8">
        <v>4250</v>
      </c>
      <c r="E101" s="8">
        <v>1</v>
      </c>
      <c r="F101" s="9">
        <v>3500</v>
      </c>
      <c r="G101" s="8">
        <f t="shared" si="2"/>
        <v>3500</v>
      </c>
      <c r="H101" s="8">
        <f t="shared" si="3"/>
        <v>7750</v>
      </c>
    </row>
    <row r="102" spans="1:8">
      <c r="B102" s="1" t="s">
        <v>40</v>
      </c>
      <c r="C102" s="8">
        <v>23</v>
      </c>
      <c r="D102" s="8">
        <v>25</v>
      </c>
      <c r="E102" s="8">
        <v>23</v>
      </c>
      <c r="F102" s="9">
        <v>25</v>
      </c>
      <c r="G102" s="8">
        <f t="shared" si="2"/>
        <v>575</v>
      </c>
      <c r="H102" s="8">
        <f t="shared" si="3"/>
        <v>1150</v>
      </c>
    </row>
    <row r="103" spans="1:8">
      <c r="B103" s="16" t="s">
        <v>173</v>
      </c>
      <c r="C103" s="16">
        <v>28</v>
      </c>
      <c r="D103" s="16">
        <v>25</v>
      </c>
      <c r="E103" s="16">
        <v>28</v>
      </c>
      <c r="F103" s="18">
        <v>25</v>
      </c>
      <c r="G103" s="8">
        <f t="shared" si="2"/>
        <v>700</v>
      </c>
      <c r="H103" s="8">
        <f t="shared" si="3"/>
        <v>1400</v>
      </c>
    </row>
    <row r="104" spans="1:8">
      <c r="A104" s="20" t="s">
        <v>185</v>
      </c>
      <c r="B104" s="20" t="s">
        <v>129</v>
      </c>
      <c r="C104" s="20">
        <v>1</v>
      </c>
      <c r="D104" s="20">
        <v>375</v>
      </c>
      <c r="E104" s="20">
        <v>1</v>
      </c>
      <c r="F104" s="22">
        <v>500</v>
      </c>
      <c r="G104" s="8">
        <f t="shared" si="2"/>
        <v>500</v>
      </c>
      <c r="H104" s="8">
        <f t="shared" si="3"/>
        <v>875</v>
      </c>
    </row>
    <row r="105" spans="1:8">
      <c r="A105" s="20"/>
      <c r="B105" s="20" t="s">
        <v>184</v>
      </c>
      <c r="C105" s="20"/>
      <c r="D105" s="20"/>
      <c r="E105" s="20">
        <v>14</v>
      </c>
      <c r="F105" s="22">
        <v>55</v>
      </c>
      <c r="G105" s="8">
        <f t="shared" si="2"/>
        <v>770</v>
      </c>
      <c r="H105" s="8">
        <f t="shared" si="3"/>
        <v>770</v>
      </c>
    </row>
    <row r="106" spans="1:8">
      <c r="A106" s="1" t="s">
        <v>111</v>
      </c>
      <c r="B106" s="1" t="s">
        <v>112</v>
      </c>
      <c r="C106" s="8">
        <v>15</v>
      </c>
      <c r="D106" s="8">
        <v>30</v>
      </c>
      <c r="E106" s="8">
        <v>15</v>
      </c>
      <c r="F106" s="8">
        <v>45</v>
      </c>
      <c r="G106" s="8">
        <f t="shared" si="2"/>
        <v>675</v>
      </c>
      <c r="H106" s="8">
        <f t="shared" si="3"/>
        <v>1125</v>
      </c>
    </row>
    <row r="107" spans="1:8">
      <c r="B107" s="1" t="s">
        <v>113</v>
      </c>
      <c r="C107" s="8">
        <v>1</v>
      </c>
      <c r="D107" s="8">
        <v>750</v>
      </c>
      <c r="E107" s="8">
        <v>1</v>
      </c>
      <c r="F107" s="8">
        <v>500</v>
      </c>
      <c r="G107" s="8">
        <f t="shared" si="2"/>
        <v>500</v>
      </c>
      <c r="H107" s="8">
        <f t="shared" si="3"/>
        <v>1250</v>
      </c>
    </row>
    <row r="108" spans="1:8">
      <c r="B108" s="1" t="s">
        <v>114</v>
      </c>
      <c r="C108" s="8">
        <v>15</v>
      </c>
      <c r="D108" s="8">
        <v>35</v>
      </c>
      <c r="E108" s="8"/>
      <c r="F108" s="8"/>
      <c r="G108" s="8">
        <f t="shared" si="2"/>
        <v>0</v>
      </c>
      <c r="H108" s="8">
        <f t="shared" si="3"/>
        <v>525</v>
      </c>
    </row>
    <row r="109" spans="1:8">
      <c r="A109" s="16" t="s">
        <v>163</v>
      </c>
      <c r="B109" s="16" t="s">
        <v>112</v>
      </c>
      <c r="C109" s="16">
        <v>15</v>
      </c>
      <c r="D109" s="16">
        <v>30</v>
      </c>
      <c r="E109" s="16">
        <v>15</v>
      </c>
      <c r="F109" s="16">
        <v>45</v>
      </c>
      <c r="G109" s="8">
        <f t="shared" si="2"/>
        <v>675</v>
      </c>
      <c r="H109" s="8">
        <f t="shared" si="3"/>
        <v>1125</v>
      </c>
    </row>
    <row r="110" spans="1:8">
      <c r="A110" s="16"/>
      <c r="B110" s="16" t="s">
        <v>30</v>
      </c>
      <c r="C110" s="16">
        <v>1</v>
      </c>
      <c r="D110" s="16">
        <v>500</v>
      </c>
      <c r="E110" s="16">
        <v>1</v>
      </c>
      <c r="F110" s="16">
        <v>500</v>
      </c>
      <c r="G110" s="8">
        <f t="shared" si="2"/>
        <v>500</v>
      </c>
      <c r="H110" s="8">
        <f t="shared" si="3"/>
        <v>1000</v>
      </c>
    </row>
    <row r="111" spans="1:8">
      <c r="A111" s="16"/>
      <c r="B111" s="16" t="s">
        <v>114</v>
      </c>
      <c r="C111" s="16">
        <v>15</v>
      </c>
      <c r="D111" s="16">
        <v>35</v>
      </c>
      <c r="E111" s="16"/>
      <c r="F111" s="16"/>
      <c r="G111" s="8">
        <f t="shared" si="2"/>
        <v>0</v>
      </c>
      <c r="H111" s="8">
        <f t="shared" si="3"/>
        <v>525</v>
      </c>
    </row>
    <row r="112" spans="1:8">
      <c r="A112" s="1" t="s">
        <v>92</v>
      </c>
      <c r="B112" s="1" t="s">
        <v>115</v>
      </c>
      <c r="C112" s="8">
        <v>1</v>
      </c>
      <c r="D112" s="8">
        <v>1500</v>
      </c>
      <c r="E112" s="8">
        <v>1</v>
      </c>
      <c r="F112" s="8">
        <v>250</v>
      </c>
      <c r="G112" s="8">
        <f t="shared" si="2"/>
        <v>250</v>
      </c>
      <c r="H112" s="8">
        <f t="shared" si="3"/>
        <v>1750</v>
      </c>
    </row>
    <row r="113" spans="1:8">
      <c r="B113" s="1" t="s">
        <v>93</v>
      </c>
      <c r="C113" s="8">
        <v>1</v>
      </c>
      <c r="D113" s="20">
        <v>16900</v>
      </c>
      <c r="E113" s="8">
        <v>1</v>
      </c>
      <c r="F113" s="20">
        <v>5200</v>
      </c>
      <c r="G113" s="8">
        <f t="shared" si="2"/>
        <v>5200</v>
      </c>
      <c r="H113" s="8">
        <f t="shared" si="3"/>
        <v>22100</v>
      </c>
    </row>
    <row r="114" spans="1:8">
      <c r="A114" s="1" t="s">
        <v>116</v>
      </c>
      <c r="B114" s="1" t="s">
        <v>117</v>
      </c>
      <c r="C114" s="8">
        <v>805</v>
      </c>
      <c r="D114" s="8">
        <v>2.5</v>
      </c>
      <c r="E114" s="8">
        <v>805</v>
      </c>
      <c r="F114" s="8">
        <v>2.5</v>
      </c>
      <c r="G114" s="8">
        <f t="shared" si="2"/>
        <v>2012.5</v>
      </c>
      <c r="H114" s="8">
        <f t="shared" si="3"/>
        <v>4025</v>
      </c>
    </row>
    <row r="115" spans="1:8">
      <c r="B115" s="1" t="s">
        <v>106</v>
      </c>
      <c r="C115" s="8">
        <v>1</v>
      </c>
      <c r="D115" s="8">
        <v>400</v>
      </c>
      <c r="E115" s="8">
        <v>1</v>
      </c>
      <c r="F115" s="8">
        <v>150</v>
      </c>
      <c r="G115" s="8">
        <f t="shared" si="2"/>
        <v>150</v>
      </c>
      <c r="H115" s="8">
        <f t="shared" si="3"/>
        <v>550</v>
      </c>
    </row>
    <row r="116" spans="1:8">
      <c r="B116" s="1" t="s">
        <v>114</v>
      </c>
      <c r="C116" s="8">
        <f>C114+1850</f>
        <v>2655</v>
      </c>
      <c r="D116" s="8">
        <v>2.75</v>
      </c>
      <c r="E116" s="8">
        <v>0</v>
      </c>
      <c r="F116" s="8">
        <v>0</v>
      </c>
      <c r="G116" s="8">
        <f t="shared" si="2"/>
        <v>0</v>
      </c>
      <c r="H116" s="8">
        <f t="shared" si="3"/>
        <v>7301.25</v>
      </c>
    </row>
    <row r="117" spans="1:8">
      <c r="B117" s="1" t="s">
        <v>118</v>
      </c>
      <c r="C117" s="8">
        <v>600</v>
      </c>
      <c r="D117" s="8">
        <v>1</v>
      </c>
      <c r="E117" s="8">
        <v>600</v>
      </c>
      <c r="F117" s="8">
        <v>1</v>
      </c>
      <c r="G117" s="8">
        <f t="shared" si="2"/>
        <v>600</v>
      </c>
      <c r="H117" s="8">
        <f t="shared" si="3"/>
        <v>1200</v>
      </c>
    </row>
    <row r="118" spans="1:8">
      <c r="A118" s="1" t="s">
        <v>119</v>
      </c>
      <c r="B118" s="1" t="s">
        <v>120</v>
      </c>
      <c r="C118" s="12">
        <f>(150+15+35+190+210+192)/9</f>
        <v>88</v>
      </c>
      <c r="D118" s="8">
        <v>5</v>
      </c>
      <c r="E118" s="12">
        <f>C118</f>
        <v>88</v>
      </c>
      <c r="F118" s="8">
        <v>15</v>
      </c>
      <c r="G118" s="8">
        <f t="shared" si="2"/>
        <v>1320</v>
      </c>
      <c r="H118" s="8">
        <f t="shared" si="3"/>
        <v>1760</v>
      </c>
    </row>
    <row r="119" spans="1:8">
      <c r="A119" s="1" t="s">
        <v>121</v>
      </c>
      <c r="B119" s="1" t="s">
        <v>122</v>
      </c>
      <c r="C119" s="8">
        <v>1</v>
      </c>
      <c r="D119" s="9">
        <v>1000</v>
      </c>
      <c r="E119" s="8">
        <v>1</v>
      </c>
      <c r="F119" s="9">
        <v>2000</v>
      </c>
      <c r="G119" s="8">
        <f t="shared" si="2"/>
        <v>2000</v>
      </c>
      <c r="H119" s="8">
        <f t="shared" si="3"/>
        <v>3000</v>
      </c>
    </row>
    <row r="120" spans="1:8">
      <c r="A120" s="1" t="s">
        <v>123</v>
      </c>
      <c r="B120" s="1" t="s">
        <v>50</v>
      </c>
      <c r="C120" s="8">
        <v>1</v>
      </c>
      <c r="D120" s="8">
        <v>300</v>
      </c>
      <c r="E120" s="8">
        <v>0</v>
      </c>
      <c r="F120" s="8">
        <v>0</v>
      </c>
      <c r="G120" s="8">
        <f t="shared" si="2"/>
        <v>0</v>
      </c>
      <c r="H120" s="8">
        <f t="shared" si="3"/>
        <v>300</v>
      </c>
    </row>
    <row r="121" spans="1:8">
      <c r="B121" s="1" t="s">
        <v>124</v>
      </c>
      <c r="C121" s="8">
        <v>1</v>
      </c>
      <c r="D121" s="8">
        <v>200</v>
      </c>
      <c r="E121" s="8">
        <v>0</v>
      </c>
      <c r="F121" s="8">
        <v>0</v>
      </c>
      <c r="G121" s="8">
        <f t="shared" si="2"/>
        <v>0</v>
      </c>
      <c r="H121" s="8">
        <f t="shared" si="3"/>
        <v>200</v>
      </c>
    </row>
    <row r="122" spans="1:8">
      <c r="B122" s="1" t="s">
        <v>125</v>
      </c>
      <c r="C122" s="8">
        <v>50</v>
      </c>
      <c r="D122" s="8">
        <v>15</v>
      </c>
      <c r="E122" s="8">
        <v>0</v>
      </c>
      <c r="F122" s="8">
        <v>0</v>
      </c>
      <c r="G122" s="8">
        <f t="shared" si="2"/>
        <v>0</v>
      </c>
      <c r="H122" s="8">
        <f t="shared" si="3"/>
        <v>750</v>
      </c>
    </row>
    <row r="123" spans="1:8">
      <c r="A123" s="1" t="s">
        <v>126</v>
      </c>
      <c r="C123" s="8">
        <v>3</v>
      </c>
      <c r="D123" s="8">
        <v>200</v>
      </c>
      <c r="E123" s="8">
        <v>3</v>
      </c>
      <c r="F123" s="8">
        <v>100</v>
      </c>
      <c r="G123" s="8">
        <f t="shared" si="2"/>
        <v>300</v>
      </c>
      <c r="H123" s="8">
        <f t="shared" si="3"/>
        <v>900</v>
      </c>
    </row>
    <row r="124" spans="1:8">
      <c r="A124" s="2" t="s">
        <v>127</v>
      </c>
      <c r="B124" s="1" t="s">
        <v>21</v>
      </c>
      <c r="C124" s="8">
        <v>0</v>
      </c>
      <c r="D124" s="8">
        <v>0</v>
      </c>
      <c r="E124" s="8">
        <v>0</v>
      </c>
      <c r="F124" s="8">
        <v>0</v>
      </c>
      <c r="G124" s="8">
        <f t="shared" si="2"/>
        <v>0</v>
      </c>
      <c r="H124" s="8">
        <f t="shared" si="3"/>
        <v>0</v>
      </c>
    </row>
    <row r="125" spans="1:8">
      <c r="A125" s="2" t="s">
        <v>128</v>
      </c>
      <c r="C125" s="8">
        <v>0</v>
      </c>
      <c r="D125" s="8">
        <v>0</v>
      </c>
      <c r="E125" s="8">
        <v>0</v>
      </c>
      <c r="F125" s="8">
        <v>0</v>
      </c>
      <c r="G125" s="8">
        <f t="shared" si="2"/>
        <v>0</v>
      </c>
      <c r="H125" s="8">
        <f t="shared" si="3"/>
        <v>0</v>
      </c>
    </row>
    <row r="126" spans="1:8">
      <c r="A126" s="1" t="s">
        <v>129</v>
      </c>
      <c r="B126" s="1" t="s">
        <v>130</v>
      </c>
      <c r="C126" s="8">
        <v>1</v>
      </c>
      <c r="D126" s="8">
        <v>300</v>
      </c>
      <c r="E126" s="8">
        <v>1</v>
      </c>
      <c r="F126" s="9">
        <v>2000</v>
      </c>
      <c r="G126" s="8">
        <f t="shared" si="2"/>
        <v>2000</v>
      </c>
      <c r="H126" s="8">
        <f t="shared" si="3"/>
        <v>2300</v>
      </c>
    </row>
    <row r="127" spans="1:8">
      <c r="A127" s="1" t="s">
        <v>131</v>
      </c>
      <c r="B127" s="1" t="s">
        <v>132</v>
      </c>
      <c r="C127" s="8">
        <v>1</v>
      </c>
      <c r="D127" s="8">
        <v>200</v>
      </c>
      <c r="E127" s="8">
        <v>14</v>
      </c>
      <c r="F127" s="9">
        <v>65</v>
      </c>
      <c r="G127" s="8">
        <f t="shared" si="2"/>
        <v>910</v>
      </c>
      <c r="H127" s="8">
        <f t="shared" si="3"/>
        <v>1110</v>
      </c>
    </row>
    <row r="128" spans="1:8">
      <c r="A128" s="1" t="s">
        <v>133</v>
      </c>
      <c r="C128" s="8">
        <v>1</v>
      </c>
      <c r="D128" s="8">
        <v>50</v>
      </c>
      <c r="E128" s="8">
        <v>1</v>
      </c>
      <c r="F128" s="9">
        <v>50</v>
      </c>
      <c r="G128" s="8">
        <f t="shared" si="2"/>
        <v>50</v>
      </c>
      <c r="H128" s="8">
        <f t="shared" si="3"/>
        <v>100</v>
      </c>
    </row>
    <row r="129" spans="1:8">
      <c r="A129" s="1" t="s">
        <v>134</v>
      </c>
      <c r="C129" s="8">
        <v>1</v>
      </c>
      <c r="D129" s="8">
        <v>75</v>
      </c>
      <c r="E129" s="8">
        <v>1</v>
      </c>
      <c r="F129" s="9">
        <v>150</v>
      </c>
      <c r="G129" s="8">
        <f t="shared" si="2"/>
        <v>150</v>
      </c>
      <c r="H129" s="8">
        <f t="shared" si="3"/>
        <v>225</v>
      </c>
    </row>
    <row r="130" spans="1:8">
      <c r="A130" s="1" t="s">
        <v>135</v>
      </c>
      <c r="B130" s="1" t="s">
        <v>136</v>
      </c>
      <c r="C130" s="8">
        <v>250</v>
      </c>
      <c r="D130" s="8">
        <v>6</v>
      </c>
      <c r="E130" s="8">
        <v>250</v>
      </c>
      <c r="F130" s="9">
        <v>5</v>
      </c>
      <c r="G130" s="8">
        <f t="shared" si="2"/>
        <v>1250</v>
      </c>
      <c r="H130" s="8">
        <f t="shared" si="3"/>
        <v>2750</v>
      </c>
    </row>
    <row r="131" spans="1:8">
      <c r="B131" s="1" t="s">
        <v>137</v>
      </c>
      <c r="C131" s="8">
        <v>250</v>
      </c>
      <c r="D131" s="8">
        <v>1</v>
      </c>
      <c r="E131" s="8">
        <v>17</v>
      </c>
      <c r="F131" s="8">
        <v>11</v>
      </c>
      <c r="G131" s="8">
        <f t="shared" si="2"/>
        <v>187</v>
      </c>
      <c r="H131" s="8">
        <f t="shared" si="3"/>
        <v>437</v>
      </c>
    </row>
    <row r="132" spans="1:8">
      <c r="B132" s="1" t="s">
        <v>138</v>
      </c>
      <c r="C132" s="8">
        <v>1</v>
      </c>
      <c r="D132" s="8">
        <v>75</v>
      </c>
      <c r="E132" s="8">
        <v>1</v>
      </c>
      <c r="F132" s="8">
        <v>50</v>
      </c>
      <c r="G132" s="8">
        <f t="shared" si="2"/>
        <v>50</v>
      </c>
      <c r="H132" s="8">
        <f t="shared" si="3"/>
        <v>125</v>
      </c>
    </row>
    <row r="133" spans="1:8">
      <c r="B133" s="1" t="s">
        <v>139</v>
      </c>
      <c r="C133" s="8">
        <v>1</v>
      </c>
      <c r="D133" s="8">
        <v>50</v>
      </c>
      <c r="E133" s="8">
        <v>1</v>
      </c>
      <c r="F133" s="8">
        <v>25</v>
      </c>
      <c r="G133" s="8">
        <f t="shared" si="2"/>
        <v>25</v>
      </c>
      <c r="H133" s="8">
        <f t="shared" si="3"/>
        <v>75</v>
      </c>
    </row>
    <row r="134" spans="1:8">
      <c r="A134" s="2" t="s">
        <v>140</v>
      </c>
      <c r="C134" s="8">
        <v>0</v>
      </c>
      <c r="D134" s="8">
        <v>0</v>
      </c>
      <c r="E134" s="8">
        <v>0</v>
      </c>
      <c r="F134" s="8">
        <v>0</v>
      </c>
      <c r="G134" s="8">
        <f t="shared" ref="G134:G172" si="4">F134*E134</f>
        <v>0</v>
      </c>
      <c r="H134" s="8">
        <f t="shared" ref="H134:H172" si="5">(C134*D134)+(E134*F134)</f>
        <v>0</v>
      </c>
    </row>
    <row r="135" spans="1:8">
      <c r="A135" s="1" t="s">
        <v>129</v>
      </c>
      <c r="B135" s="1" t="s">
        <v>141</v>
      </c>
      <c r="C135" s="8">
        <v>1</v>
      </c>
      <c r="D135" s="8">
        <v>300</v>
      </c>
      <c r="E135" s="8">
        <v>1</v>
      </c>
      <c r="F135" s="9">
        <v>1500</v>
      </c>
      <c r="G135" s="8">
        <f t="shared" si="4"/>
        <v>1500</v>
      </c>
      <c r="H135" s="8">
        <f t="shared" si="5"/>
        <v>1800</v>
      </c>
    </row>
    <row r="136" spans="1:8">
      <c r="A136" s="1" t="s">
        <v>131</v>
      </c>
      <c r="B136" s="1" t="s">
        <v>132</v>
      </c>
      <c r="C136" s="8">
        <v>1</v>
      </c>
      <c r="D136" s="8">
        <v>200</v>
      </c>
      <c r="E136" s="8">
        <v>14</v>
      </c>
      <c r="F136" s="9">
        <v>65</v>
      </c>
      <c r="G136" s="8">
        <f t="shared" si="4"/>
        <v>910</v>
      </c>
      <c r="H136" s="8">
        <f t="shared" si="5"/>
        <v>1110</v>
      </c>
    </row>
    <row r="137" spans="1:8">
      <c r="A137" s="1" t="s">
        <v>133</v>
      </c>
      <c r="C137" s="8">
        <v>1</v>
      </c>
      <c r="D137" s="8">
        <v>50</v>
      </c>
      <c r="E137" s="8">
        <v>1</v>
      </c>
      <c r="F137" s="9">
        <v>50</v>
      </c>
      <c r="G137" s="8">
        <f t="shared" si="4"/>
        <v>50</v>
      </c>
      <c r="H137" s="8">
        <f t="shared" si="5"/>
        <v>100</v>
      </c>
    </row>
    <row r="138" spans="1:8">
      <c r="A138" s="1" t="s">
        <v>134</v>
      </c>
      <c r="C138" s="8">
        <v>1</v>
      </c>
      <c r="D138" s="8">
        <v>75</v>
      </c>
      <c r="E138" s="8">
        <v>1</v>
      </c>
      <c r="F138" s="9">
        <v>150</v>
      </c>
      <c r="G138" s="8">
        <f t="shared" si="4"/>
        <v>150</v>
      </c>
      <c r="H138" s="8">
        <f t="shared" si="5"/>
        <v>225</v>
      </c>
    </row>
    <row r="139" spans="1:8">
      <c r="A139" s="1" t="s">
        <v>135</v>
      </c>
      <c r="B139" s="1" t="s">
        <v>142</v>
      </c>
      <c r="C139" s="8">
        <v>160</v>
      </c>
      <c r="D139" s="8">
        <v>6</v>
      </c>
      <c r="E139" s="8">
        <v>160</v>
      </c>
      <c r="F139" s="9">
        <v>3.5</v>
      </c>
      <c r="G139" s="8">
        <f t="shared" si="4"/>
        <v>560</v>
      </c>
      <c r="H139" s="8">
        <f t="shared" si="5"/>
        <v>1520</v>
      </c>
    </row>
    <row r="140" spans="1:8">
      <c r="B140" s="1" t="s">
        <v>137</v>
      </c>
      <c r="C140" s="8">
        <v>160</v>
      </c>
      <c r="D140" s="8">
        <v>1</v>
      </c>
      <c r="E140" s="8">
        <v>11</v>
      </c>
      <c r="F140" s="8">
        <v>11</v>
      </c>
      <c r="G140" s="8">
        <f t="shared" si="4"/>
        <v>121</v>
      </c>
      <c r="H140" s="8">
        <f t="shared" si="5"/>
        <v>281</v>
      </c>
    </row>
    <row r="141" spans="1:8">
      <c r="B141" s="1" t="s">
        <v>138</v>
      </c>
      <c r="C141" s="8">
        <v>1</v>
      </c>
      <c r="D141" s="8">
        <v>75</v>
      </c>
      <c r="E141" s="8">
        <v>1</v>
      </c>
      <c r="F141" s="8">
        <v>50</v>
      </c>
      <c r="G141" s="8">
        <f t="shared" si="4"/>
        <v>50</v>
      </c>
      <c r="H141" s="8">
        <f t="shared" si="5"/>
        <v>125</v>
      </c>
    </row>
    <row r="142" spans="1:8">
      <c r="B142" s="1" t="s">
        <v>139</v>
      </c>
      <c r="C142" s="8">
        <v>1</v>
      </c>
      <c r="D142" s="8">
        <v>50</v>
      </c>
      <c r="E142" s="8">
        <v>1</v>
      </c>
      <c r="F142" s="8">
        <v>25</v>
      </c>
      <c r="G142" s="8">
        <f t="shared" si="4"/>
        <v>25</v>
      </c>
      <c r="H142" s="8">
        <f t="shared" si="5"/>
        <v>75</v>
      </c>
    </row>
    <row r="143" spans="1:8">
      <c r="A143" s="2" t="s">
        <v>143</v>
      </c>
      <c r="C143" s="8">
        <v>0</v>
      </c>
      <c r="D143" s="8">
        <v>0</v>
      </c>
      <c r="E143" s="8">
        <v>0</v>
      </c>
      <c r="F143" s="8">
        <v>0</v>
      </c>
      <c r="G143" s="8">
        <f t="shared" si="4"/>
        <v>0</v>
      </c>
      <c r="H143" s="8">
        <f t="shared" si="5"/>
        <v>0</v>
      </c>
    </row>
    <row r="144" spans="1:8">
      <c r="A144" s="1" t="s">
        <v>129</v>
      </c>
      <c r="B144" s="1" t="s">
        <v>144</v>
      </c>
      <c r="C144" s="8">
        <v>1</v>
      </c>
      <c r="D144" s="8">
        <v>150</v>
      </c>
      <c r="E144" s="8">
        <v>1</v>
      </c>
      <c r="F144" s="9">
        <v>750</v>
      </c>
      <c r="G144" s="8">
        <f t="shared" si="4"/>
        <v>750</v>
      </c>
      <c r="H144" s="8">
        <f t="shared" si="5"/>
        <v>900</v>
      </c>
    </row>
    <row r="145" spans="1:8">
      <c r="A145" s="1" t="s">
        <v>131</v>
      </c>
      <c r="B145" s="1" t="s">
        <v>132</v>
      </c>
      <c r="C145" s="8">
        <v>1</v>
      </c>
      <c r="D145" s="8">
        <v>100</v>
      </c>
      <c r="E145" s="8">
        <v>7</v>
      </c>
      <c r="F145" s="9">
        <v>65</v>
      </c>
      <c r="G145" s="8">
        <f t="shared" si="4"/>
        <v>455</v>
      </c>
      <c r="H145" s="8">
        <f t="shared" si="5"/>
        <v>555</v>
      </c>
    </row>
    <row r="146" spans="1:8">
      <c r="A146" s="1" t="s">
        <v>133</v>
      </c>
      <c r="C146" s="8">
        <v>1</v>
      </c>
      <c r="D146" s="8">
        <v>50</v>
      </c>
      <c r="E146" s="8">
        <v>1</v>
      </c>
      <c r="F146" s="9">
        <v>50</v>
      </c>
      <c r="G146" s="8">
        <f t="shared" si="4"/>
        <v>50</v>
      </c>
      <c r="H146" s="8">
        <f t="shared" si="5"/>
        <v>100</v>
      </c>
    </row>
    <row r="147" spans="1:8">
      <c r="A147" s="1" t="s">
        <v>134</v>
      </c>
      <c r="C147" s="8">
        <v>1</v>
      </c>
      <c r="D147" s="8">
        <v>75</v>
      </c>
      <c r="E147" s="8">
        <v>1</v>
      </c>
      <c r="F147" s="9">
        <v>80</v>
      </c>
      <c r="G147" s="8">
        <f t="shared" si="4"/>
        <v>80</v>
      </c>
      <c r="H147" s="8">
        <f t="shared" si="5"/>
        <v>155</v>
      </c>
    </row>
    <row r="148" spans="1:8">
      <c r="A148" s="1" t="s">
        <v>135</v>
      </c>
      <c r="B148" s="1" t="s">
        <v>142</v>
      </c>
      <c r="C148" s="8">
        <v>140</v>
      </c>
      <c r="D148" s="8">
        <v>6</v>
      </c>
      <c r="E148" s="8">
        <v>140</v>
      </c>
      <c r="F148" s="9">
        <v>3.5</v>
      </c>
      <c r="G148" s="8">
        <f t="shared" si="4"/>
        <v>490</v>
      </c>
      <c r="H148" s="8">
        <f t="shared" si="5"/>
        <v>1330</v>
      </c>
    </row>
    <row r="149" spans="1:8">
      <c r="B149" s="1" t="s">
        <v>137</v>
      </c>
      <c r="C149" s="8">
        <v>140</v>
      </c>
      <c r="D149" s="8">
        <v>1</v>
      </c>
      <c r="E149" s="8">
        <v>10</v>
      </c>
      <c r="F149" s="8">
        <v>11</v>
      </c>
      <c r="G149" s="8">
        <f t="shared" si="4"/>
        <v>110</v>
      </c>
      <c r="H149" s="8">
        <f t="shared" si="5"/>
        <v>250</v>
      </c>
    </row>
    <row r="150" spans="1:8">
      <c r="B150" s="1" t="s">
        <v>138</v>
      </c>
      <c r="C150" s="8">
        <v>1</v>
      </c>
      <c r="D150" s="8">
        <v>75</v>
      </c>
      <c r="E150" s="8">
        <v>1</v>
      </c>
      <c r="F150" s="8">
        <v>50</v>
      </c>
      <c r="G150" s="8">
        <f t="shared" si="4"/>
        <v>50</v>
      </c>
      <c r="H150" s="8">
        <f t="shared" si="5"/>
        <v>125</v>
      </c>
    </row>
    <row r="151" spans="1:8">
      <c r="B151" s="1" t="s">
        <v>139</v>
      </c>
      <c r="C151" s="8">
        <v>1</v>
      </c>
      <c r="D151" s="8">
        <v>50</v>
      </c>
      <c r="E151" s="8">
        <v>1</v>
      </c>
      <c r="F151" s="8">
        <v>25</v>
      </c>
      <c r="G151" s="8">
        <f t="shared" si="4"/>
        <v>25</v>
      </c>
      <c r="H151" s="8">
        <f t="shared" si="5"/>
        <v>75</v>
      </c>
    </row>
    <row r="152" spans="1:8">
      <c r="A152" s="2" t="s">
        <v>145</v>
      </c>
      <c r="C152" s="8">
        <v>0</v>
      </c>
      <c r="D152" s="8">
        <v>0</v>
      </c>
      <c r="E152" s="8">
        <v>0</v>
      </c>
      <c r="F152" s="8">
        <v>0</v>
      </c>
      <c r="G152" s="8">
        <f t="shared" si="4"/>
        <v>0</v>
      </c>
      <c r="H152" s="8">
        <f t="shared" si="5"/>
        <v>0</v>
      </c>
    </row>
    <row r="153" spans="1:8">
      <c r="A153" s="1" t="s">
        <v>129</v>
      </c>
      <c r="B153" s="1" t="s">
        <v>146</v>
      </c>
      <c r="C153" s="8">
        <v>1</v>
      </c>
      <c r="D153" s="8">
        <v>150</v>
      </c>
      <c r="E153" s="8">
        <v>1</v>
      </c>
      <c r="F153" s="9">
        <v>1200</v>
      </c>
      <c r="G153" s="8">
        <f t="shared" si="4"/>
        <v>1200</v>
      </c>
      <c r="H153" s="8">
        <f t="shared" si="5"/>
        <v>1350</v>
      </c>
    </row>
    <row r="154" spans="1:8">
      <c r="A154" s="1" t="s">
        <v>131</v>
      </c>
      <c r="B154" s="1" t="s">
        <v>147</v>
      </c>
      <c r="C154" s="8">
        <v>1</v>
      </c>
      <c r="D154" s="8">
        <v>200</v>
      </c>
      <c r="E154" s="8">
        <v>16</v>
      </c>
      <c r="F154" s="9">
        <v>35</v>
      </c>
      <c r="G154" s="8">
        <f t="shared" si="4"/>
        <v>560</v>
      </c>
      <c r="H154" s="8">
        <f t="shared" si="5"/>
        <v>760</v>
      </c>
    </row>
    <row r="155" spans="1:8">
      <c r="A155" s="1" t="s">
        <v>133</v>
      </c>
      <c r="C155" s="8">
        <v>1</v>
      </c>
      <c r="D155" s="8">
        <v>50</v>
      </c>
      <c r="E155" s="8">
        <v>1</v>
      </c>
      <c r="F155" s="9">
        <v>50</v>
      </c>
      <c r="G155" s="8">
        <f t="shared" si="4"/>
        <v>50</v>
      </c>
      <c r="H155" s="8">
        <f t="shared" si="5"/>
        <v>100</v>
      </c>
    </row>
    <row r="156" spans="1:8">
      <c r="A156" s="1" t="s">
        <v>135</v>
      </c>
      <c r="B156" s="1" t="s">
        <v>142</v>
      </c>
      <c r="C156" s="8">
        <v>50</v>
      </c>
      <c r="D156" s="8">
        <v>6</v>
      </c>
      <c r="E156" s="8">
        <v>50</v>
      </c>
      <c r="F156" s="9">
        <v>3.5</v>
      </c>
      <c r="G156" s="8">
        <f t="shared" si="4"/>
        <v>175</v>
      </c>
      <c r="H156" s="8">
        <f t="shared" si="5"/>
        <v>475</v>
      </c>
    </row>
    <row r="157" spans="1:8">
      <c r="B157" s="1" t="s">
        <v>137</v>
      </c>
      <c r="C157" s="8">
        <v>50</v>
      </c>
      <c r="D157" s="8">
        <v>1</v>
      </c>
      <c r="E157" s="8">
        <v>6</v>
      </c>
      <c r="F157" s="8">
        <v>11</v>
      </c>
      <c r="G157" s="8">
        <f t="shared" si="4"/>
        <v>66</v>
      </c>
      <c r="H157" s="8">
        <f t="shared" si="5"/>
        <v>116</v>
      </c>
    </row>
    <row r="158" spans="1:8">
      <c r="B158" s="1" t="s">
        <v>138</v>
      </c>
      <c r="C158" s="8">
        <v>1</v>
      </c>
      <c r="D158" s="8">
        <v>75</v>
      </c>
      <c r="E158" s="8">
        <v>1</v>
      </c>
      <c r="F158" s="8">
        <v>50</v>
      </c>
      <c r="G158" s="8">
        <f t="shared" si="4"/>
        <v>50</v>
      </c>
      <c r="H158" s="8">
        <f t="shared" si="5"/>
        <v>125</v>
      </c>
    </row>
    <row r="159" spans="1:8">
      <c r="B159" s="1" t="s">
        <v>139</v>
      </c>
      <c r="C159" s="8">
        <v>1</v>
      </c>
      <c r="D159" s="8">
        <v>50</v>
      </c>
      <c r="E159" s="8">
        <v>1</v>
      </c>
      <c r="F159" s="8">
        <v>25</v>
      </c>
      <c r="G159" s="8">
        <f t="shared" si="4"/>
        <v>25</v>
      </c>
      <c r="H159" s="8">
        <f t="shared" si="5"/>
        <v>75</v>
      </c>
    </row>
    <row r="160" spans="1:8">
      <c r="A160" s="16" t="s">
        <v>166</v>
      </c>
      <c r="B160" s="16"/>
      <c r="C160" s="20">
        <v>0</v>
      </c>
      <c r="D160" s="16">
        <v>-4000</v>
      </c>
      <c r="E160" s="16"/>
      <c r="F160" s="16"/>
      <c r="G160" s="8">
        <f t="shared" si="4"/>
        <v>0</v>
      </c>
      <c r="H160" s="8">
        <f t="shared" si="5"/>
        <v>0</v>
      </c>
    </row>
    <row r="161" spans="1:8">
      <c r="A161" s="21" t="s">
        <v>165</v>
      </c>
      <c r="B161" s="20"/>
      <c r="C161" s="20"/>
      <c r="D161" s="20"/>
      <c r="E161" s="20"/>
      <c r="F161" s="20"/>
      <c r="G161" s="8">
        <f t="shared" si="4"/>
        <v>0</v>
      </c>
      <c r="H161" s="8">
        <f t="shared" si="5"/>
        <v>0</v>
      </c>
    </row>
    <row r="162" spans="1:8">
      <c r="A162" s="20" t="s">
        <v>30</v>
      </c>
      <c r="B162" s="20" t="s">
        <v>167</v>
      </c>
      <c r="C162" s="20">
        <v>1</v>
      </c>
      <c r="D162" s="20">
        <v>750</v>
      </c>
      <c r="E162" s="20">
        <v>1</v>
      </c>
      <c r="F162" s="20">
        <v>650</v>
      </c>
      <c r="G162" s="8">
        <f t="shared" si="4"/>
        <v>650</v>
      </c>
      <c r="H162" s="8">
        <f t="shared" si="5"/>
        <v>1400</v>
      </c>
    </row>
    <row r="163" spans="1:8">
      <c r="A163" s="20" t="s">
        <v>41</v>
      </c>
      <c r="B163" s="20" t="s">
        <v>42</v>
      </c>
      <c r="C163" s="20">
        <v>1</v>
      </c>
      <c r="D163" s="20">
        <v>75</v>
      </c>
      <c r="E163" s="20">
        <v>1</v>
      </c>
      <c r="F163" s="22">
        <v>250</v>
      </c>
      <c r="G163" s="8">
        <f t="shared" si="4"/>
        <v>250</v>
      </c>
      <c r="H163" s="8">
        <f t="shared" si="5"/>
        <v>325</v>
      </c>
    </row>
    <row r="164" spans="1:8">
      <c r="A164" s="21"/>
      <c r="B164" s="20" t="s">
        <v>43</v>
      </c>
      <c r="C164" s="20">
        <v>1</v>
      </c>
      <c r="D164" s="20">
        <v>10</v>
      </c>
      <c r="E164" s="20">
        <v>1</v>
      </c>
      <c r="F164" s="20">
        <v>15</v>
      </c>
      <c r="G164" s="8">
        <f t="shared" si="4"/>
        <v>15</v>
      </c>
      <c r="H164" s="8">
        <f t="shared" si="5"/>
        <v>25</v>
      </c>
    </row>
    <row r="165" spans="1:8">
      <c r="A165" s="21"/>
      <c r="B165" s="20" t="s">
        <v>172</v>
      </c>
      <c r="C165" s="20">
        <v>1</v>
      </c>
      <c r="D165" s="20">
        <v>250</v>
      </c>
      <c r="E165" s="20">
        <v>1</v>
      </c>
      <c r="F165" s="20">
        <v>299</v>
      </c>
      <c r="G165" s="8">
        <f t="shared" si="4"/>
        <v>299</v>
      </c>
      <c r="H165" s="8">
        <f t="shared" si="5"/>
        <v>549</v>
      </c>
    </row>
    <row r="166" spans="1:8">
      <c r="A166" s="20" t="s">
        <v>78</v>
      </c>
      <c r="B166" s="20" t="s">
        <v>168</v>
      </c>
      <c r="C166" s="20">
        <v>1</v>
      </c>
      <c r="D166" s="20">
        <v>350</v>
      </c>
      <c r="E166" s="20">
        <v>1</v>
      </c>
      <c r="F166" s="20">
        <v>200</v>
      </c>
      <c r="G166" s="8">
        <f t="shared" si="4"/>
        <v>200</v>
      </c>
      <c r="H166" s="8">
        <f t="shared" si="5"/>
        <v>550</v>
      </c>
    </row>
    <row r="167" spans="1:8">
      <c r="A167" s="20" t="s">
        <v>44</v>
      </c>
      <c r="B167" s="20" t="s">
        <v>171</v>
      </c>
      <c r="C167" s="20">
        <v>1</v>
      </c>
      <c r="D167" s="20">
        <v>125</v>
      </c>
      <c r="E167" s="20">
        <v>1</v>
      </c>
      <c r="F167" s="20">
        <v>75</v>
      </c>
      <c r="G167" s="8">
        <f t="shared" si="4"/>
        <v>75</v>
      </c>
      <c r="H167" s="8">
        <f t="shared" si="5"/>
        <v>200</v>
      </c>
    </row>
    <row r="168" spans="1:8">
      <c r="A168" s="20" t="s">
        <v>104</v>
      </c>
      <c r="B168" s="20" t="s">
        <v>169</v>
      </c>
      <c r="C168" s="20">
        <v>1</v>
      </c>
      <c r="D168" s="20">
        <v>425</v>
      </c>
      <c r="E168" s="20">
        <v>1</v>
      </c>
      <c r="F168" s="20">
        <v>200</v>
      </c>
      <c r="G168" s="8">
        <f t="shared" si="4"/>
        <v>200</v>
      </c>
      <c r="H168" s="8">
        <f t="shared" si="5"/>
        <v>625</v>
      </c>
    </row>
    <row r="169" spans="1:8">
      <c r="A169" s="20" t="s">
        <v>69</v>
      </c>
      <c r="B169" s="20" t="s">
        <v>170</v>
      </c>
      <c r="C169" s="20">
        <v>1</v>
      </c>
      <c r="D169" s="20">
        <v>200</v>
      </c>
      <c r="E169" s="20">
        <v>1</v>
      </c>
      <c r="F169" s="20">
        <v>125</v>
      </c>
      <c r="G169" s="8">
        <f t="shared" si="4"/>
        <v>125</v>
      </c>
      <c r="H169" s="8">
        <f t="shared" si="5"/>
        <v>325</v>
      </c>
    </row>
    <row r="170" spans="1:8">
      <c r="A170" s="20"/>
      <c r="B170" s="20" t="s">
        <v>156</v>
      </c>
      <c r="C170" s="20">
        <v>1</v>
      </c>
      <c r="D170" s="20">
        <v>75</v>
      </c>
      <c r="E170" s="20">
        <v>1</v>
      </c>
      <c r="F170" s="22">
        <v>129</v>
      </c>
      <c r="G170" s="8">
        <f t="shared" si="4"/>
        <v>129</v>
      </c>
      <c r="H170" s="8">
        <f t="shared" si="5"/>
        <v>204</v>
      </c>
    </row>
    <row r="171" spans="1:8">
      <c r="A171" s="20" t="s">
        <v>92</v>
      </c>
      <c r="B171" s="20" t="s">
        <v>169</v>
      </c>
      <c r="C171" s="20">
        <v>1</v>
      </c>
      <c r="D171" s="20">
        <v>600</v>
      </c>
      <c r="E171" s="20">
        <v>1</v>
      </c>
      <c r="F171" s="20">
        <v>200</v>
      </c>
      <c r="G171" s="8">
        <f t="shared" si="4"/>
        <v>200</v>
      </c>
      <c r="H171" s="8">
        <f t="shared" si="5"/>
        <v>800</v>
      </c>
    </row>
    <row r="172" spans="1:8">
      <c r="A172" s="20" t="s">
        <v>119</v>
      </c>
      <c r="B172" s="20" t="s">
        <v>169</v>
      </c>
      <c r="C172" s="20">
        <v>28</v>
      </c>
      <c r="D172" s="20">
        <v>25</v>
      </c>
      <c r="E172" s="20"/>
      <c r="F172" s="20"/>
      <c r="G172" s="8">
        <f t="shared" si="4"/>
        <v>0</v>
      </c>
      <c r="H172" s="8">
        <f t="shared" si="5"/>
        <v>700</v>
      </c>
    </row>
    <row r="173" spans="1:8">
      <c r="G173" s="8">
        <f>SUM(G14:G154)</f>
        <v>99499.5</v>
      </c>
      <c r="H173" s="8"/>
    </row>
    <row r="175" spans="1:8">
      <c r="A175" s="2" t="s">
        <v>148</v>
      </c>
      <c r="H175" s="14">
        <f>SUM(H14:H174)</f>
        <v>242640.99</v>
      </c>
    </row>
    <row r="176" spans="1:8">
      <c r="A176" s="2" t="s">
        <v>149</v>
      </c>
      <c r="H176" s="14">
        <f>G173*7%</f>
        <v>6964.9650000000011</v>
      </c>
    </row>
    <row r="177" spans="1:9">
      <c r="A177" s="2" t="s">
        <v>150</v>
      </c>
      <c r="H177" s="14">
        <f>H175*18%</f>
        <v>43675.378199999999</v>
      </c>
    </row>
    <row r="178" spans="1:9">
      <c r="A178" s="2" t="s">
        <v>12</v>
      </c>
      <c r="H178" s="14">
        <f>SUM(H175:H177)</f>
        <v>293281.33319999999</v>
      </c>
    </row>
    <row r="181" spans="1:9">
      <c r="A181" s="15" t="s">
        <v>151</v>
      </c>
      <c r="B181" s="19"/>
      <c r="C181" s="19"/>
      <c r="D181" s="19"/>
      <c r="E181" s="19"/>
      <c r="F181" s="19"/>
      <c r="G181" s="19"/>
      <c r="H181" s="19"/>
    </row>
    <row r="183" spans="1:9">
      <c r="A183" s="1" t="s">
        <v>69</v>
      </c>
      <c r="B183" s="1" t="s">
        <v>152</v>
      </c>
      <c r="C183" s="8">
        <v>16</v>
      </c>
      <c r="D183" s="8">
        <v>100</v>
      </c>
      <c r="E183" s="8">
        <v>16</v>
      </c>
      <c r="F183" s="9">
        <v>75</v>
      </c>
      <c r="G183" s="1">
        <f>F183*E183</f>
        <v>1200</v>
      </c>
      <c r="H183" s="1">
        <f>(C183*D183)+(E183*F183)</f>
        <v>2800</v>
      </c>
      <c r="I183" s="1" t="s">
        <v>153</v>
      </c>
    </row>
    <row r="184" spans="1:9">
      <c r="A184" s="1" t="s">
        <v>154</v>
      </c>
      <c r="B184" s="1" t="s">
        <v>30</v>
      </c>
      <c r="C184" s="1">
        <v>1</v>
      </c>
      <c r="D184" s="1">
        <v>450</v>
      </c>
      <c r="E184" s="1">
        <v>1</v>
      </c>
      <c r="F184" s="1">
        <v>350</v>
      </c>
      <c r="G184" s="1">
        <f t="shared" ref="G184:G186" si="6">F184*E184</f>
        <v>350</v>
      </c>
      <c r="H184" s="1">
        <f t="shared" ref="H184:H186" si="7">(C184*D184)+(E184*F184)</f>
        <v>800</v>
      </c>
      <c r="I184" s="1" t="s">
        <v>155</v>
      </c>
    </row>
    <row r="185" spans="1:9">
      <c r="B185" s="8" t="s">
        <v>86</v>
      </c>
      <c r="C185" s="8">
        <v>1</v>
      </c>
      <c r="D185" s="8">
        <v>350</v>
      </c>
      <c r="E185" s="8">
        <v>25</v>
      </c>
      <c r="F185" s="8">
        <v>7</v>
      </c>
      <c r="G185" s="1">
        <f t="shared" si="6"/>
        <v>175</v>
      </c>
      <c r="H185" s="1">
        <f t="shared" si="7"/>
        <v>525</v>
      </c>
      <c r="I185" s="1" t="s">
        <v>155</v>
      </c>
    </row>
    <row r="186" spans="1:9">
      <c r="B186" s="1" t="s">
        <v>156</v>
      </c>
      <c r="C186" s="1">
        <v>1</v>
      </c>
      <c r="D186" s="1">
        <v>300</v>
      </c>
      <c r="E186" s="1">
        <v>1</v>
      </c>
      <c r="F186" s="1">
        <v>2000</v>
      </c>
      <c r="G186" s="1">
        <f t="shared" si="6"/>
        <v>2000</v>
      </c>
      <c r="H186" s="1">
        <f t="shared" si="7"/>
        <v>2300</v>
      </c>
      <c r="I186" s="1" t="s">
        <v>155</v>
      </c>
    </row>
    <row r="187" spans="1:9">
      <c r="A187" s="1" t="s">
        <v>157</v>
      </c>
      <c r="B187" s="1" t="s">
        <v>158</v>
      </c>
    </row>
    <row r="191" spans="1:9">
      <c r="A191" s="2" t="s">
        <v>159</v>
      </c>
      <c r="B191" s="2"/>
    </row>
    <row r="192" spans="1:9">
      <c r="A192" s="1" t="s">
        <v>160</v>
      </c>
    </row>
    <row r="193" spans="1:1">
      <c r="A193" s="1" t="s">
        <v>161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QUOTE #1</vt:lpstr>
      <vt:lpstr>Quote #1 Revised per 11-23-11 </vt:lpstr>
      <vt:lpstr>Revised 8-16-12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cp:lastPrinted>2011-11-23T13:40:32Z</cp:lastPrinted>
  <dcterms:created xsi:type="dcterms:W3CDTF">2011-10-15T16:52:08Z</dcterms:created>
  <dcterms:modified xsi:type="dcterms:W3CDTF">2012-08-21T12:55:15Z</dcterms:modified>
</cp:coreProperties>
</file>