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260" yWindow="620" windowWidth="23460" windowHeight="16200" tabRatio="500"/>
  </bookViews>
  <sheets>
    <sheet name="Strata3" sheetId="3" r:id="rId1"/>
  </sheet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I18" i="3"/>
  <c r="J18" i="3"/>
  <c r="K18" i="3"/>
  <c r="H14" i="3"/>
  <c r="I14" i="3"/>
  <c r="J14" i="3"/>
  <c r="K14" i="3"/>
  <c r="H13" i="3"/>
  <c r="I13" i="3"/>
  <c r="J13" i="3"/>
  <c r="K13" i="3"/>
  <c r="G18" i="3"/>
  <c r="C6" i="3"/>
  <c r="D6" i="3"/>
  <c r="E6" i="3"/>
  <c r="F6" i="3"/>
  <c r="G6" i="3"/>
  <c r="B6" i="3"/>
  <c r="B5" i="3"/>
  <c r="C5" i="3"/>
  <c r="D5" i="3"/>
  <c r="E5" i="3"/>
  <c r="F5" i="3"/>
  <c r="G5" i="3"/>
  <c r="B10" i="3"/>
  <c r="B17" i="3"/>
  <c r="F18" i="3"/>
  <c r="E18" i="3"/>
  <c r="D18" i="3"/>
  <c r="C18" i="3"/>
  <c r="B18" i="3"/>
  <c r="B9" i="3"/>
  <c r="B23" i="3"/>
  <c r="B24" i="3"/>
  <c r="G14" i="3"/>
  <c r="F14" i="3"/>
  <c r="E14" i="3"/>
  <c r="D14" i="3"/>
  <c r="C14" i="3"/>
  <c r="B14" i="3"/>
  <c r="G13" i="3"/>
  <c r="F13" i="3"/>
  <c r="E13" i="3"/>
  <c r="D13" i="3"/>
  <c r="C13" i="3"/>
  <c r="B13" i="3"/>
</calcChain>
</file>

<file path=xl/sharedStrings.xml><?xml version="1.0" encoding="utf-8"?>
<sst xmlns="http://schemas.openxmlformats.org/spreadsheetml/2006/main" count="26" uniqueCount="26">
  <si>
    <t>Class</t>
  </si>
  <si>
    <t>S(P) (Standard Error of Overall Accuracy)</t>
  </si>
  <si>
    <t># Pixels</t>
  </si>
  <si>
    <t>Allocation</t>
  </si>
  <si>
    <t>Total Pixels</t>
  </si>
  <si>
    <t xml:space="preserve">Equal </t>
  </si>
  <si>
    <t>Manual</t>
  </si>
  <si>
    <t>Minimum</t>
  </si>
  <si>
    <t>Remaining (After minimum)</t>
  </si>
  <si>
    <t>Manual Total</t>
  </si>
  <si>
    <t>Manual Remaining</t>
  </si>
  <si>
    <t>BLUE BOXES REQUIRE USER INPUT</t>
  </si>
  <si>
    <t>Wi (Strata Weight)</t>
  </si>
  <si>
    <t>Si (Estimated Standard Error)</t>
  </si>
  <si>
    <t>Û (Estimated User's Accuracy)</t>
  </si>
  <si>
    <t>Total Samples*</t>
  </si>
  <si>
    <r>
      <t>*</t>
    </r>
    <r>
      <rPr>
        <b/>
        <sz val="12"/>
        <color theme="1"/>
        <rFont val="Calibri"/>
        <family val="2"/>
        <scheme val="minor"/>
      </rPr>
      <t>Cochran (1977, Eq. (5.25))</t>
    </r>
  </si>
  <si>
    <t>Proportional (Not Recommended)</t>
  </si>
  <si>
    <t>Secondary Vegetation</t>
  </si>
  <si>
    <t>Agriculture</t>
  </si>
  <si>
    <t>Pastors/Grasslandsa</t>
  </si>
  <si>
    <t>Other</t>
  </si>
  <si>
    <t>Forest</t>
  </si>
  <si>
    <t>Non-Forest</t>
  </si>
  <si>
    <t>Minimum + Proportional (Best Practices)</t>
  </si>
  <si>
    <t>Strata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</si>
</sst>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30" sqref="J30"/>
    </sheetView>
  </sheetViews>
  <sheetFormatPr baseColWidth="10" defaultRowHeight="15" x14ac:dyDescent="0"/>
  <cols>
    <col min="1" max="1" width="40.1640625" customWidth="1"/>
    <col min="8" max="8" width="12.1640625" bestFit="1" customWidth="1"/>
  </cols>
  <sheetData>
    <row r="1" spans="1:12">
      <c r="A1" s="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12">
      <c r="A2" s="1" t="s">
        <v>25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 s="1" t="s">
        <v>2</v>
      </c>
      <c r="B3" s="6">
        <v>1926596</v>
      </c>
      <c r="C3" s="6">
        <v>3299994</v>
      </c>
      <c r="D3" s="6">
        <v>811601</v>
      </c>
      <c r="E3" s="6">
        <v>284334</v>
      </c>
      <c r="F3" s="6">
        <v>704354720</v>
      </c>
      <c r="G3" s="6">
        <v>159116615</v>
      </c>
      <c r="H3" s="6"/>
      <c r="I3" s="6"/>
      <c r="J3" s="6"/>
      <c r="K3" s="6"/>
      <c r="L3" s="6"/>
    </row>
    <row r="4" spans="1:12">
      <c r="A4" s="1" t="s">
        <v>14</v>
      </c>
      <c r="B4" s="6">
        <v>0.6</v>
      </c>
      <c r="C4" s="6">
        <v>0.3</v>
      </c>
      <c r="D4" s="6">
        <v>0.3</v>
      </c>
      <c r="E4" s="6">
        <v>0.3</v>
      </c>
      <c r="F4" s="6">
        <v>0.8</v>
      </c>
      <c r="G4" s="6">
        <v>0.8</v>
      </c>
      <c r="H4" s="6"/>
      <c r="I4" s="6"/>
      <c r="J4" s="6"/>
      <c r="K4" s="6"/>
      <c r="L4" s="6"/>
    </row>
    <row r="5" spans="1:12">
      <c r="A5" s="2" t="s">
        <v>12</v>
      </c>
      <c r="B5">
        <f>B3/SUM(B3:L3)</f>
        <v>2.2150029893289887E-3</v>
      </c>
      <c r="C5">
        <f>C3/SUM(B3:L3)</f>
        <v>3.7939955106144345E-3</v>
      </c>
      <c r="D5">
        <f>D3/SUM(B3:L3)</f>
        <v>9.3309580272272791E-4</v>
      </c>
      <c r="E5">
        <f>E3/SUM(B3:L3)</f>
        <v>3.2689814572846028E-4</v>
      </c>
      <c r="F5">
        <f>F3/SUM(B3:L3)</f>
        <v>0.80979500131214999</v>
      </c>
      <c r="G5">
        <f>G3/SUM(B3:L3)</f>
        <v>0.18293600623945541</v>
      </c>
    </row>
    <row r="6" spans="1:12">
      <c r="A6" s="2" t="s">
        <v>13</v>
      </c>
      <c r="B6">
        <f>SQRT(B4*(1-B4))</f>
        <v>0.4898979485566356</v>
      </c>
      <c r="C6">
        <f t="shared" ref="C6:G6" si="0">SQRT(C4*(1-C4))</f>
        <v>0.45825756949558399</v>
      </c>
      <c r="D6">
        <f t="shared" si="0"/>
        <v>0.45825756949558399</v>
      </c>
      <c r="E6">
        <f t="shared" si="0"/>
        <v>0.45825756949558399</v>
      </c>
      <c r="F6">
        <f t="shared" si="0"/>
        <v>0.39999999999999997</v>
      </c>
      <c r="G6">
        <f t="shared" si="0"/>
        <v>0.39999999999999997</v>
      </c>
    </row>
    <row r="7" spans="1:12">
      <c r="A7" s="2" t="s">
        <v>1</v>
      </c>
      <c r="B7">
        <v>0.01</v>
      </c>
    </row>
    <row r="8" spans="1:12">
      <c r="A8" s="2"/>
    </row>
    <row r="9" spans="1:12">
      <c r="A9" s="1" t="s">
        <v>4</v>
      </c>
      <c r="B9">
        <f>SUM(B3:L3)</f>
        <v>869793860</v>
      </c>
    </row>
    <row r="10" spans="1:12">
      <c r="A10" s="2" t="s">
        <v>15</v>
      </c>
      <c r="B10">
        <f>ROUND((((B6*B5)+(C6*C5)+(D6*D5)+(E6*E5)+(F6*F5)+(G6*G5)+(H6*H5)+(I6*I5)+(J6*J5)+(K6*K5))/B7)^2, 0)</f>
        <v>1604</v>
      </c>
    </row>
    <row r="12" spans="1:12">
      <c r="A12" s="1" t="s">
        <v>3</v>
      </c>
    </row>
    <row r="13" spans="1:12">
      <c r="A13" s="1" t="s">
        <v>5</v>
      </c>
      <c r="B13">
        <f>ROUND(B10/COUNT(B2:L2),0)</f>
        <v>267</v>
      </c>
      <c r="C13">
        <f>ROUND(B10/COUNT(B2:L2),0)</f>
        <v>267</v>
      </c>
      <c r="D13">
        <f>ROUND(B10/COUNT(B2:L2),0)</f>
        <v>267</v>
      </c>
      <c r="E13">
        <f>ROUND(B10/COUNT(B2:L2),0)</f>
        <v>267</v>
      </c>
      <c r="F13">
        <f>ROUND(B10/COUNT(B2:L2),0)</f>
        <v>267</v>
      </c>
      <c r="G13">
        <f>ROUND(B10/COUNT(B2:L2),0)</f>
        <v>267</v>
      </c>
      <c r="H13">
        <f t="shared" ref="H13:K13" si="1">ROUND(C10/COUNT(C2:M2),0)</f>
        <v>0</v>
      </c>
      <c r="I13">
        <f t="shared" si="1"/>
        <v>0</v>
      </c>
      <c r="J13">
        <f t="shared" si="1"/>
        <v>0</v>
      </c>
      <c r="K13">
        <f t="shared" si="1"/>
        <v>0</v>
      </c>
    </row>
    <row r="14" spans="1:12">
      <c r="A14" s="1" t="s">
        <v>17</v>
      </c>
      <c r="B14">
        <f>ROUND(B5*B10,0)</f>
        <v>4</v>
      </c>
      <c r="C14">
        <f>ROUND(C5*B10,0)</f>
        <v>6</v>
      </c>
      <c r="D14">
        <f>ROUND(D5*B10,0)</f>
        <v>1</v>
      </c>
      <c r="E14">
        <f>ROUND(E5*B10,0)</f>
        <v>1</v>
      </c>
      <c r="F14">
        <f>ROUND(F5*B10,0)</f>
        <v>1299</v>
      </c>
      <c r="G14">
        <f>ROUND(G5*B10,0)</f>
        <v>293</v>
      </c>
      <c r="H14">
        <f t="shared" ref="H14:K14" si="2">ROUND(H5*C10,0)</f>
        <v>0</v>
      </c>
      <c r="I14">
        <f t="shared" si="2"/>
        <v>0</v>
      </c>
      <c r="J14">
        <f t="shared" si="2"/>
        <v>0</v>
      </c>
      <c r="K14">
        <f t="shared" si="2"/>
        <v>0</v>
      </c>
    </row>
    <row r="15" spans="1:12">
      <c r="A15" s="1"/>
    </row>
    <row r="16" spans="1:12">
      <c r="A16" s="1" t="s">
        <v>7</v>
      </c>
      <c r="B16">
        <v>100</v>
      </c>
    </row>
    <row r="17" spans="1:11">
      <c r="A17" s="1" t="s">
        <v>8</v>
      </c>
      <c r="B17">
        <f>B10 - COUNT(B3:L3) * 100</f>
        <v>1004</v>
      </c>
    </row>
    <row r="18" spans="1:11">
      <c r="A18" s="1" t="s">
        <v>24</v>
      </c>
      <c r="B18">
        <f>ROUND(((B5*B17) + B16),0)</f>
        <v>102</v>
      </c>
      <c r="C18">
        <f>ROUND(((C5*B17) + B16),0)</f>
        <v>104</v>
      </c>
      <c r="D18">
        <f>ROUND(((D5*B17) + B16),0)</f>
        <v>101</v>
      </c>
      <c r="E18">
        <f>ROUND(((B5*E17) + B16),0)</f>
        <v>100</v>
      </c>
      <c r="F18">
        <f>ROUND(((F5*B17) + B16),0)</f>
        <v>913</v>
      </c>
      <c r="G18">
        <f>ROUND(((G5*B17) + B16),0)</f>
        <v>284</v>
      </c>
      <c r="H18">
        <f t="shared" ref="H18:K18" si="3">ROUND(((H5*C17) + C16),0)</f>
        <v>0</v>
      </c>
      <c r="I18">
        <f t="shared" si="3"/>
        <v>0</v>
      </c>
      <c r="J18">
        <f t="shared" si="3"/>
        <v>0</v>
      </c>
      <c r="K18">
        <f t="shared" si="3"/>
        <v>0</v>
      </c>
    </row>
    <row r="19" spans="1:11">
      <c r="A19" s="1"/>
    </row>
    <row r="20" spans="1:11">
      <c r="A20" s="1"/>
    </row>
    <row r="22" spans="1:11">
      <c r="A22" s="1" t="s">
        <v>6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1" t="s">
        <v>9</v>
      </c>
      <c r="B23">
        <f>SUM(B22:K22)</f>
        <v>0</v>
      </c>
    </row>
    <row r="24" spans="1:11">
      <c r="A24" s="1" t="s">
        <v>10</v>
      </c>
      <c r="B24">
        <f>B10-B23</f>
        <v>1604</v>
      </c>
    </row>
    <row r="27" spans="1:11">
      <c r="A27" s="4"/>
      <c r="B27" s="4"/>
      <c r="C27" s="4"/>
      <c r="D27" s="4"/>
      <c r="E27" s="4"/>
    </row>
    <row r="28" spans="1:11" ht="18">
      <c r="A28" s="5" t="s">
        <v>11</v>
      </c>
      <c r="B28" s="4"/>
      <c r="C28" s="4"/>
      <c r="D28" s="4"/>
      <c r="E28" s="4"/>
    </row>
    <row r="29" spans="1:11">
      <c r="A29" s="4"/>
      <c r="B29" s="4"/>
      <c r="C29" s="4"/>
      <c r="D29" s="4"/>
      <c r="E29" s="4"/>
    </row>
    <row r="30" spans="1:11">
      <c r="A30" s="3"/>
      <c r="B30" s="4"/>
      <c r="C30" s="4"/>
      <c r="D30" s="4"/>
      <c r="E30" s="4"/>
    </row>
    <row r="31" spans="1:11">
      <c r="A31" s="4" t="s">
        <v>16</v>
      </c>
      <c r="B31" s="4"/>
      <c r="C31" s="4"/>
      <c r="D31" s="4"/>
      <c r="E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Bullock</dc:creator>
  <cp:lastModifiedBy>Eric Bullock</cp:lastModifiedBy>
  <dcterms:created xsi:type="dcterms:W3CDTF">2016-09-21T14:12:57Z</dcterms:created>
  <dcterms:modified xsi:type="dcterms:W3CDTF">2016-10-07T15:13:42Z</dcterms:modified>
</cp:coreProperties>
</file>