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 a z e\OneDrive - Rede D'Or\Meus Itens\"/>
    </mc:Choice>
  </mc:AlternateContent>
  <xr:revisionPtr revIDLastSave="0" documentId="13_ncr:1_{D322BDF4-30D2-4EA0-9608-C8135DDDF011}" xr6:coauthVersionLast="47" xr6:coauthVersionMax="47" xr10:uidLastSave="{00000000-0000-0000-0000-000000000000}"/>
  <bookViews>
    <workbookView xWindow="10770" yWindow="765" windowWidth="17730" windowHeight="9525" activeTab="1" xr2:uid="{2F4ED9BC-0DF5-4E0E-A8DD-9275064340A8}"/>
  </bookViews>
  <sheets>
    <sheet name="Planilha1" sheetId="1" r:id="rId1"/>
    <sheet name="Planilha2" sheetId="2" r:id="rId2"/>
    <sheet name="Planilha4" sheetId="4" r:id="rId3"/>
    <sheet name="Planilha5" sheetId="5" r:id="rId4"/>
  </sheets>
  <definedNames>
    <definedName name="_xlnm._FilterDatabase" localSheetId="2" hidden="1">Planilha4!$A$1:$M$331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B2" i="2" l="1"/>
  <c r="C40" i="2"/>
  <c r="C41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3" i="2"/>
  <c r="C2" i="2"/>
  <c r="D2" i="2" s="1"/>
  <c r="C11" i="1"/>
  <c r="C6" i="1"/>
  <c r="B3" i="2" l="1"/>
  <c r="D3" i="2" s="1"/>
  <c r="F2" i="2"/>
  <c r="E3" i="2" l="1"/>
  <c r="F3" i="2" s="1"/>
  <c r="B4" i="2"/>
  <c r="D4" i="2" s="1"/>
  <c r="B5" i="2" l="1"/>
  <c r="D5" i="2" s="1"/>
  <c r="E4" i="2"/>
  <c r="F4" i="2" s="1"/>
  <c r="E5" i="2" l="1"/>
  <c r="F5" i="2" s="1"/>
  <c r="B6" i="2"/>
  <c r="D6" i="2" s="1"/>
  <c r="B7" i="2" l="1"/>
  <c r="D7" i="2" s="1"/>
  <c r="E6" i="2"/>
  <c r="F6" i="2" s="1"/>
  <c r="E7" i="2" l="1"/>
  <c r="F7" i="2" s="1"/>
  <c r="B8" i="2"/>
  <c r="D8" i="2" s="1"/>
  <c r="B9" i="2" l="1"/>
  <c r="D9" i="2" s="1"/>
  <c r="E8" i="2"/>
  <c r="F8" i="2" s="1"/>
  <c r="B10" i="2" l="1"/>
  <c r="D10" i="2" s="1"/>
  <c r="E9" i="2"/>
  <c r="F9" i="2" s="1"/>
  <c r="E10" i="2" l="1"/>
  <c r="F10" i="2" s="1"/>
  <c r="B11" i="2"/>
  <c r="D11" i="2" s="1"/>
  <c r="B12" i="2" l="1"/>
  <c r="D12" i="2" s="1"/>
  <c r="E11" i="2"/>
  <c r="F11" i="2" s="1"/>
  <c r="B13" i="2" l="1"/>
  <c r="D13" i="2" s="1"/>
  <c r="E12" i="2"/>
  <c r="F12" i="2" s="1"/>
  <c r="E13" i="2" l="1"/>
  <c r="F13" i="2" s="1"/>
  <c r="B14" i="2"/>
  <c r="D14" i="2" s="1"/>
  <c r="B15" i="2" l="1"/>
  <c r="D15" i="2" s="1"/>
  <c r="E14" i="2"/>
  <c r="F14" i="2" s="1"/>
  <c r="E15" i="2" l="1"/>
  <c r="F15" i="2" s="1"/>
  <c r="B16" i="2"/>
  <c r="D16" i="2" s="1"/>
  <c r="E16" i="2" l="1"/>
  <c r="F16" i="2" s="1"/>
  <c r="B17" i="2"/>
  <c r="D17" i="2" s="1"/>
  <c r="E17" i="2" l="1"/>
  <c r="F17" i="2" s="1"/>
  <c r="B18" i="2"/>
  <c r="D18" i="2" s="1"/>
  <c r="E18" i="2" l="1"/>
  <c r="F18" i="2" s="1"/>
  <c r="B19" i="2"/>
  <c r="D19" i="2" s="1"/>
  <c r="E19" i="2" l="1"/>
  <c r="F19" i="2" s="1"/>
  <c r="B20" i="2"/>
  <c r="D20" i="2" s="1"/>
  <c r="E20" i="2" l="1"/>
  <c r="F20" i="2" s="1"/>
  <c r="B21" i="2"/>
  <c r="D21" i="2" s="1"/>
  <c r="B22" i="2" l="1"/>
  <c r="D22" i="2" s="1"/>
  <c r="E21" i="2"/>
  <c r="F21" i="2" s="1"/>
  <c r="B23" i="2" l="1"/>
  <c r="D23" i="2" s="1"/>
  <c r="E22" i="2"/>
  <c r="F22" i="2" s="1"/>
  <c r="E23" i="2" l="1"/>
  <c r="F23" i="2" s="1"/>
  <c r="B24" i="2"/>
  <c r="D24" i="2" s="1"/>
  <c r="E24" i="2" l="1"/>
  <c r="F24" i="2" s="1"/>
  <c r="B25" i="2"/>
  <c r="D25" i="2" s="1"/>
  <c r="E25" i="2" l="1"/>
  <c r="F25" i="2" s="1"/>
  <c r="B26" i="2"/>
  <c r="D26" i="2" s="1"/>
  <c r="E26" i="2" l="1"/>
  <c r="F26" i="2" s="1"/>
  <c r="B27" i="2"/>
  <c r="D27" i="2" s="1"/>
  <c r="E27" i="2" l="1"/>
  <c r="F27" i="2" s="1"/>
  <c r="B28" i="2"/>
  <c r="D28" i="2" s="1"/>
  <c r="E28" i="2" l="1"/>
  <c r="F28" i="2" s="1"/>
  <c r="B29" i="2"/>
  <c r="D29" i="2" s="1"/>
  <c r="E29" i="2" l="1"/>
  <c r="F29" i="2" s="1"/>
  <c r="B30" i="2"/>
  <c r="D30" i="2" s="1"/>
  <c r="B31" i="2" l="1"/>
  <c r="D31" i="2" s="1"/>
  <c r="E30" i="2"/>
  <c r="F30" i="2" s="1"/>
  <c r="E31" i="2" l="1"/>
  <c r="F31" i="2" s="1"/>
  <c r="B32" i="2"/>
  <c r="D32" i="2" s="1"/>
  <c r="E32" i="2" l="1"/>
  <c r="F32" i="2" s="1"/>
  <c r="B33" i="2"/>
  <c r="D33" i="2" s="1"/>
  <c r="B34" i="2" l="1"/>
  <c r="D34" i="2" s="1"/>
  <c r="E33" i="2"/>
  <c r="F33" i="2" s="1"/>
  <c r="E34" i="2" l="1"/>
  <c r="F34" i="2" s="1"/>
  <c r="B35" i="2"/>
  <c r="D35" i="2" s="1"/>
  <c r="E35" i="2" l="1"/>
  <c r="F35" i="2" s="1"/>
  <c r="B36" i="2"/>
  <c r="D36" i="2" s="1"/>
  <c r="B37" i="2" l="1"/>
  <c r="D37" i="2" s="1"/>
  <c r="E36" i="2"/>
  <c r="F36" i="2" s="1"/>
  <c r="E37" i="2" l="1"/>
  <c r="F37" i="2" s="1"/>
  <c r="B38" i="2"/>
  <c r="D38" i="2" s="1"/>
  <c r="B39" i="2" l="1"/>
  <c r="D39" i="2" s="1"/>
  <c r="E38" i="2"/>
  <c r="F38" i="2" s="1"/>
  <c r="E39" i="2" l="1"/>
  <c r="F39" i="2" s="1"/>
  <c r="B40" i="2"/>
  <c r="D40" i="2" s="1"/>
  <c r="B41" i="2" l="1"/>
  <c r="D41" i="2" s="1"/>
  <c r="E41" i="2" s="1"/>
  <c r="F41" i="2" s="1"/>
  <c r="E40" i="2"/>
  <c r="F40" i="2" s="1"/>
</calcChain>
</file>

<file path=xl/sharedStrings.xml><?xml version="1.0" encoding="utf-8"?>
<sst xmlns="http://schemas.openxmlformats.org/spreadsheetml/2006/main" count="696" uniqueCount="371">
  <si>
    <t>Renda Passiva Mensal Desejada</t>
  </si>
  <si>
    <t>Renda Mensal Atual</t>
  </si>
  <si>
    <t>Economia Atual (%)</t>
  </si>
  <si>
    <t>Economia Atual (R$)</t>
  </si>
  <si>
    <t>Rendimento da Renda Passiva</t>
  </si>
  <si>
    <t>Rendimento das Aplicações</t>
  </si>
  <si>
    <t>Grande Objetivo</t>
  </si>
  <si>
    <t>Ano</t>
  </si>
  <si>
    <t>Rendimento Anual</t>
  </si>
  <si>
    <t>Aporte Anual</t>
  </si>
  <si>
    <t>Valor Final</t>
  </si>
  <si>
    <t>Renda Passiva Atual</t>
  </si>
  <si>
    <t>Renda Passiva Atual (Mensal)</t>
  </si>
  <si>
    <t>Papel</t>
  </si>
  <si>
    <t>Segmento</t>
  </si>
  <si>
    <t>Cotação</t>
  </si>
  <si>
    <t>FFO Yield</t>
  </si>
  <si>
    <t>Dividend Yield</t>
  </si>
  <si>
    <t>P/VP</t>
  </si>
  <si>
    <t>Valor de Mercado</t>
  </si>
  <si>
    <t>Liquidez</t>
  </si>
  <si>
    <t>Qtd de imóveis</t>
  </si>
  <si>
    <t>Preço do m2</t>
  </si>
  <si>
    <t>Aluguel por m2</t>
  </si>
  <si>
    <t>Cap Rate</t>
  </si>
  <si>
    <t>Vacância Média</t>
  </si>
  <si>
    <t>AAZQ11</t>
  </si>
  <si>
    <t>Títulos e Val. Mob.</t>
  </si>
  <si>
    <t>ABCP11</t>
  </si>
  <si>
    <t>Shoppings</t>
  </si>
  <si>
    <t>AFHI11</t>
  </si>
  <si>
    <t>AGRX11</t>
  </si>
  <si>
    <t>Híbrido</t>
  </si>
  <si>
    <t>AIEC11</t>
  </si>
  <si>
    <t>Lajes Corporativas</t>
  </si>
  <si>
    <t>ALMI11</t>
  </si>
  <si>
    <t>ALZM11</t>
  </si>
  <si>
    <t>ALZR11</t>
  </si>
  <si>
    <t>APTO11</t>
  </si>
  <si>
    <t>ARRI11</t>
  </si>
  <si>
    <t>ARXD11</t>
  </si>
  <si>
    <t>ASMT11</t>
  </si>
  <si>
    <t>ATSA11</t>
  </si>
  <si>
    <t>BARI11</t>
  </si>
  <si>
    <t>BBFI11B</t>
  </si>
  <si>
    <t>BBFO11</t>
  </si>
  <si>
    <t>BBGO11</t>
  </si>
  <si>
    <t>BBPO11</t>
  </si>
  <si>
    <t>BBRC11</t>
  </si>
  <si>
    <t>Outros</t>
  </si>
  <si>
    <t>BCFF11</t>
  </si>
  <si>
    <t>BCIA11</t>
  </si>
  <si>
    <t>BCRI11</t>
  </si>
  <si>
    <t>BICE11</t>
  </si>
  <si>
    <t>BICR11</t>
  </si>
  <si>
    <t>BIME11</t>
  </si>
  <si>
    <t>BLCA11</t>
  </si>
  <si>
    <t>BLMC11</t>
  </si>
  <si>
    <t>BLMG11</t>
  </si>
  <si>
    <t>BLMO11</t>
  </si>
  <si>
    <t>BLMR11</t>
  </si>
  <si>
    <t>BLUR11</t>
  </si>
  <si>
    <t>BMLC11</t>
  </si>
  <si>
    <t>BNFS11</t>
  </si>
  <si>
    <t>BPFF11</t>
  </si>
  <si>
    <t>BPML11</t>
  </si>
  <si>
    <t>BPRP11</t>
  </si>
  <si>
    <t>BRCO11</t>
  </si>
  <si>
    <t>Logística</t>
  </si>
  <si>
    <t>BRCR11</t>
  </si>
  <si>
    <t>BREV11</t>
  </si>
  <si>
    <t>BRIP11</t>
  </si>
  <si>
    <t>BRLA11</t>
  </si>
  <si>
    <t>BTAL11</t>
  </si>
  <si>
    <t>BTCI11</t>
  </si>
  <si>
    <t>BTLG11</t>
  </si>
  <si>
    <t>BTRA11</t>
  </si>
  <si>
    <t>BTSG11</t>
  </si>
  <si>
    <t>BTWR11</t>
  </si>
  <si>
    <t>CACR11</t>
  </si>
  <si>
    <t>CARE11</t>
  </si>
  <si>
    <t>CBOP11</t>
  </si>
  <si>
    <t>CCME11</t>
  </si>
  <si>
    <t>CCRF11</t>
  </si>
  <si>
    <t>CEOC11</t>
  </si>
  <si>
    <t>CJCT11</t>
  </si>
  <si>
    <t>CNES11</t>
  </si>
  <si>
    <t>CPFF11</t>
  </si>
  <si>
    <t>CPTR11</t>
  </si>
  <si>
    <t>CPTS11</t>
  </si>
  <si>
    <t>CRAA11</t>
  </si>
  <si>
    <t>CRFF11</t>
  </si>
  <si>
    <t>CTXT11</t>
  </si>
  <si>
    <t>CVBI11</t>
  </si>
  <si>
    <t>CXAG11</t>
  </si>
  <si>
    <t>CXCE11B</t>
  </si>
  <si>
    <t>CXCI11</t>
  </si>
  <si>
    <t>CXCO11</t>
  </si>
  <si>
    <t>CXRI11</t>
  </si>
  <si>
    <t>CXTL11</t>
  </si>
  <si>
    <t>DAMT11B</t>
  </si>
  <si>
    <t>DCRA11</t>
  </si>
  <si>
    <t>DEVA11</t>
  </si>
  <si>
    <t>DOVL11B</t>
  </si>
  <si>
    <t>DPRO11</t>
  </si>
  <si>
    <t>DRIT11B</t>
  </si>
  <si>
    <t>DVFF11</t>
  </si>
  <si>
    <t>EDFO11B</t>
  </si>
  <si>
    <t>EDGA11</t>
  </si>
  <si>
    <t>EGAF11</t>
  </si>
  <si>
    <t>EQIR11</t>
  </si>
  <si>
    <t>ERPA11</t>
  </si>
  <si>
    <t>EURO11</t>
  </si>
  <si>
    <t>EVBI11</t>
  </si>
  <si>
    <t>EXES11</t>
  </si>
  <si>
    <t>FAED11</t>
  </si>
  <si>
    <t>FAMB11B</t>
  </si>
  <si>
    <t>FATN11</t>
  </si>
  <si>
    <t>FCFL11</t>
  </si>
  <si>
    <t>FGAA11</t>
  </si>
  <si>
    <t>FIGS11</t>
  </si>
  <si>
    <t>FIIB11</t>
  </si>
  <si>
    <t>FIIP11B</t>
  </si>
  <si>
    <t>FLCR11</t>
  </si>
  <si>
    <t>FLMA11</t>
  </si>
  <si>
    <t>FLRP11</t>
  </si>
  <si>
    <t>FMOF11</t>
  </si>
  <si>
    <t>FPAB11</t>
  </si>
  <si>
    <t>FPNG11</t>
  </si>
  <si>
    <t>FVPQ11</t>
  </si>
  <si>
    <t>FZDA11</t>
  </si>
  <si>
    <t>GALG11</t>
  </si>
  <si>
    <t>GAME11</t>
  </si>
  <si>
    <t>GCFF11</t>
  </si>
  <si>
    <t>GCRA11</t>
  </si>
  <si>
    <t>GCRI11</t>
  </si>
  <si>
    <t>GGRC11</t>
  </si>
  <si>
    <t>GRWA11</t>
  </si>
  <si>
    <t>GSFI11</t>
  </si>
  <si>
    <t>GTLG11</t>
  </si>
  <si>
    <t>GTWR11</t>
  </si>
  <si>
    <t>HAAA11</t>
  </si>
  <si>
    <t>HABT11</t>
  </si>
  <si>
    <t>HBCR11</t>
  </si>
  <si>
    <t>HBRH11</t>
  </si>
  <si>
    <t>HCHG11</t>
  </si>
  <si>
    <t>HCRI11</t>
  </si>
  <si>
    <t>Hospital</t>
  </si>
  <si>
    <t>HCTR11</t>
  </si>
  <si>
    <t>HDEL11</t>
  </si>
  <si>
    <t>HFOF11</t>
  </si>
  <si>
    <t>HGAG11</t>
  </si>
  <si>
    <t>HGBS11</t>
  </si>
  <si>
    <t>HGCR11</t>
  </si>
  <si>
    <t>HGFF11</t>
  </si>
  <si>
    <t>HGIC11</t>
  </si>
  <si>
    <t>HGLG11</t>
  </si>
  <si>
    <t>HGPO11</t>
  </si>
  <si>
    <t>HGRE11</t>
  </si>
  <si>
    <t>HGRU11</t>
  </si>
  <si>
    <t>HLOG11</t>
  </si>
  <si>
    <t>HOFC11</t>
  </si>
  <si>
    <t>HOSI11</t>
  </si>
  <si>
    <t>HPDP11</t>
  </si>
  <si>
    <t>HRDF11</t>
  </si>
  <si>
    <t>HREC11</t>
  </si>
  <si>
    <t>HSAF11</t>
  </si>
  <si>
    <t>HSLG11</t>
  </si>
  <si>
    <t>HSML11</t>
  </si>
  <si>
    <t>HSRE11</t>
  </si>
  <si>
    <t>HTMX11</t>
  </si>
  <si>
    <t>Hotel</t>
  </si>
  <si>
    <t>HUCG11</t>
  </si>
  <si>
    <t>HUSC11</t>
  </si>
  <si>
    <t>HUSI11</t>
  </si>
  <si>
    <t>IAGR11</t>
  </si>
  <si>
    <t>IBCR11</t>
  </si>
  <si>
    <t>IDFI11</t>
  </si>
  <si>
    <t>IDGR11</t>
  </si>
  <si>
    <t>IRDM11</t>
  </si>
  <si>
    <t>IRIM11</t>
  </si>
  <si>
    <t>ITIP11</t>
  </si>
  <si>
    <t>ITIT11</t>
  </si>
  <si>
    <t>JASC11</t>
  </si>
  <si>
    <t>JFLL11</t>
  </si>
  <si>
    <t>Residencial</t>
  </si>
  <si>
    <t>JGPX11</t>
  </si>
  <si>
    <t>JPPA11</t>
  </si>
  <si>
    <t>JPPC11</t>
  </si>
  <si>
    <t>JRDM11</t>
  </si>
  <si>
    <t>JSAF11</t>
  </si>
  <si>
    <t>JSRE11</t>
  </si>
  <si>
    <t>KCRE11</t>
  </si>
  <si>
    <t>KEVE11</t>
  </si>
  <si>
    <t>KFOF11</t>
  </si>
  <si>
    <t>KINP11</t>
  </si>
  <si>
    <t>KISU11</t>
  </si>
  <si>
    <t>KIVO11</t>
  </si>
  <si>
    <t>KNCA11</t>
  </si>
  <si>
    <t>KNCR11</t>
  </si>
  <si>
    <t>KNHY11</t>
  </si>
  <si>
    <t>KNIP11</t>
  </si>
  <si>
    <t>KNRE11</t>
  </si>
  <si>
    <t>KNRI11</t>
  </si>
  <si>
    <t>KNSC11</t>
  </si>
  <si>
    <t>LASC11</t>
  </si>
  <si>
    <t>LATR11B</t>
  </si>
  <si>
    <t>LFTT11</t>
  </si>
  <si>
    <t>LGCP11</t>
  </si>
  <si>
    <t>LIFE11</t>
  </si>
  <si>
    <t>LSAG11</t>
  </si>
  <si>
    <t>LUGG11</t>
  </si>
  <si>
    <t>LVBI11</t>
  </si>
  <si>
    <t>MALL11</t>
  </si>
  <si>
    <t>MANA11</t>
  </si>
  <si>
    <t>MATV11</t>
  </si>
  <si>
    <t>MAXR11</t>
  </si>
  <si>
    <t>MCCI11</t>
  </si>
  <si>
    <t>MCHF11</t>
  </si>
  <si>
    <t>MCHY11</t>
  </si>
  <si>
    <t>MFAI11</t>
  </si>
  <si>
    <t>MFCR11</t>
  </si>
  <si>
    <t>MFII11</t>
  </si>
  <si>
    <t>MGCR11</t>
  </si>
  <si>
    <t>MGFF11</t>
  </si>
  <si>
    <t>MGHT11</t>
  </si>
  <si>
    <t>MORC11</t>
  </si>
  <si>
    <t>MORE11</t>
  </si>
  <si>
    <t>MXRF11</t>
  </si>
  <si>
    <t>NAVT11</t>
  </si>
  <si>
    <t>NCHB11</t>
  </si>
  <si>
    <t>NCRA11</t>
  </si>
  <si>
    <t>NCRI11</t>
  </si>
  <si>
    <t>NEWL11</t>
  </si>
  <si>
    <t>NEWU11</t>
  </si>
  <si>
    <t>NSLU11</t>
  </si>
  <si>
    <t>NVHO11</t>
  </si>
  <si>
    <t>OGHY11</t>
  </si>
  <si>
    <t>OIAG11</t>
  </si>
  <si>
    <t>ONEF11</t>
  </si>
  <si>
    <t>OUFF11</t>
  </si>
  <si>
    <t>OUJP11</t>
  </si>
  <si>
    <t>OULG11</t>
  </si>
  <si>
    <t>OURE11</t>
  </si>
  <si>
    <t>PATC11</t>
  </si>
  <si>
    <t>PATL11</t>
  </si>
  <si>
    <t>PEMA11</t>
  </si>
  <si>
    <t>PLCA11</t>
  </si>
  <si>
    <t>PLCR11</t>
  </si>
  <si>
    <t>PLOG11</t>
  </si>
  <si>
    <t>PLRI11</t>
  </si>
  <si>
    <t>PORD11</t>
  </si>
  <si>
    <t>PQAG11</t>
  </si>
  <si>
    <t>PQDP11</t>
  </si>
  <si>
    <t>PRSN11B</t>
  </si>
  <si>
    <t>PRSV11</t>
  </si>
  <si>
    <t>PVBI11</t>
  </si>
  <si>
    <t>QAGR11</t>
  </si>
  <si>
    <t>QAMI11</t>
  </si>
  <si>
    <t>RBCO11</t>
  </si>
  <si>
    <t>RBDS11</t>
  </si>
  <si>
    <t>RBED11</t>
  </si>
  <si>
    <t>RBFF11</t>
  </si>
  <si>
    <t>RBHG11</t>
  </si>
  <si>
    <t>RBHY11</t>
  </si>
  <si>
    <t>RBIR11</t>
  </si>
  <si>
    <t>RBLG11</t>
  </si>
  <si>
    <t>RBOP11</t>
  </si>
  <si>
    <t>RBRD11</t>
  </si>
  <si>
    <t>RBRF11</t>
  </si>
  <si>
    <t>RBRI11</t>
  </si>
  <si>
    <t>RBRL11</t>
  </si>
  <si>
    <t>RBRP11</t>
  </si>
  <si>
    <t>RBRR11</t>
  </si>
  <si>
    <t>RBRS11</t>
  </si>
  <si>
    <t>RBRX11</t>
  </si>
  <si>
    <t>RBRY11</t>
  </si>
  <si>
    <t>RBVA11</t>
  </si>
  <si>
    <t>RBVO11</t>
  </si>
  <si>
    <t>RCFF11</t>
  </si>
  <si>
    <t>RCRB11</t>
  </si>
  <si>
    <t>RDPD11</t>
  </si>
  <si>
    <t>RECR11</t>
  </si>
  <si>
    <t>RECT11</t>
  </si>
  <si>
    <t>RECX11</t>
  </si>
  <si>
    <t>REIT11</t>
  </si>
  <si>
    <t>RELG11</t>
  </si>
  <si>
    <t>RFOF11</t>
  </si>
  <si>
    <t>RINV11</t>
  </si>
  <si>
    <t>RMAI11</t>
  </si>
  <si>
    <t>RNDP11</t>
  </si>
  <si>
    <t>RNGO11</t>
  </si>
  <si>
    <t>ROOF11</t>
  </si>
  <si>
    <t>RPRI11</t>
  </si>
  <si>
    <t>RRCI11</t>
  </si>
  <si>
    <t>RURA11</t>
  </si>
  <si>
    <t>RVBI11</t>
  </si>
  <si>
    <t>RZAG11</t>
  </si>
  <si>
    <t>RZAK11</t>
  </si>
  <si>
    <t>RZAT11</t>
  </si>
  <si>
    <t>RZDM11</t>
  </si>
  <si>
    <t>RZTR11</t>
  </si>
  <si>
    <t>SADI11</t>
  </si>
  <si>
    <t>SAIC11B</t>
  </si>
  <si>
    <t>SARE11</t>
  </si>
  <si>
    <t>SCPF11</t>
  </si>
  <si>
    <t>SDIL11</t>
  </si>
  <si>
    <t>SEED11</t>
  </si>
  <si>
    <t>SEQR11</t>
  </si>
  <si>
    <t>SHOP11</t>
  </si>
  <si>
    <t>SHPH11</t>
  </si>
  <si>
    <t>SIGR11</t>
  </si>
  <si>
    <t>SNAG11</t>
  </si>
  <si>
    <t>SNCI11</t>
  </si>
  <si>
    <t>SNFF11</t>
  </si>
  <si>
    <t>SNLG11</t>
  </si>
  <si>
    <t>SPTW11</t>
  </si>
  <si>
    <t>SPXS11</t>
  </si>
  <si>
    <t>SRVD11</t>
  </si>
  <si>
    <t>TEPP11</t>
  </si>
  <si>
    <t>TGAR11</t>
  </si>
  <si>
    <t>TJKB11</t>
  </si>
  <si>
    <t>TORD11</t>
  </si>
  <si>
    <t>TRNT11</t>
  </si>
  <si>
    <t>TRXB11</t>
  </si>
  <si>
    <t>TRXF11</t>
  </si>
  <si>
    <t>TSER11</t>
  </si>
  <si>
    <t>URPR11</t>
  </si>
  <si>
    <t>VCJR11</t>
  </si>
  <si>
    <t>VCRA11</t>
  </si>
  <si>
    <t>VCRI11</t>
  </si>
  <si>
    <t>VCRR11</t>
  </si>
  <si>
    <t>VGHF11</t>
  </si>
  <si>
    <t>VGIA11</t>
  </si>
  <si>
    <t>VGIP11</t>
  </si>
  <si>
    <t>VGIR11</t>
  </si>
  <si>
    <t>VIFI11</t>
  </si>
  <si>
    <t>VILG11</t>
  </si>
  <si>
    <t>VINO11</t>
  </si>
  <si>
    <t>VISC11</t>
  </si>
  <si>
    <t>VIUR11</t>
  </si>
  <si>
    <t>VLOL11</t>
  </si>
  <si>
    <t>VOTS11</t>
  </si>
  <si>
    <t>VRTA11</t>
  </si>
  <si>
    <t>VSHO11</t>
  </si>
  <si>
    <t>VSLH11</t>
  </si>
  <si>
    <t>VTLT11</t>
  </si>
  <si>
    <t>VVRI11</t>
  </si>
  <si>
    <t>VXXV11</t>
  </si>
  <si>
    <t>WHGR11</t>
  </si>
  <si>
    <t>WPLZ11</t>
  </si>
  <si>
    <t>WSEC11</t>
  </si>
  <si>
    <t>WTSP11B</t>
  </si>
  <si>
    <t>XPCA11</t>
  </si>
  <si>
    <t>XPCI11</t>
  </si>
  <si>
    <t>XPCM11</t>
  </si>
  <si>
    <t>XPHT11</t>
  </si>
  <si>
    <t>XPIN11</t>
  </si>
  <si>
    <t>XPLG11</t>
  </si>
  <si>
    <t>XPML11</t>
  </si>
  <si>
    <t>XPPR11</t>
  </si>
  <si>
    <t>XPSF11</t>
  </si>
  <si>
    <t>YUFI11</t>
  </si>
  <si>
    <t>ZAVI11</t>
  </si>
  <si>
    <t>ZIFI11</t>
  </si>
  <si>
    <t>Filtros</t>
  </si>
  <si>
    <t>Maior que 0,4 / Menor que 1,2</t>
  </si>
  <si>
    <t>Crescente ou Maior que  500bi</t>
  </si>
  <si>
    <t>Menor do que 0,3</t>
  </si>
  <si>
    <t>Maior do que 1.000.000</t>
  </si>
  <si>
    <t>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</si>
</sst>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0" fontId="2" fillId="2" borderId="1" xfId="0" applyFont="1" applyFill="1" applyBorder="1"/>
    <xf numFmtId="0" fontId="0" fillId="0" borderId="1" xfId="0" applyBorder="1"/>
    <xf numFmtId="10" fontId="0" fillId="0" borderId="1" xfId="0" applyNumberFormat="1" applyBorder="1"/>
    <xf numFmtId="3" fontId="0" fillId="0" borderId="1" xfId="0" applyNumberFormat="1" applyBorder="1"/>
    <xf numFmtId="4" fontId="0" fillId="0" borderId="1" xfId="0" applyNumberFormat="1" applyBorder="1"/>
    <xf numFmtId="44" fontId="0" fillId="0" borderId="1" xfId="0" applyNumberFormat="1" applyBorder="1"/>
    <xf numFmtId="9" fontId="0" fillId="0" borderId="1" xfId="0" applyNumberFormat="1" applyBorder="1"/>
    <xf numFmtId="44" fontId="0" fillId="0" borderId="1" xfId="1" applyFont="1" applyBorder="1"/>
    <xf numFmtId="0" fontId="3" fillId="0" borderId="1" xfId="0" applyFont="1" applyBorder="1"/>
    <xf numFmtId="44" fontId="3" fillId="0" borderId="1" xfId="1" applyFont="1" applyBorder="1"/>
    <xf numFmtId="9" fontId="3" fillId="0" borderId="1" xfId="2" applyFont="1" applyBorder="1"/>
    <xf numFmtId="44" fontId="3" fillId="0" borderId="1" xfId="0" applyNumberFormat="1" applyFont="1" applyBorder="1"/>
    <xf numFmtId="9" fontId="3" fillId="0" borderId="1" xfId="0" applyNumberFormat="1" applyFont="1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2" fillId="2" borderId="1" xfId="1" applyFont="1" applyFill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64C7D-74CC-4ACF-867B-C7AB74DDA914}">
  <dimension ref="B2:E11"/>
  <sheetViews>
    <sheetView workbookViewId="0">
      <selection activeCell="B18" sqref="B18"/>
    </sheetView>
  </sheetViews>
  <sheetFormatPr defaultRowHeight="15" x14ac:dyDescent="0.25"/>
  <cols>
    <col min="2" max="2" width="29.42578125" bestFit="1" customWidth="1"/>
    <col min="3" max="3" width="14.28515625" bestFit="1" customWidth="1"/>
  </cols>
  <sheetData>
    <row r="2" spans="2:5" x14ac:dyDescent="0.25">
      <c r="B2" s="2" t="s">
        <v>0</v>
      </c>
      <c r="C2" s="11">
        <v>1000</v>
      </c>
    </row>
    <row r="3" spans="2:5" x14ac:dyDescent="0.25">
      <c r="B3" s="10"/>
      <c r="C3" s="10"/>
    </row>
    <row r="4" spans="2:5" x14ac:dyDescent="0.25">
      <c r="B4" s="2" t="s">
        <v>1</v>
      </c>
      <c r="C4" s="11">
        <v>2000</v>
      </c>
    </row>
    <row r="5" spans="2:5" x14ac:dyDescent="0.25">
      <c r="B5" s="2" t="s">
        <v>2</v>
      </c>
      <c r="C5" s="12">
        <v>0.05</v>
      </c>
      <c r="E5" s="1"/>
    </row>
    <row r="6" spans="2:5" x14ac:dyDescent="0.25">
      <c r="B6" s="2" t="s">
        <v>3</v>
      </c>
      <c r="C6" s="13">
        <f>C5*C4</f>
        <v>100</v>
      </c>
    </row>
    <row r="7" spans="2:5" x14ac:dyDescent="0.25">
      <c r="B7" s="10"/>
      <c r="C7" s="10"/>
    </row>
    <row r="8" spans="2:5" x14ac:dyDescent="0.25">
      <c r="B8" s="2" t="s">
        <v>4</v>
      </c>
      <c r="C8" s="14">
        <v>0.04</v>
      </c>
    </row>
    <row r="9" spans="2:5" x14ac:dyDescent="0.25">
      <c r="B9" s="2" t="s">
        <v>5</v>
      </c>
      <c r="C9" s="14">
        <v>0.08</v>
      </c>
    </row>
    <row r="10" spans="2:5" x14ac:dyDescent="0.25">
      <c r="B10" s="10"/>
      <c r="C10" s="10"/>
    </row>
    <row r="11" spans="2:5" x14ac:dyDescent="0.25">
      <c r="B11" s="2" t="s">
        <v>6</v>
      </c>
      <c r="C11" s="11">
        <f>(C2*12)/C8</f>
        <v>300000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8AAE-8257-4EBC-93D4-134E6EBA440F}">
  <dimension ref="A1:F41"/>
  <sheetViews>
    <sheetView tabSelected="1" workbookViewId="0">
      <selection activeCell="D3" sqref="D3"/>
    </sheetView>
  </sheetViews>
  <sheetFormatPr defaultRowHeight="15" x14ac:dyDescent="0.25"/>
  <cols>
    <col min="1" max="1" width="5" bestFit="1" customWidth="1"/>
    <col min="2" max="2" width="14.28515625" bestFit="1" customWidth="1"/>
    <col min="3" max="3" width="17.85546875" bestFit="1" customWidth="1"/>
    <col min="4" max="4" width="14.28515625" bestFit="1" customWidth="1"/>
    <col min="5" max="5" width="18.85546875" bestFit="1" customWidth="1"/>
    <col min="6" max="6" width="27.42578125" bestFit="1" customWidth="1"/>
  </cols>
  <sheetData>
    <row r="1" spans="1:6" x14ac:dyDescent="0.25">
      <c r="A1" s="2" t="s">
        <v>7</v>
      </c>
      <c r="B1" s="2" t="s">
        <v>9</v>
      </c>
      <c r="C1" s="2" t="s">
        <v>8</v>
      </c>
      <c r="D1" s="2" t="s">
        <v>10</v>
      </c>
      <c r="E1" s="2" t="s">
        <v>11</v>
      </c>
      <c r="F1" s="2" t="s">
        <v>12</v>
      </c>
    </row>
    <row r="2" spans="1:6" x14ac:dyDescent="0.25">
      <c r="A2" s="3">
        <v>2023</v>
      </c>
      <c r="B2" s="7">
        <f>Planilha1!$C$6*12</f>
        <v>1200</v>
      </c>
      <c r="C2" s="8">
        <f>Planilha1!$C$9</f>
        <v>0.08</v>
      </c>
      <c r="D2" s="7">
        <f>B2+(B2*C2)</f>
        <v>1296</v>
      </c>
      <c r="E2" s="7">
        <f>Planilha1!$C$8*Planilha2!D2</f>
        <v>51.84</v>
      </c>
      <c r="F2" s="7">
        <f>E2/12</f>
        <v>4.32</v>
      </c>
    </row>
    <row r="3" spans="1:6" x14ac:dyDescent="0.25">
      <c r="A3" s="3">
        <v>2024</v>
      </c>
      <c r="B3" s="7">
        <f>D2+Planilha1!$C$6*12</f>
        <v>2496</v>
      </c>
      <c r="C3" s="8">
        <f>Planilha1!$C$9</f>
        <v>0.08</v>
      </c>
      <c r="D3" s="7">
        <f>B3+(B3*C3)</f>
        <v>2695.68</v>
      </c>
      <c r="E3" s="7">
        <f>Planilha1!$C$8*Planilha2!D3</f>
        <v>107.82719999999999</v>
      </c>
      <c r="F3" s="7">
        <f t="shared" ref="F3:F41" si="0">E3/12</f>
        <v>8.9855999999999998</v>
      </c>
    </row>
    <row r="4" spans="1:6" x14ac:dyDescent="0.25">
      <c r="A4" s="3">
        <v>2025</v>
      </c>
      <c r="B4" s="7">
        <f>D3+Planilha1!$C$6*12</f>
        <v>3895.68</v>
      </c>
      <c r="C4" s="8">
        <f>Planilha1!$C$9</f>
        <v>0.08</v>
      </c>
      <c r="D4" s="7">
        <f t="shared" ref="D4:D39" si="1">B4+(B4*C4)</f>
        <v>4207.3343999999997</v>
      </c>
      <c r="E4" s="7">
        <f>Planilha1!$C$8*Planilha2!D4</f>
        <v>168.29337599999999</v>
      </c>
      <c r="F4" s="7">
        <f t="shared" si="0"/>
        <v>14.024448</v>
      </c>
    </row>
    <row r="5" spans="1:6" x14ac:dyDescent="0.25">
      <c r="A5" s="3">
        <v>2026</v>
      </c>
      <c r="B5" s="7">
        <f>D4+Planilha1!$C$6*12</f>
        <v>5407.3343999999997</v>
      </c>
      <c r="C5" s="8">
        <f>Planilha1!$C$9</f>
        <v>0.08</v>
      </c>
      <c r="D5" s="7">
        <f t="shared" si="1"/>
        <v>5839.9211519999999</v>
      </c>
      <c r="E5" s="7">
        <f>Planilha1!$C$8*Planilha2!D5</f>
        <v>233.59684608000001</v>
      </c>
      <c r="F5" s="7">
        <f t="shared" si="0"/>
        <v>19.466403840000002</v>
      </c>
    </row>
    <row r="6" spans="1:6" x14ac:dyDescent="0.25">
      <c r="A6" s="3">
        <v>2027</v>
      </c>
      <c r="B6" s="7">
        <f>D5+Planilha1!$C$6*12</f>
        <v>7039.9211519999999</v>
      </c>
      <c r="C6" s="8">
        <f>Planilha1!$C$9</f>
        <v>0.08</v>
      </c>
      <c r="D6" s="7">
        <f t="shared" si="1"/>
        <v>7603.1148441599998</v>
      </c>
      <c r="E6" s="7">
        <f>Planilha1!$C$8*Planilha2!D6</f>
        <v>304.12459376639998</v>
      </c>
      <c r="F6" s="7">
        <f t="shared" si="0"/>
        <v>25.343716147199999</v>
      </c>
    </row>
    <row r="7" spans="1:6" x14ac:dyDescent="0.25">
      <c r="A7" s="3">
        <v>2028</v>
      </c>
      <c r="B7" s="7">
        <f>D6+Planilha1!$C$6*12</f>
        <v>8803.1148441599998</v>
      </c>
      <c r="C7" s="8">
        <f>Planilha1!$C$9</f>
        <v>0.08</v>
      </c>
      <c r="D7" s="7">
        <f t="shared" si="1"/>
        <v>9507.3640316927995</v>
      </c>
      <c r="E7" s="7">
        <f>Planilha1!$C$8*Planilha2!D7</f>
        <v>380.29456126771197</v>
      </c>
      <c r="F7" s="7">
        <f t="shared" si="0"/>
        <v>31.691213438975996</v>
      </c>
    </row>
    <row r="8" spans="1:6" x14ac:dyDescent="0.25">
      <c r="A8" s="3">
        <v>2029</v>
      </c>
      <c r="B8" s="7">
        <f>D7+Planilha1!$C$6*12</f>
        <v>10707.364031692799</v>
      </c>
      <c r="C8" s="8">
        <f>Planilha1!$C$9</f>
        <v>0.08</v>
      </c>
      <c r="D8" s="7">
        <f t="shared" si="1"/>
        <v>11563.953154228224</v>
      </c>
      <c r="E8" s="7">
        <f>Planilha1!$C$8*Planilha2!D8</f>
        <v>462.55812616912897</v>
      </c>
      <c r="F8" s="7">
        <f t="shared" si="0"/>
        <v>38.546510514094081</v>
      </c>
    </row>
    <row r="9" spans="1:6" x14ac:dyDescent="0.25">
      <c r="A9" s="3">
        <v>2030</v>
      </c>
      <c r="B9" s="7">
        <f>D8+Planilha1!$C$6*12</f>
        <v>12763.953154228224</v>
      </c>
      <c r="C9" s="8">
        <f>Planilha1!$C$9</f>
        <v>0.08</v>
      </c>
      <c r="D9" s="7">
        <f t="shared" si="1"/>
        <v>13785.069406566481</v>
      </c>
      <c r="E9" s="7">
        <f>Planilha1!$C$8*Planilha2!D9</f>
        <v>551.40277626265924</v>
      </c>
      <c r="F9" s="7">
        <f t="shared" si="0"/>
        <v>45.950231355221604</v>
      </c>
    </row>
    <row r="10" spans="1:6" x14ac:dyDescent="0.25">
      <c r="A10" s="3">
        <v>2031</v>
      </c>
      <c r="B10" s="7">
        <f>D9+Planilha1!$C$6*12</f>
        <v>14985.069406566481</v>
      </c>
      <c r="C10" s="8">
        <f>Planilha1!$C$9</f>
        <v>0.08</v>
      </c>
      <c r="D10" s="7">
        <f t="shared" si="1"/>
        <v>16183.8749590918</v>
      </c>
      <c r="E10" s="7">
        <f>Planilha1!$C$8*Planilha2!D10</f>
        <v>647.35499836367205</v>
      </c>
      <c r="F10" s="7">
        <f t="shared" si="0"/>
        <v>53.946249863639338</v>
      </c>
    </row>
    <row r="11" spans="1:6" x14ac:dyDescent="0.25">
      <c r="A11" s="3">
        <v>2032</v>
      </c>
      <c r="B11" s="7">
        <f>D10+Planilha1!$C$6*12</f>
        <v>17383.874959091801</v>
      </c>
      <c r="C11" s="8">
        <f>Planilha1!$C$9</f>
        <v>0.08</v>
      </c>
      <c r="D11" s="7">
        <f t="shared" si="1"/>
        <v>18774.584955819144</v>
      </c>
      <c r="E11" s="7">
        <f>Planilha1!$C$8*Planilha2!D11</f>
        <v>750.98339823276581</v>
      </c>
      <c r="F11" s="7">
        <f t="shared" si="0"/>
        <v>62.581949852730482</v>
      </c>
    </row>
    <row r="12" spans="1:6" x14ac:dyDescent="0.25">
      <c r="A12" s="3">
        <v>2033</v>
      </c>
      <c r="B12" s="7">
        <f>D11+Planilha1!$C$6*12</f>
        <v>19974.584955819144</v>
      </c>
      <c r="C12" s="8">
        <f>Planilha1!$C$9</f>
        <v>0.08</v>
      </c>
      <c r="D12" s="7">
        <f t="shared" si="1"/>
        <v>21572.551752284675</v>
      </c>
      <c r="E12" s="7">
        <f>Planilha1!$C$8*Planilha2!D12</f>
        <v>862.90207009138703</v>
      </c>
      <c r="F12" s="7">
        <f t="shared" si="0"/>
        <v>71.908505840948919</v>
      </c>
    </row>
    <row r="13" spans="1:6" x14ac:dyDescent="0.25">
      <c r="A13" s="3">
        <v>2034</v>
      </c>
      <c r="B13" s="7">
        <f>D12+Planilha1!$C$6*12</f>
        <v>22772.551752284675</v>
      </c>
      <c r="C13" s="8">
        <f>Planilha1!$C$9</f>
        <v>0.08</v>
      </c>
      <c r="D13" s="7">
        <f t="shared" si="1"/>
        <v>24594.355892467451</v>
      </c>
      <c r="E13" s="7">
        <f>Planilha1!$C$8*Planilha2!D13</f>
        <v>983.77423569869802</v>
      </c>
      <c r="F13" s="7">
        <f t="shared" si="0"/>
        <v>81.981186308224835</v>
      </c>
    </row>
    <row r="14" spans="1:6" x14ac:dyDescent="0.25">
      <c r="A14" s="3">
        <v>2035</v>
      </c>
      <c r="B14" s="7">
        <f>D13+Planilha1!$C$6*12</f>
        <v>25794.355892467451</v>
      </c>
      <c r="C14" s="8">
        <f>Planilha1!$C$9</f>
        <v>0.08</v>
      </c>
      <c r="D14" s="7">
        <f t="shared" si="1"/>
        <v>27857.904363864847</v>
      </c>
      <c r="E14" s="7">
        <f>Planilha1!$C$8*Planilha2!D14</f>
        <v>1114.316174554594</v>
      </c>
      <c r="F14" s="7">
        <f t="shared" si="0"/>
        <v>92.859681212882833</v>
      </c>
    </row>
    <row r="15" spans="1:6" x14ac:dyDescent="0.25">
      <c r="A15" s="3">
        <v>2036</v>
      </c>
      <c r="B15" s="7">
        <f>D14+Planilha1!$C$6*12</f>
        <v>29057.904363864847</v>
      </c>
      <c r="C15" s="8">
        <f>Planilha1!$C$9</f>
        <v>0.08</v>
      </c>
      <c r="D15" s="7">
        <f t="shared" si="1"/>
        <v>31382.536712974033</v>
      </c>
      <c r="E15" s="7">
        <f>Planilha1!$C$8*Planilha2!D15</f>
        <v>1255.3014685189614</v>
      </c>
      <c r="F15" s="7">
        <f t="shared" si="0"/>
        <v>104.60845570991346</v>
      </c>
    </row>
    <row r="16" spans="1:6" x14ac:dyDescent="0.25">
      <c r="A16" s="3">
        <v>2037</v>
      </c>
      <c r="B16" s="7">
        <f>D15+Planilha1!$C$6*12</f>
        <v>32582.536712974033</v>
      </c>
      <c r="C16" s="8">
        <f>Planilha1!$C$9</f>
        <v>0.08</v>
      </c>
      <c r="D16" s="7">
        <f t="shared" si="1"/>
        <v>35189.139650011959</v>
      </c>
      <c r="E16" s="7">
        <f>Planilha1!$C$8*Planilha2!D16</f>
        <v>1407.5655860004783</v>
      </c>
      <c r="F16" s="7">
        <f t="shared" si="0"/>
        <v>117.29713216670653</v>
      </c>
    </row>
    <row r="17" spans="1:6" x14ac:dyDescent="0.25">
      <c r="A17" s="3">
        <v>2038</v>
      </c>
      <c r="B17" s="7">
        <f>D16+Planilha1!$C$6*12</f>
        <v>36389.139650011959</v>
      </c>
      <c r="C17" s="8">
        <f>Planilha1!$C$9</f>
        <v>0.08</v>
      </c>
      <c r="D17" s="7">
        <f t="shared" si="1"/>
        <v>39300.270822012913</v>
      </c>
      <c r="E17" s="7">
        <f>Planilha1!$C$8*Planilha2!D17</f>
        <v>1572.0108328805165</v>
      </c>
      <c r="F17" s="7">
        <f t="shared" si="0"/>
        <v>131.00090274004305</v>
      </c>
    </row>
    <row r="18" spans="1:6" x14ac:dyDescent="0.25">
      <c r="A18" s="3">
        <v>2039</v>
      </c>
      <c r="B18" s="7">
        <f>D17+Planilha1!$C$6*12</f>
        <v>40500.270822012913</v>
      </c>
      <c r="C18" s="8">
        <f>Planilha1!$C$9</f>
        <v>0.08</v>
      </c>
      <c r="D18" s="7">
        <f t="shared" si="1"/>
        <v>43740.29248777395</v>
      </c>
      <c r="E18" s="7">
        <f>Planilha1!$C$8*Planilha2!D18</f>
        <v>1749.611699510958</v>
      </c>
      <c r="F18" s="7">
        <f t="shared" si="0"/>
        <v>145.8009749592465</v>
      </c>
    </row>
    <row r="19" spans="1:6" x14ac:dyDescent="0.25">
      <c r="A19" s="3">
        <v>2040</v>
      </c>
      <c r="B19" s="7">
        <f>D18+Planilha1!$C$6*12</f>
        <v>44940.29248777395</v>
      </c>
      <c r="C19" s="8">
        <f>Planilha1!$C$9</f>
        <v>0.08</v>
      </c>
      <c r="D19" s="7">
        <f t="shared" si="1"/>
        <v>48535.515886795867</v>
      </c>
      <c r="E19" s="7">
        <f>Planilha1!$C$8*Planilha2!D19</f>
        <v>1941.4206354718347</v>
      </c>
      <c r="F19" s="7">
        <f t="shared" si="0"/>
        <v>161.78505295598623</v>
      </c>
    </row>
    <row r="20" spans="1:6" x14ac:dyDescent="0.25">
      <c r="A20" s="3">
        <v>2041</v>
      </c>
      <c r="B20" s="7">
        <f>D19+Planilha1!$C$6*12</f>
        <v>49735.515886795867</v>
      </c>
      <c r="C20" s="8">
        <f>Planilha1!$C$9</f>
        <v>0.08</v>
      </c>
      <c r="D20" s="7">
        <f t="shared" si="1"/>
        <v>53714.357157739534</v>
      </c>
      <c r="E20" s="7">
        <f>Planilha1!$C$8*Planilha2!D20</f>
        <v>2148.5742863095816</v>
      </c>
      <c r="F20" s="7">
        <f t="shared" si="0"/>
        <v>179.04785719246513</v>
      </c>
    </row>
    <row r="21" spans="1:6" x14ac:dyDescent="0.25">
      <c r="A21" s="3">
        <v>2042</v>
      </c>
      <c r="B21" s="7">
        <f>D20+Planilha1!$C$6*12</f>
        <v>54914.357157739534</v>
      </c>
      <c r="C21" s="8">
        <f>Planilha1!$C$9</f>
        <v>0.08</v>
      </c>
      <c r="D21" s="7">
        <f t="shared" si="1"/>
        <v>59307.505730358695</v>
      </c>
      <c r="E21" s="7">
        <f>Planilha1!$C$8*Planilha2!D21</f>
        <v>2372.3002292143478</v>
      </c>
      <c r="F21" s="7">
        <f t="shared" si="0"/>
        <v>197.69168576786231</v>
      </c>
    </row>
    <row r="22" spans="1:6" x14ac:dyDescent="0.25">
      <c r="A22" s="3">
        <v>2043</v>
      </c>
      <c r="B22" s="7">
        <f>D21+Planilha1!$C$6*12</f>
        <v>60507.505730358695</v>
      </c>
      <c r="C22" s="8">
        <f>Planilha1!$C$9</f>
        <v>0.08</v>
      </c>
      <c r="D22" s="7">
        <f t="shared" si="1"/>
        <v>65348.106188787388</v>
      </c>
      <c r="E22" s="7">
        <f>Planilha1!$C$8*Planilha2!D22</f>
        <v>2613.9242475514957</v>
      </c>
      <c r="F22" s="7">
        <f t="shared" si="0"/>
        <v>217.8270206292913</v>
      </c>
    </row>
    <row r="23" spans="1:6" x14ac:dyDescent="0.25">
      <c r="A23" s="3">
        <v>2044</v>
      </c>
      <c r="B23" s="7">
        <f>D22+Planilha1!$C$6*12</f>
        <v>66548.10618878738</v>
      </c>
      <c r="C23" s="8">
        <f>Planilha1!$C$9</f>
        <v>0.08</v>
      </c>
      <c r="D23" s="7">
        <f t="shared" si="1"/>
        <v>71871.954683890377</v>
      </c>
      <c r="E23" s="7">
        <f>Planilha1!$C$8*Planilha2!D23</f>
        <v>2874.878187355615</v>
      </c>
      <c r="F23" s="7">
        <f t="shared" si="0"/>
        <v>239.57318227963458</v>
      </c>
    </row>
    <row r="24" spans="1:6" x14ac:dyDescent="0.25">
      <c r="A24" s="3">
        <v>2045</v>
      </c>
      <c r="B24" s="7">
        <f>D23+Planilha1!$C$6*12</f>
        <v>73071.954683890377</v>
      </c>
      <c r="C24" s="8">
        <f>Planilha1!$C$9</f>
        <v>0.08</v>
      </c>
      <c r="D24" s="7">
        <f t="shared" si="1"/>
        <v>78917.711058601606</v>
      </c>
      <c r="E24" s="7">
        <f>Planilha1!$C$8*Planilha2!D24</f>
        <v>3156.7084423440642</v>
      </c>
      <c r="F24" s="7">
        <f t="shared" si="0"/>
        <v>263.05903686200537</v>
      </c>
    </row>
    <row r="25" spans="1:6" x14ac:dyDescent="0.25">
      <c r="A25" s="3">
        <v>2046</v>
      </c>
      <c r="B25" s="7">
        <f>D24+Planilha1!$C$6*12</f>
        <v>80117.711058601606</v>
      </c>
      <c r="C25" s="8">
        <f>Planilha1!$C$9</f>
        <v>0.08</v>
      </c>
      <c r="D25" s="7">
        <f t="shared" si="1"/>
        <v>86527.127943289728</v>
      </c>
      <c r="E25" s="7">
        <f>Planilha1!$C$8*Planilha2!D25</f>
        <v>3461.085117731589</v>
      </c>
      <c r="F25" s="7">
        <f t="shared" si="0"/>
        <v>288.42375981096575</v>
      </c>
    </row>
    <row r="26" spans="1:6" x14ac:dyDescent="0.25">
      <c r="A26" s="3">
        <v>2047</v>
      </c>
      <c r="B26" s="7">
        <f>D25+Planilha1!$C$6*12</f>
        <v>87727.127943289728</v>
      </c>
      <c r="C26" s="8">
        <f>Planilha1!$C$9</f>
        <v>0.08</v>
      </c>
      <c r="D26" s="7">
        <f t="shared" si="1"/>
        <v>94745.298178752913</v>
      </c>
      <c r="E26" s="7">
        <f>Planilha1!$C$8*Planilha2!D26</f>
        <v>3789.8119271501164</v>
      </c>
      <c r="F26" s="7">
        <f t="shared" si="0"/>
        <v>315.81766059584305</v>
      </c>
    </row>
    <row r="27" spans="1:6" x14ac:dyDescent="0.25">
      <c r="A27" s="3">
        <v>2048</v>
      </c>
      <c r="B27" s="7">
        <f>D26+Planilha1!$C$6*12</f>
        <v>95945.298178752913</v>
      </c>
      <c r="C27" s="8">
        <f>Planilha1!$C$9</f>
        <v>0.08</v>
      </c>
      <c r="D27" s="7">
        <f t="shared" si="1"/>
        <v>103620.92203305315</v>
      </c>
      <c r="E27" s="7">
        <f>Planilha1!$C$8*Planilha2!D27</f>
        <v>4144.8368813221259</v>
      </c>
      <c r="F27" s="7">
        <f t="shared" si="0"/>
        <v>345.40307344351049</v>
      </c>
    </row>
    <row r="28" spans="1:6" x14ac:dyDescent="0.25">
      <c r="A28" s="3">
        <v>2049</v>
      </c>
      <c r="B28" s="7">
        <f>D27+Planilha1!$C$6*12</f>
        <v>104820.92203305315</v>
      </c>
      <c r="C28" s="8">
        <f>Planilha1!$C$9</f>
        <v>0.08</v>
      </c>
      <c r="D28" s="7">
        <f t="shared" si="1"/>
        <v>113206.5957956974</v>
      </c>
      <c r="E28" s="7">
        <f>Planilha1!$C$8*Planilha2!D28</f>
        <v>4528.263831827896</v>
      </c>
      <c r="F28" s="7">
        <f t="shared" si="0"/>
        <v>377.35531931899135</v>
      </c>
    </row>
    <row r="29" spans="1:6" x14ac:dyDescent="0.25">
      <c r="A29" s="3">
        <v>2050</v>
      </c>
      <c r="B29" s="7">
        <f>D28+Planilha1!$C$6*12</f>
        <v>114406.5957956974</v>
      </c>
      <c r="C29" s="8">
        <f>Planilha1!$C$9</f>
        <v>0.08</v>
      </c>
      <c r="D29" s="7">
        <f t="shared" si="1"/>
        <v>123559.1234593532</v>
      </c>
      <c r="E29" s="7">
        <f>Planilha1!$C$8*Planilha2!D29</f>
        <v>4942.3649383741276</v>
      </c>
      <c r="F29" s="7">
        <f t="shared" si="0"/>
        <v>411.86374486451064</v>
      </c>
    </row>
    <row r="30" spans="1:6" x14ac:dyDescent="0.25">
      <c r="A30" s="3">
        <v>2051</v>
      </c>
      <c r="B30" s="7">
        <f>D29+Planilha1!$C$6*12</f>
        <v>124759.1234593532</v>
      </c>
      <c r="C30" s="8">
        <f>Planilha1!$C$9</f>
        <v>0.08</v>
      </c>
      <c r="D30" s="7">
        <f t="shared" si="1"/>
        <v>134739.85333610146</v>
      </c>
      <c r="E30" s="7">
        <f>Planilha1!$C$8*Planilha2!D30</f>
        <v>5389.5941334440586</v>
      </c>
      <c r="F30" s="7">
        <f t="shared" si="0"/>
        <v>449.13284445367157</v>
      </c>
    </row>
    <row r="31" spans="1:6" x14ac:dyDescent="0.25">
      <c r="A31" s="3">
        <v>2052</v>
      </c>
      <c r="B31" s="7">
        <f>D30+Planilha1!$C$6*12</f>
        <v>135939.85333610146</v>
      </c>
      <c r="C31" s="8">
        <f>Planilha1!$C$9</f>
        <v>0.08</v>
      </c>
      <c r="D31" s="7">
        <f t="shared" si="1"/>
        <v>146815.04160298957</v>
      </c>
      <c r="E31" s="7">
        <f>Planilha1!$C$8*Planilha2!D31</f>
        <v>5872.6016641195829</v>
      </c>
      <c r="F31" s="7">
        <f t="shared" si="0"/>
        <v>489.38347200996526</v>
      </c>
    </row>
    <row r="32" spans="1:6" x14ac:dyDescent="0.25">
      <c r="A32" s="3">
        <v>2053</v>
      </c>
      <c r="B32" s="7">
        <f>D31+Planilha1!$C$6*12</f>
        <v>148015.04160298957</v>
      </c>
      <c r="C32" s="8">
        <f>Planilha1!$C$9</f>
        <v>0.08</v>
      </c>
      <c r="D32" s="7">
        <f t="shared" si="1"/>
        <v>159856.24493122875</v>
      </c>
      <c r="E32" s="7">
        <f>Planilha1!$C$8*Planilha2!D32</f>
        <v>6394.2497972491501</v>
      </c>
      <c r="F32" s="7">
        <f t="shared" si="0"/>
        <v>532.85414977076255</v>
      </c>
    </row>
    <row r="33" spans="1:6" x14ac:dyDescent="0.25">
      <c r="A33" s="3">
        <v>2054</v>
      </c>
      <c r="B33" s="7">
        <f>D32+Planilha1!$C$6*12</f>
        <v>161056.24493122875</v>
      </c>
      <c r="C33" s="8">
        <f>Planilha1!$C$9</f>
        <v>0.08</v>
      </c>
      <c r="D33" s="7">
        <f t="shared" si="1"/>
        <v>173940.74452572706</v>
      </c>
      <c r="E33" s="7">
        <f>Planilha1!$C$8*Planilha2!D33</f>
        <v>6957.6297810290826</v>
      </c>
      <c r="F33" s="7">
        <f t="shared" si="0"/>
        <v>579.80248175242355</v>
      </c>
    </row>
    <row r="34" spans="1:6" x14ac:dyDescent="0.25">
      <c r="A34" s="3">
        <v>2055</v>
      </c>
      <c r="B34" s="7">
        <f>D33+Planilha1!$C$6*12</f>
        <v>175140.74452572706</v>
      </c>
      <c r="C34" s="8">
        <f>Planilha1!$C$9</f>
        <v>0.08</v>
      </c>
      <c r="D34" s="7">
        <f t="shared" si="1"/>
        <v>189152.00408778523</v>
      </c>
      <c r="E34" s="7">
        <f>Planilha1!$C$8*Planilha2!D34</f>
        <v>7566.0801635114094</v>
      </c>
      <c r="F34" s="7">
        <f t="shared" si="0"/>
        <v>630.50668029261749</v>
      </c>
    </row>
    <row r="35" spans="1:6" x14ac:dyDescent="0.25">
      <c r="A35" s="3">
        <v>2056</v>
      </c>
      <c r="B35" s="7">
        <f>D34+Planilha1!$C$6*12</f>
        <v>190352.00408778523</v>
      </c>
      <c r="C35" s="8">
        <f>Planilha1!$C$9</f>
        <v>0.08</v>
      </c>
      <c r="D35" s="7">
        <f t="shared" si="1"/>
        <v>205580.16441480804</v>
      </c>
      <c r="E35" s="7">
        <f>Planilha1!$C$8*Planilha2!D35</f>
        <v>8223.2065765923217</v>
      </c>
      <c r="F35" s="7">
        <f t="shared" si="0"/>
        <v>685.26721471602684</v>
      </c>
    </row>
    <row r="36" spans="1:6" x14ac:dyDescent="0.25">
      <c r="A36" s="3">
        <v>2057</v>
      </c>
      <c r="B36" s="7">
        <f>D35+Planilha1!$C$6*12</f>
        <v>206780.16441480804</v>
      </c>
      <c r="C36" s="8">
        <f>Planilha1!$C$9</f>
        <v>0.08</v>
      </c>
      <c r="D36" s="7">
        <f t="shared" si="1"/>
        <v>223322.57756799267</v>
      </c>
      <c r="E36" s="7">
        <f>Planilha1!$C$8*Planilha2!D36</f>
        <v>8932.903102719707</v>
      </c>
      <c r="F36" s="7">
        <f t="shared" si="0"/>
        <v>744.40859189330888</v>
      </c>
    </row>
    <row r="37" spans="1:6" x14ac:dyDescent="0.25">
      <c r="A37" s="3">
        <v>2058</v>
      </c>
      <c r="B37" s="7">
        <f>D36+Planilha1!$C$6*12</f>
        <v>224522.57756799267</v>
      </c>
      <c r="C37" s="8">
        <f>Planilha1!$C$9</f>
        <v>0.08</v>
      </c>
      <c r="D37" s="7">
        <f t="shared" si="1"/>
        <v>242484.38377343208</v>
      </c>
      <c r="E37" s="7">
        <f>Planilha1!$C$8*Planilha2!D37</f>
        <v>9699.3753509372837</v>
      </c>
      <c r="F37" s="7">
        <f t="shared" si="0"/>
        <v>808.2812792447736</v>
      </c>
    </row>
    <row r="38" spans="1:6" x14ac:dyDescent="0.25">
      <c r="A38" s="3">
        <v>2059</v>
      </c>
      <c r="B38" s="7">
        <f>D37+Planilha1!$C$6*12</f>
        <v>243684.38377343208</v>
      </c>
      <c r="C38" s="8">
        <f>Planilha1!$C$9</f>
        <v>0.08</v>
      </c>
      <c r="D38" s="7">
        <f t="shared" si="1"/>
        <v>263179.13447530667</v>
      </c>
      <c r="E38" s="7">
        <f>Planilha1!$C$8*Planilha2!D38</f>
        <v>10527.165379012267</v>
      </c>
      <c r="F38" s="7">
        <f t="shared" si="0"/>
        <v>877.26378158435557</v>
      </c>
    </row>
    <row r="39" spans="1:6" x14ac:dyDescent="0.25">
      <c r="A39" s="3">
        <v>2060</v>
      </c>
      <c r="B39" s="7">
        <f>D38+Planilha1!$C$6*12</f>
        <v>264379.13447530667</v>
      </c>
      <c r="C39" s="8">
        <f>Planilha1!$C$9</f>
        <v>0.08</v>
      </c>
      <c r="D39" s="7">
        <f t="shared" si="1"/>
        <v>285529.4652333312</v>
      </c>
      <c r="E39" s="7">
        <f>Planilha1!$C$8*Planilha2!D39</f>
        <v>11421.178609333248</v>
      </c>
      <c r="F39" s="7">
        <f t="shared" si="0"/>
        <v>951.76488411110404</v>
      </c>
    </row>
    <row r="40" spans="1:6" x14ac:dyDescent="0.25">
      <c r="A40" s="3">
        <v>2061</v>
      </c>
      <c r="B40" s="7">
        <f>D39+Planilha1!$C$6*12</f>
        <v>286729.4652333312</v>
      </c>
      <c r="C40" s="8">
        <f>Planilha1!$C$9</f>
        <v>0.08</v>
      </c>
      <c r="D40" s="7">
        <f t="shared" ref="D40:D41" si="2">B40+(B40*C40)</f>
        <v>309667.82245199766</v>
      </c>
      <c r="E40" s="7">
        <f>Planilha1!$C$8*Planilha2!D40</f>
        <v>12386.712898079906</v>
      </c>
      <c r="F40" s="7">
        <f t="shared" si="0"/>
        <v>1032.2260748399922</v>
      </c>
    </row>
    <row r="41" spans="1:6" x14ac:dyDescent="0.25">
      <c r="A41" s="3">
        <v>2062</v>
      </c>
      <c r="B41" s="7">
        <f>D40+Planilha1!$C$6*12</f>
        <v>310867.82245199766</v>
      </c>
      <c r="C41" s="8">
        <f>Planilha1!$C$9</f>
        <v>0.08</v>
      </c>
      <c r="D41" s="7">
        <f t="shared" si="2"/>
        <v>335737.2482481575</v>
      </c>
      <c r="E41" s="7">
        <f>Planilha1!$C$8*Planilha2!D41</f>
        <v>13429.4899299263</v>
      </c>
      <c r="F41" s="7">
        <f t="shared" si="0"/>
        <v>1119.1241608271916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B2CBB-8557-4766-872F-909D9A30F15D}">
  <sheetPr filterMode="1"/>
  <dimension ref="A1:M331"/>
  <sheetViews>
    <sheetView workbookViewId="0">
      <selection activeCell="A309" sqref="A309"/>
    </sheetView>
  </sheetViews>
  <sheetFormatPr defaultRowHeight="15" x14ac:dyDescent="0.25"/>
  <cols>
    <col min="1" max="1" width="9.42578125" bestFit="1" customWidth="1"/>
    <col min="2" max="2" width="17.5703125" bestFit="1" customWidth="1"/>
    <col min="3" max="3" width="10.5703125" style="1" bestFit="1" customWidth="1"/>
    <col min="4" max="4" width="11.5703125" bestFit="1" customWidth="1"/>
    <col min="5" max="5" width="16.28515625" bestFit="1" customWidth="1"/>
    <col min="6" max="6" width="7.7109375" bestFit="1" customWidth="1"/>
    <col min="7" max="7" width="19" bestFit="1" customWidth="1"/>
    <col min="8" max="8" width="10.7109375" bestFit="1" customWidth="1"/>
    <col min="9" max="9" width="16.85546875" bestFit="1" customWidth="1"/>
    <col min="10" max="10" width="14.140625" bestFit="1" customWidth="1"/>
    <col min="11" max="11" width="16.85546875" bestFit="1" customWidth="1"/>
    <col min="12" max="12" width="11" bestFit="1" customWidth="1"/>
    <col min="13" max="13" width="17.140625" bestFit="1" customWidth="1"/>
  </cols>
  <sheetData>
    <row r="1" spans="1:13" x14ac:dyDescent="0.25">
      <c r="A1" s="2" t="s">
        <v>13</v>
      </c>
      <c r="B1" s="2" t="s">
        <v>14</v>
      </c>
      <c r="C1" s="17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</row>
    <row r="2" spans="1:13" hidden="1" x14ac:dyDescent="0.25">
      <c r="A2" s="3" t="s">
        <v>206</v>
      </c>
      <c r="B2" s="3" t="s">
        <v>185</v>
      </c>
      <c r="C2" s="3">
        <v>9.51</v>
      </c>
      <c r="D2" s="4">
        <v>-0.1636</v>
      </c>
      <c r="E2" s="4">
        <v>1.0513999999999999</v>
      </c>
      <c r="F2" s="3">
        <v>0.9</v>
      </c>
      <c r="G2" s="5">
        <v>1180230</v>
      </c>
      <c r="H2" s="3">
        <v>5</v>
      </c>
      <c r="I2" s="3">
        <v>0</v>
      </c>
      <c r="J2" s="3">
        <v>0</v>
      </c>
      <c r="K2" s="3">
        <v>0</v>
      </c>
      <c r="L2" s="4">
        <v>0</v>
      </c>
      <c r="M2" s="4">
        <v>0</v>
      </c>
    </row>
    <row r="3" spans="1:13" hidden="1" x14ac:dyDescent="0.25">
      <c r="A3" s="3" t="s">
        <v>278</v>
      </c>
      <c r="B3" s="3"/>
      <c r="C3" s="3">
        <v>8.4700000000000006</v>
      </c>
      <c r="D3" s="4">
        <v>2.52E-2</v>
      </c>
      <c r="E3" s="4">
        <v>0.22520000000000001</v>
      </c>
      <c r="F3" s="3">
        <v>0.49</v>
      </c>
      <c r="G3" s="5">
        <v>4369030</v>
      </c>
      <c r="H3" s="5">
        <v>1503</v>
      </c>
      <c r="I3" s="3">
        <v>0</v>
      </c>
      <c r="J3" s="3">
        <v>0</v>
      </c>
      <c r="K3" s="3">
        <v>0</v>
      </c>
      <c r="L3" s="4">
        <v>0</v>
      </c>
      <c r="M3" s="4">
        <v>0</v>
      </c>
    </row>
    <row r="4" spans="1:13" hidden="1" x14ac:dyDescent="0.25">
      <c r="A4" s="3" t="s">
        <v>285</v>
      </c>
      <c r="B4" s="3" t="s">
        <v>27</v>
      </c>
      <c r="C4" s="3">
        <v>178</v>
      </c>
      <c r="D4" s="4">
        <v>1.52E-2</v>
      </c>
      <c r="E4" s="4">
        <v>0.65180000000000005</v>
      </c>
      <c r="F4" s="3">
        <v>0.61</v>
      </c>
      <c r="G4" s="5">
        <v>4679800</v>
      </c>
      <c r="H4" s="3">
        <v>21</v>
      </c>
      <c r="I4" s="3">
        <v>0</v>
      </c>
      <c r="J4" s="3">
        <v>0</v>
      </c>
      <c r="K4" s="3">
        <v>0</v>
      </c>
      <c r="L4" s="4">
        <v>0</v>
      </c>
      <c r="M4" s="4">
        <v>0</v>
      </c>
    </row>
    <row r="5" spans="1:13" hidden="1" x14ac:dyDescent="0.25">
      <c r="A5" s="3" t="s">
        <v>61</v>
      </c>
      <c r="B5" s="3" t="s">
        <v>27</v>
      </c>
      <c r="C5" s="3">
        <v>101</v>
      </c>
      <c r="D5" s="4">
        <v>7.7000000000000002E-3</v>
      </c>
      <c r="E5" s="4">
        <v>0.1211</v>
      </c>
      <c r="F5" s="3">
        <v>1</v>
      </c>
      <c r="G5" s="5">
        <v>9090000</v>
      </c>
      <c r="H5" s="5">
        <v>3294</v>
      </c>
      <c r="I5" s="3">
        <v>0</v>
      </c>
      <c r="J5" s="3">
        <v>0</v>
      </c>
      <c r="K5" s="3">
        <v>0</v>
      </c>
      <c r="L5" s="4">
        <v>0</v>
      </c>
      <c r="M5" s="4">
        <v>0</v>
      </c>
    </row>
    <row r="6" spans="1:13" hidden="1" x14ac:dyDescent="0.25">
      <c r="A6" s="3" t="s">
        <v>221</v>
      </c>
      <c r="B6" s="3" t="s">
        <v>32</v>
      </c>
      <c r="C6" s="3">
        <v>103.5</v>
      </c>
      <c r="D6" s="4">
        <v>4.2999999999999997E-2</v>
      </c>
      <c r="E6" s="4">
        <v>8.6900000000000005E-2</v>
      </c>
      <c r="F6" s="3">
        <v>1</v>
      </c>
      <c r="G6" s="5">
        <v>10477300</v>
      </c>
      <c r="H6" s="3">
        <v>175</v>
      </c>
      <c r="I6" s="3">
        <v>0</v>
      </c>
      <c r="J6" s="3">
        <v>0</v>
      </c>
      <c r="K6" s="3">
        <v>0</v>
      </c>
      <c r="L6" s="4">
        <v>0</v>
      </c>
      <c r="M6" s="4">
        <v>0</v>
      </c>
    </row>
    <row r="7" spans="1:13" hidden="1" x14ac:dyDescent="0.25">
      <c r="A7" s="3" t="s">
        <v>35</v>
      </c>
      <c r="B7" s="3" t="s">
        <v>34</v>
      </c>
      <c r="C7" s="3">
        <v>760</v>
      </c>
      <c r="D7" s="4">
        <v>2.0899999999999998E-2</v>
      </c>
      <c r="E7" s="4">
        <v>0</v>
      </c>
      <c r="F7" s="3">
        <v>0.38</v>
      </c>
      <c r="G7" s="5">
        <v>84494500</v>
      </c>
      <c r="H7" s="5">
        <v>22747</v>
      </c>
      <c r="I7" s="3">
        <v>1</v>
      </c>
      <c r="J7" s="6">
        <v>1864.64</v>
      </c>
      <c r="K7" s="3">
        <v>171.58</v>
      </c>
      <c r="L7" s="4">
        <v>9.1999999999999998E-2</v>
      </c>
      <c r="M7" s="4">
        <v>0.97070000000000001</v>
      </c>
    </row>
    <row r="8" spans="1:13" hidden="1" x14ac:dyDescent="0.25">
      <c r="A8" s="3" t="s">
        <v>290</v>
      </c>
      <c r="B8" s="3" t="s">
        <v>27</v>
      </c>
      <c r="C8" s="3">
        <v>112</v>
      </c>
      <c r="D8" s="4">
        <v>-4.2599999999999999E-2</v>
      </c>
      <c r="E8" s="4">
        <v>1.1891</v>
      </c>
      <c r="F8" s="3">
        <v>0.56999999999999995</v>
      </c>
      <c r="G8" s="5">
        <v>12037900</v>
      </c>
      <c r="H8" s="5">
        <v>13860</v>
      </c>
      <c r="I8" s="3">
        <v>0</v>
      </c>
      <c r="J8" s="3">
        <v>0</v>
      </c>
      <c r="K8" s="3">
        <v>0</v>
      </c>
      <c r="L8" s="4">
        <v>0</v>
      </c>
      <c r="M8" s="4">
        <v>0</v>
      </c>
    </row>
    <row r="9" spans="1:13" hidden="1" x14ac:dyDescent="0.25">
      <c r="A9" s="3" t="s">
        <v>202</v>
      </c>
      <c r="B9" s="3" t="s">
        <v>185</v>
      </c>
      <c r="C9" s="3">
        <v>0.65</v>
      </c>
      <c r="D9" s="4">
        <v>0.54320000000000002</v>
      </c>
      <c r="E9" s="4">
        <v>0.48280000000000001</v>
      </c>
      <c r="F9" s="3">
        <v>0.87</v>
      </c>
      <c r="G9" s="5">
        <v>12055700</v>
      </c>
      <c r="H9" s="5">
        <v>13045</v>
      </c>
      <c r="I9" s="3">
        <v>0</v>
      </c>
      <c r="J9" s="3">
        <v>0</v>
      </c>
      <c r="K9" s="3">
        <v>0</v>
      </c>
      <c r="L9" s="4">
        <v>0</v>
      </c>
      <c r="M9" s="4">
        <v>0</v>
      </c>
    </row>
    <row r="10" spans="1:13" hidden="1" x14ac:dyDescent="0.25">
      <c r="A10" s="3" t="s">
        <v>284</v>
      </c>
      <c r="B10" s="3" t="s">
        <v>27</v>
      </c>
      <c r="C10" s="3">
        <v>65.989999999999995</v>
      </c>
      <c r="D10" s="4">
        <v>0.1366</v>
      </c>
      <c r="E10" s="4">
        <v>0.12939999999999999</v>
      </c>
      <c r="F10" s="3">
        <v>0.92</v>
      </c>
      <c r="G10" s="5">
        <v>14406500</v>
      </c>
      <c r="H10" s="5">
        <v>6651</v>
      </c>
      <c r="I10" s="3">
        <v>0</v>
      </c>
      <c r="J10" s="3">
        <v>0</v>
      </c>
      <c r="K10" s="3">
        <v>0</v>
      </c>
      <c r="L10" s="4">
        <v>0</v>
      </c>
      <c r="M10" s="4">
        <v>0</v>
      </c>
    </row>
    <row r="11" spans="1:13" hidden="1" x14ac:dyDescent="0.25">
      <c r="A11" s="3" t="s">
        <v>250</v>
      </c>
      <c r="B11" s="3" t="s">
        <v>27</v>
      </c>
      <c r="C11" s="3">
        <v>18.579999999999998</v>
      </c>
      <c r="D11" s="4">
        <v>-3.9699999999999999E-2</v>
      </c>
      <c r="E11" s="4">
        <v>0.31030000000000002</v>
      </c>
      <c r="F11" s="3">
        <v>0.59</v>
      </c>
      <c r="G11" s="5">
        <v>17731000</v>
      </c>
      <c r="H11" s="5">
        <v>3374</v>
      </c>
      <c r="I11" s="3">
        <v>0</v>
      </c>
      <c r="J11" s="3">
        <v>0</v>
      </c>
      <c r="K11" s="3">
        <v>0</v>
      </c>
      <c r="L11" s="4">
        <v>0</v>
      </c>
      <c r="M11" s="4">
        <v>0</v>
      </c>
    </row>
    <row r="12" spans="1:13" hidden="1" x14ac:dyDescent="0.25">
      <c r="A12" s="3" t="s">
        <v>40</v>
      </c>
      <c r="B12" s="3" t="s">
        <v>27</v>
      </c>
      <c r="C12" s="3">
        <v>100</v>
      </c>
      <c r="D12" s="4">
        <v>0</v>
      </c>
      <c r="E12" s="4">
        <v>0</v>
      </c>
      <c r="F12" s="3">
        <v>1</v>
      </c>
      <c r="G12" s="5">
        <v>49205000</v>
      </c>
      <c r="H12" s="3">
        <v>24</v>
      </c>
      <c r="I12" s="3">
        <v>0</v>
      </c>
      <c r="J12" s="3">
        <v>0</v>
      </c>
      <c r="K12" s="3">
        <v>0</v>
      </c>
      <c r="L12" s="4">
        <v>0</v>
      </c>
      <c r="M12" s="4">
        <v>0</v>
      </c>
    </row>
    <row r="13" spans="1:13" hidden="1" x14ac:dyDescent="0.25">
      <c r="A13" s="3" t="s">
        <v>220</v>
      </c>
      <c r="B13" s="3" t="s">
        <v>32</v>
      </c>
      <c r="C13" s="3">
        <v>57.1</v>
      </c>
      <c r="D13" s="4">
        <v>9.9500000000000005E-2</v>
      </c>
      <c r="E13" s="4">
        <v>0.1134</v>
      </c>
      <c r="F13" s="3">
        <v>0.89</v>
      </c>
      <c r="G13" s="5">
        <v>18202600</v>
      </c>
      <c r="H13" s="5">
        <v>31149</v>
      </c>
      <c r="I13" s="3">
        <v>0</v>
      </c>
      <c r="J13" s="3">
        <v>0</v>
      </c>
      <c r="K13" s="3">
        <v>0</v>
      </c>
      <c r="L13" s="4">
        <v>0</v>
      </c>
      <c r="M13" s="4">
        <v>0</v>
      </c>
    </row>
    <row r="14" spans="1:13" hidden="1" x14ac:dyDescent="0.25">
      <c r="A14" s="3" t="s">
        <v>42</v>
      </c>
      <c r="B14" s="3" t="s">
        <v>29</v>
      </c>
      <c r="C14" s="3">
        <v>67.31</v>
      </c>
      <c r="D14" s="4">
        <v>2.5700000000000001E-2</v>
      </c>
      <c r="E14" s="4">
        <v>5.1999999999999998E-3</v>
      </c>
      <c r="F14" s="3">
        <v>0.83</v>
      </c>
      <c r="G14" s="5">
        <v>117869000</v>
      </c>
      <c r="H14" s="3">
        <v>402</v>
      </c>
      <c r="I14" s="3">
        <v>1</v>
      </c>
      <c r="J14" s="6">
        <v>3439.9</v>
      </c>
      <c r="K14" s="3">
        <v>103.99</v>
      </c>
      <c r="L14" s="4">
        <v>3.0200000000000001E-2</v>
      </c>
      <c r="M14" s="4">
        <v>0.2135</v>
      </c>
    </row>
    <row r="15" spans="1:13" hidden="1" x14ac:dyDescent="0.25">
      <c r="A15" s="3" t="s">
        <v>99</v>
      </c>
      <c r="B15" s="3" t="s">
        <v>68</v>
      </c>
      <c r="C15" s="3">
        <v>347.98</v>
      </c>
      <c r="D15" s="4">
        <v>1.72E-2</v>
      </c>
      <c r="E15" s="4">
        <v>0.51580000000000004</v>
      </c>
      <c r="F15" s="3">
        <v>0.75</v>
      </c>
      <c r="G15" s="5">
        <v>18650700</v>
      </c>
      <c r="H15" s="5">
        <v>17133</v>
      </c>
      <c r="I15" s="3">
        <v>1</v>
      </c>
      <c r="J15" s="6">
        <v>2222.34</v>
      </c>
      <c r="K15" s="3">
        <v>311.58999999999997</v>
      </c>
      <c r="L15" s="4">
        <v>0.14019999999999999</v>
      </c>
      <c r="M15" s="4">
        <v>0</v>
      </c>
    </row>
    <row r="16" spans="1:13" hidden="1" x14ac:dyDescent="0.25">
      <c r="A16" s="3" t="s">
        <v>246</v>
      </c>
      <c r="B16" s="3" t="s">
        <v>27</v>
      </c>
      <c r="C16" s="3">
        <v>33.979999999999997</v>
      </c>
      <c r="D16" s="4">
        <v>0.40439999999999998</v>
      </c>
      <c r="E16" s="4">
        <v>0.2233</v>
      </c>
      <c r="F16" s="3">
        <v>0.45</v>
      </c>
      <c r="G16" s="5">
        <v>18757000</v>
      </c>
      <c r="H16" s="5">
        <v>1014</v>
      </c>
      <c r="I16" s="3">
        <v>0</v>
      </c>
      <c r="J16" s="3">
        <v>0</v>
      </c>
      <c r="K16" s="3">
        <v>0</v>
      </c>
      <c r="L16" s="4">
        <v>0</v>
      </c>
      <c r="M16" s="4">
        <v>0</v>
      </c>
    </row>
    <row r="17" spans="1:13" hidden="1" x14ac:dyDescent="0.25">
      <c r="A17" s="3" t="s">
        <v>237</v>
      </c>
      <c r="B17" s="3" t="s">
        <v>27</v>
      </c>
      <c r="C17" s="3">
        <v>9.9700000000000006</v>
      </c>
      <c r="D17" s="4">
        <v>1.6299999999999999E-2</v>
      </c>
      <c r="E17" s="4">
        <v>4.9500000000000002E-2</v>
      </c>
      <c r="F17" s="3">
        <v>1.04</v>
      </c>
      <c r="G17" s="5">
        <v>20687800</v>
      </c>
      <c r="H17" s="5">
        <v>8329</v>
      </c>
      <c r="I17" s="3">
        <v>0</v>
      </c>
      <c r="J17" s="3">
        <v>0</v>
      </c>
      <c r="K17" s="3">
        <v>0</v>
      </c>
      <c r="L17" s="4">
        <v>0</v>
      </c>
      <c r="M17" s="4">
        <v>0</v>
      </c>
    </row>
    <row r="18" spans="1:13" hidden="1" x14ac:dyDescent="0.25">
      <c r="A18" s="3" t="s">
        <v>305</v>
      </c>
      <c r="B18" s="3" t="s">
        <v>29</v>
      </c>
      <c r="C18" s="3">
        <v>5.0999999999999996</v>
      </c>
      <c r="D18" s="4">
        <v>5.1400000000000001E-2</v>
      </c>
      <c r="E18" s="4">
        <v>4.6899999999999997E-2</v>
      </c>
      <c r="F18" s="3">
        <v>0.44</v>
      </c>
      <c r="G18" s="5">
        <v>21420000</v>
      </c>
      <c r="H18" s="5">
        <v>3194</v>
      </c>
      <c r="I18" s="3">
        <v>1</v>
      </c>
      <c r="J18" s="6">
        <v>4388.16</v>
      </c>
      <c r="K18" s="3">
        <v>793.87</v>
      </c>
      <c r="L18" s="4">
        <v>0.18090000000000001</v>
      </c>
      <c r="M18" s="4">
        <v>0.2316</v>
      </c>
    </row>
    <row r="19" spans="1:13" hidden="1" x14ac:dyDescent="0.25">
      <c r="A19" s="3" t="s">
        <v>133</v>
      </c>
      <c r="B19" s="3" t="s">
        <v>27</v>
      </c>
      <c r="C19" s="3">
        <v>65.06</v>
      </c>
      <c r="D19" s="4">
        <v>0.13880000000000001</v>
      </c>
      <c r="E19" s="4">
        <v>0.15840000000000001</v>
      </c>
      <c r="F19" s="3">
        <v>0.85</v>
      </c>
      <c r="G19" s="5">
        <v>22029200</v>
      </c>
      <c r="H19" s="5">
        <v>81139</v>
      </c>
      <c r="I19" s="3">
        <v>0</v>
      </c>
      <c r="J19" s="3">
        <v>0</v>
      </c>
      <c r="K19" s="3">
        <v>0</v>
      </c>
      <c r="L19" s="4">
        <v>0</v>
      </c>
      <c r="M19" s="4">
        <v>0</v>
      </c>
    </row>
    <row r="20" spans="1:13" hidden="1" x14ac:dyDescent="0.25">
      <c r="A20" s="3" t="s">
        <v>351</v>
      </c>
      <c r="B20" s="3" t="s">
        <v>27</v>
      </c>
      <c r="C20" s="3">
        <v>90.86</v>
      </c>
      <c r="D20" s="4">
        <v>3.2899999999999999E-2</v>
      </c>
      <c r="E20" s="4">
        <v>7.9399999999999998E-2</v>
      </c>
      <c r="F20" s="3">
        <v>0.9</v>
      </c>
      <c r="G20" s="5">
        <v>22319800</v>
      </c>
      <c r="H20" s="5">
        <v>31540</v>
      </c>
      <c r="I20" s="3">
        <v>0</v>
      </c>
      <c r="J20" s="3">
        <v>0</v>
      </c>
      <c r="K20" s="3">
        <v>0</v>
      </c>
      <c r="L20" s="4">
        <v>0</v>
      </c>
      <c r="M20" s="4">
        <v>0</v>
      </c>
    </row>
    <row r="21" spans="1:13" hidden="1" x14ac:dyDescent="0.25">
      <c r="A21" s="3" t="s">
        <v>281</v>
      </c>
      <c r="B21" s="3" t="s">
        <v>27</v>
      </c>
      <c r="C21" s="3">
        <v>23.01</v>
      </c>
      <c r="D21" s="4">
        <v>0.56569999999999998</v>
      </c>
      <c r="E21" s="4">
        <v>1.1266</v>
      </c>
      <c r="F21" s="3">
        <v>0.89</v>
      </c>
      <c r="G21" s="5">
        <v>24805700</v>
      </c>
      <c r="H21" s="5">
        <v>141365</v>
      </c>
      <c r="I21" s="3">
        <v>0</v>
      </c>
      <c r="J21" s="3">
        <v>0</v>
      </c>
      <c r="K21" s="3">
        <v>0</v>
      </c>
      <c r="L21" s="4">
        <v>0</v>
      </c>
      <c r="M21" s="4">
        <v>0</v>
      </c>
    </row>
    <row r="22" spans="1:13" hidden="1" x14ac:dyDescent="0.25">
      <c r="A22" s="3" t="s">
        <v>175</v>
      </c>
      <c r="B22" s="3" t="s">
        <v>27</v>
      </c>
      <c r="C22" s="3">
        <v>99.15</v>
      </c>
      <c r="D22" s="4">
        <v>8.8200000000000001E-2</v>
      </c>
      <c r="E22" s="4">
        <v>5.6300000000000003E-2</v>
      </c>
      <c r="F22" s="3">
        <v>1.01</v>
      </c>
      <c r="G22" s="5">
        <v>26294600</v>
      </c>
      <c r="H22" s="5">
        <v>21532</v>
      </c>
      <c r="I22" s="3">
        <v>0</v>
      </c>
      <c r="J22" s="3">
        <v>0</v>
      </c>
      <c r="K22" s="3">
        <v>0</v>
      </c>
      <c r="L22" s="4">
        <v>0</v>
      </c>
      <c r="M22" s="4">
        <v>0</v>
      </c>
    </row>
    <row r="23" spans="1:13" hidden="1" x14ac:dyDescent="0.25">
      <c r="A23" s="3" t="s">
        <v>114</v>
      </c>
      <c r="B23" s="3" t="s">
        <v>27</v>
      </c>
      <c r="C23" s="3">
        <v>103.05</v>
      </c>
      <c r="D23" s="4">
        <v>6.6799999999999998E-2</v>
      </c>
      <c r="E23" s="4">
        <v>6.5799999999999997E-2</v>
      </c>
      <c r="F23" s="3">
        <v>1.02</v>
      </c>
      <c r="G23" s="5">
        <v>27284400</v>
      </c>
      <c r="H23" s="5">
        <v>7361</v>
      </c>
      <c r="I23" s="3">
        <v>0</v>
      </c>
      <c r="J23" s="3">
        <v>0</v>
      </c>
      <c r="K23" s="3">
        <v>0</v>
      </c>
      <c r="L23" s="4">
        <v>0</v>
      </c>
      <c r="M23" s="4">
        <v>0</v>
      </c>
    </row>
    <row r="24" spans="1:13" hidden="1" x14ac:dyDescent="0.25">
      <c r="A24" s="3" t="s">
        <v>57</v>
      </c>
      <c r="B24" s="3" t="s">
        <v>27</v>
      </c>
      <c r="C24" s="3">
        <v>72.900000000000006</v>
      </c>
      <c r="D24" s="4">
        <v>0.13619999999999999</v>
      </c>
      <c r="E24" s="4">
        <v>0.154</v>
      </c>
      <c r="F24" s="3">
        <v>0.75</v>
      </c>
      <c r="G24" s="5">
        <v>29123600</v>
      </c>
      <c r="H24" s="5">
        <v>12461</v>
      </c>
      <c r="I24" s="3">
        <v>0</v>
      </c>
      <c r="J24" s="3">
        <v>0</v>
      </c>
      <c r="K24" s="3">
        <v>0</v>
      </c>
      <c r="L24" s="4">
        <v>0</v>
      </c>
      <c r="M24" s="4">
        <v>0</v>
      </c>
    </row>
    <row r="25" spans="1:13" hidden="1" x14ac:dyDescent="0.25">
      <c r="A25" s="3" t="s">
        <v>162</v>
      </c>
      <c r="B25" s="3" t="s">
        <v>32</v>
      </c>
      <c r="C25" s="3">
        <v>53.37</v>
      </c>
      <c r="D25" s="4">
        <v>0.10440000000000001</v>
      </c>
      <c r="E25" s="4">
        <v>0.1118</v>
      </c>
      <c r="F25" s="3">
        <v>0.56999999999999995</v>
      </c>
      <c r="G25" s="5">
        <v>30605000</v>
      </c>
      <c r="H25" s="5">
        <v>8842</v>
      </c>
      <c r="I25" s="3">
        <v>0</v>
      </c>
      <c r="J25" s="3">
        <v>0</v>
      </c>
      <c r="K25" s="3">
        <v>0</v>
      </c>
      <c r="L25" s="4">
        <v>0</v>
      </c>
      <c r="M25" s="4">
        <v>0</v>
      </c>
    </row>
    <row r="26" spans="1:13" hidden="1" x14ac:dyDescent="0.25">
      <c r="A26" s="3" t="s">
        <v>215</v>
      </c>
      <c r="B26" s="3" t="s">
        <v>27</v>
      </c>
      <c r="C26" s="3">
        <v>76.8</v>
      </c>
      <c r="D26" s="4">
        <v>0.1144</v>
      </c>
      <c r="E26" s="4">
        <v>0.14019999999999999</v>
      </c>
      <c r="F26" s="3">
        <v>0.84</v>
      </c>
      <c r="G26" s="5">
        <v>32714300</v>
      </c>
      <c r="H26" s="5">
        <v>30020</v>
      </c>
      <c r="I26" s="3">
        <v>0</v>
      </c>
      <c r="J26" s="3">
        <v>0</v>
      </c>
      <c r="K26" s="3">
        <v>0</v>
      </c>
      <c r="L26" s="4">
        <v>0</v>
      </c>
      <c r="M26" s="4">
        <v>0</v>
      </c>
    </row>
    <row r="27" spans="1:13" hidden="1" x14ac:dyDescent="0.25">
      <c r="A27" s="3" t="s">
        <v>38</v>
      </c>
      <c r="B27" s="3" t="s">
        <v>32</v>
      </c>
      <c r="C27" s="3">
        <v>8.68</v>
      </c>
      <c r="D27" s="4">
        <v>0.1449</v>
      </c>
      <c r="E27" s="4">
        <v>0.14560000000000001</v>
      </c>
      <c r="F27" s="3">
        <v>0.87</v>
      </c>
      <c r="G27" s="5">
        <v>34831600</v>
      </c>
      <c r="H27" s="5">
        <v>45086</v>
      </c>
      <c r="I27" s="3">
        <v>6</v>
      </c>
      <c r="J27" s="6">
        <v>13382.7</v>
      </c>
      <c r="K27" s="6">
        <v>1001.32</v>
      </c>
      <c r="L27" s="4">
        <v>7.4800000000000005E-2</v>
      </c>
      <c r="M27" s="4">
        <v>0</v>
      </c>
    </row>
    <row r="28" spans="1:13" hidden="1" x14ac:dyDescent="0.25">
      <c r="A28" s="3" t="s">
        <v>104</v>
      </c>
      <c r="B28" s="3" t="s">
        <v>32</v>
      </c>
      <c r="C28" s="3">
        <v>96.99</v>
      </c>
      <c r="D28" s="4">
        <v>7.1400000000000005E-2</v>
      </c>
      <c r="E28" s="4">
        <v>8.77E-2</v>
      </c>
      <c r="F28" s="3">
        <v>1</v>
      </c>
      <c r="G28" s="5">
        <v>36031800</v>
      </c>
      <c r="H28" s="5">
        <v>21686</v>
      </c>
      <c r="I28" s="3">
        <v>1</v>
      </c>
      <c r="J28" s="6">
        <v>2741.83</v>
      </c>
      <c r="K28" s="3">
        <v>154.01</v>
      </c>
      <c r="L28" s="4">
        <v>5.62E-2</v>
      </c>
      <c r="M28" s="4">
        <v>0</v>
      </c>
    </row>
    <row r="29" spans="1:13" hidden="1" x14ac:dyDescent="0.25">
      <c r="A29" s="3" t="s">
        <v>105</v>
      </c>
      <c r="B29" s="3" t="s">
        <v>34</v>
      </c>
      <c r="C29" s="3">
        <v>79.3</v>
      </c>
      <c r="D29" s="4">
        <v>9.5399999999999999E-2</v>
      </c>
      <c r="E29" s="4">
        <v>9.4399999999999998E-2</v>
      </c>
      <c r="F29" s="3">
        <v>0.6</v>
      </c>
      <c r="G29" s="5">
        <v>36737900</v>
      </c>
      <c r="H29" s="3">
        <v>822</v>
      </c>
      <c r="I29" s="3">
        <v>6</v>
      </c>
      <c r="J29" s="6">
        <v>7341.78</v>
      </c>
      <c r="K29" s="3">
        <v>874.55</v>
      </c>
      <c r="L29" s="4">
        <v>0.1191</v>
      </c>
      <c r="M29" s="4">
        <v>7.7899999999999997E-2</v>
      </c>
    </row>
    <row r="30" spans="1:13" hidden="1" x14ac:dyDescent="0.25">
      <c r="A30" s="3" t="s">
        <v>59</v>
      </c>
      <c r="B30" s="3" t="s">
        <v>34</v>
      </c>
      <c r="C30" s="6">
        <v>20999</v>
      </c>
      <c r="D30" s="4">
        <v>1.34E-2</v>
      </c>
      <c r="E30" s="4">
        <v>2.0400000000000001E-2</v>
      </c>
      <c r="F30" s="3">
        <v>0.63</v>
      </c>
      <c r="G30" s="5">
        <v>79733200</v>
      </c>
      <c r="H30" s="3">
        <v>500</v>
      </c>
      <c r="I30" s="3">
        <v>1</v>
      </c>
      <c r="J30" s="6">
        <v>12324.9</v>
      </c>
      <c r="K30" s="3">
        <v>461.89</v>
      </c>
      <c r="L30" s="4">
        <v>3.7499999999999999E-2</v>
      </c>
      <c r="M30" s="4">
        <v>0</v>
      </c>
    </row>
    <row r="31" spans="1:13" hidden="1" x14ac:dyDescent="0.25">
      <c r="A31" s="3" t="s">
        <v>294</v>
      </c>
      <c r="B31" s="3" t="s">
        <v>27</v>
      </c>
      <c r="C31" s="3">
        <v>80.430000000000007</v>
      </c>
      <c r="D31" s="4">
        <v>0.12909999999999999</v>
      </c>
      <c r="E31" s="4">
        <v>0.15820000000000001</v>
      </c>
      <c r="F31" s="3">
        <v>0.88</v>
      </c>
      <c r="G31" s="5">
        <v>38747700</v>
      </c>
      <c r="H31" s="5">
        <v>55961</v>
      </c>
      <c r="I31" s="3">
        <v>0</v>
      </c>
      <c r="J31" s="3">
        <v>0</v>
      </c>
      <c r="K31" s="3">
        <v>0</v>
      </c>
      <c r="L31" s="4">
        <v>0</v>
      </c>
      <c r="M31" s="4">
        <v>0</v>
      </c>
    </row>
    <row r="32" spans="1:13" hidden="1" x14ac:dyDescent="0.25">
      <c r="A32" s="3" t="s">
        <v>311</v>
      </c>
      <c r="B32" s="3" t="s">
        <v>27</v>
      </c>
      <c r="C32" s="3">
        <v>100</v>
      </c>
      <c r="D32" s="4">
        <v>0.12820000000000001</v>
      </c>
      <c r="E32" s="4">
        <v>6.2799999999999995E-2</v>
      </c>
      <c r="F32" s="3">
        <v>1.01</v>
      </c>
      <c r="G32" s="5">
        <v>38939500</v>
      </c>
      <c r="H32" s="5">
        <v>23807</v>
      </c>
      <c r="I32" s="3">
        <v>0</v>
      </c>
      <c r="J32" s="3">
        <v>0</v>
      </c>
      <c r="K32" s="3">
        <v>0</v>
      </c>
      <c r="L32" s="4">
        <v>0</v>
      </c>
      <c r="M32" s="4">
        <v>0</v>
      </c>
    </row>
    <row r="33" spans="1:13" hidden="1" x14ac:dyDescent="0.25">
      <c r="A33" s="3" t="s">
        <v>55</v>
      </c>
      <c r="B33" s="3" t="s">
        <v>32</v>
      </c>
      <c r="C33" s="3">
        <v>7.01</v>
      </c>
      <c r="D33" s="4">
        <v>0.1628</v>
      </c>
      <c r="E33" s="4">
        <v>0.1739</v>
      </c>
      <c r="F33" s="3">
        <v>0.78</v>
      </c>
      <c r="G33" s="5">
        <v>40977700</v>
      </c>
      <c r="H33" s="5">
        <v>83841</v>
      </c>
      <c r="I33" s="3">
        <v>2</v>
      </c>
      <c r="J33" s="6">
        <v>1154.76</v>
      </c>
      <c r="K33" s="3">
        <v>0</v>
      </c>
      <c r="L33" s="4">
        <v>0</v>
      </c>
      <c r="M33" s="4">
        <v>0</v>
      </c>
    </row>
    <row r="34" spans="1:13" hidden="1" x14ac:dyDescent="0.25">
      <c r="A34" s="3" t="s">
        <v>63</v>
      </c>
      <c r="B34" s="3" t="s">
        <v>49</v>
      </c>
      <c r="C34" s="3">
        <v>112.38</v>
      </c>
      <c r="D34" s="4">
        <v>0.14779999999999999</v>
      </c>
      <c r="E34" s="4">
        <v>0.154</v>
      </c>
      <c r="F34" s="3">
        <v>1.23</v>
      </c>
      <c r="G34" s="5">
        <v>78666000</v>
      </c>
      <c r="H34" s="5">
        <v>84430</v>
      </c>
      <c r="I34" s="3">
        <v>18</v>
      </c>
      <c r="J34" s="6">
        <v>7234.12</v>
      </c>
      <c r="K34" s="6">
        <v>1281.1500000000001</v>
      </c>
      <c r="L34" s="4">
        <v>0.17710000000000001</v>
      </c>
      <c r="M34" s="4">
        <v>0</v>
      </c>
    </row>
    <row r="35" spans="1:13" hidden="1" x14ac:dyDescent="0.25">
      <c r="A35" s="3" t="s">
        <v>231</v>
      </c>
      <c r="B35" s="3" t="s">
        <v>27</v>
      </c>
      <c r="C35" s="3">
        <v>10.32</v>
      </c>
      <c r="D35" s="4">
        <v>6.3E-2</v>
      </c>
      <c r="E35" s="4">
        <v>0.17849999999999999</v>
      </c>
      <c r="F35" s="3">
        <v>0.97</v>
      </c>
      <c r="G35" s="5">
        <v>42096400</v>
      </c>
      <c r="H35" s="5">
        <v>181698</v>
      </c>
      <c r="I35" s="3">
        <v>0</v>
      </c>
      <c r="J35" s="3">
        <v>0</v>
      </c>
      <c r="K35" s="3">
        <v>0</v>
      </c>
      <c r="L35" s="4">
        <v>0</v>
      </c>
      <c r="M35" s="4">
        <v>0</v>
      </c>
    </row>
    <row r="36" spans="1:13" hidden="1" x14ac:dyDescent="0.25">
      <c r="A36" s="3" t="s">
        <v>65</v>
      </c>
      <c r="B36" s="3" t="s">
        <v>29</v>
      </c>
      <c r="C36" s="3">
        <v>58.34</v>
      </c>
      <c r="D36" s="4">
        <v>4.6600000000000003E-2</v>
      </c>
      <c r="E36" s="4">
        <v>3.5700000000000003E-2</v>
      </c>
      <c r="F36" s="3">
        <v>0.47</v>
      </c>
      <c r="G36" s="5">
        <v>251158000</v>
      </c>
      <c r="H36" s="5">
        <v>35709</v>
      </c>
      <c r="I36" s="3">
        <v>4</v>
      </c>
      <c r="J36" s="6">
        <v>3259990</v>
      </c>
      <c r="K36" s="6">
        <v>673199.86</v>
      </c>
      <c r="L36" s="4">
        <v>0.20649999999999999</v>
      </c>
      <c r="M36" s="4">
        <v>5.0900000000000001E-2</v>
      </c>
    </row>
    <row r="37" spans="1:13" hidden="1" x14ac:dyDescent="0.25">
      <c r="A37" s="3" t="s">
        <v>107</v>
      </c>
      <c r="B37" s="3" t="s">
        <v>34</v>
      </c>
      <c r="C37" s="3">
        <v>185.18</v>
      </c>
      <c r="D37" s="4">
        <v>0.10390000000000001</v>
      </c>
      <c r="E37" s="4">
        <v>0.1089</v>
      </c>
      <c r="F37" s="3">
        <v>1.03</v>
      </c>
      <c r="G37" s="5">
        <v>43702500</v>
      </c>
      <c r="H37" s="5">
        <v>2044</v>
      </c>
      <c r="I37" s="3">
        <v>1</v>
      </c>
      <c r="J37" s="6">
        <v>122646</v>
      </c>
      <c r="K37" s="6">
        <v>14029.89</v>
      </c>
      <c r="L37" s="4">
        <v>0.1144</v>
      </c>
      <c r="M37" s="4">
        <v>0</v>
      </c>
    </row>
    <row r="38" spans="1:13" hidden="1" x14ac:dyDescent="0.25">
      <c r="A38" s="3" t="s">
        <v>110</v>
      </c>
      <c r="B38" s="3" t="s">
        <v>27</v>
      </c>
      <c r="C38" s="3">
        <v>8.81</v>
      </c>
      <c r="D38" s="4">
        <v>0.1265</v>
      </c>
      <c r="E38" s="4">
        <v>0.14910000000000001</v>
      </c>
      <c r="F38" s="3">
        <v>0.89</v>
      </c>
      <c r="G38" s="5">
        <v>44270200</v>
      </c>
      <c r="H38" s="5">
        <v>31596</v>
      </c>
      <c r="I38" s="3">
        <v>0</v>
      </c>
      <c r="J38" s="3">
        <v>0</v>
      </c>
      <c r="K38" s="3">
        <v>0</v>
      </c>
      <c r="L38" s="4">
        <v>0</v>
      </c>
      <c r="M38" s="4">
        <v>0</v>
      </c>
    </row>
    <row r="39" spans="1:13" hidden="1" x14ac:dyDescent="0.25">
      <c r="A39" s="3" t="s">
        <v>155</v>
      </c>
      <c r="B39" s="3" t="s">
        <v>27</v>
      </c>
      <c r="C39" s="3">
        <v>99</v>
      </c>
      <c r="D39" s="4">
        <v>4.2500000000000003E-2</v>
      </c>
      <c r="E39" s="4">
        <v>0.123</v>
      </c>
      <c r="F39" s="3">
        <v>0.83</v>
      </c>
      <c r="G39" s="5">
        <v>45808000</v>
      </c>
      <c r="H39" s="5">
        <v>23079</v>
      </c>
      <c r="I39" s="3">
        <v>0</v>
      </c>
      <c r="J39" s="3">
        <v>0</v>
      </c>
      <c r="K39" s="3">
        <v>0</v>
      </c>
      <c r="L39" s="4">
        <v>0</v>
      </c>
      <c r="M39" s="4">
        <v>0</v>
      </c>
    </row>
    <row r="40" spans="1:13" hidden="1" x14ac:dyDescent="0.25">
      <c r="A40" s="3" t="s">
        <v>146</v>
      </c>
      <c r="B40" s="3" t="s">
        <v>147</v>
      </c>
      <c r="C40" s="3">
        <v>230.36</v>
      </c>
      <c r="D40" s="4">
        <v>8.6599999999999996E-2</v>
      </c>
      <c r="E40" s="4">
        <v>9.7600000000000006E-2</v>
      </c>
      <c r="F40" s="3">
        <v>0.75</v>
      </c>
      <c r="G40" s="5">
        <v>46072000</v>
      </c>
      <c r="H40" s="5">
        <v>56040</v>
      </c>
      <c r="I40" s="3">
        <v>1</v>
      </c>
      <c r="J40" s="6">
        <v>8353.51</v>
      </c>
      <c r="K40" s="6">
        <v>1178.82</v>
      </c>
      <c r="L40" s="4">
        <v>0.1411</v>
      </c>
      <c r="M40" s="4">
        <v>0</v>
      </c>
    </row>
    <row r="41" spans="1:13" hidden="1" x14ac:dyDescent="0.25">
      <c r="A41" s="3" t="s">
        <v>54</v>
      </c>
      <c r="B41" s="3" t="s">
        <v>27</v>
      </c>
      <c r="C41" s="3">
        <v>92.9</v>
      </c>
      <c r="D41" s="4">
        <v>0.14560000000000001</v>
      </c>
      <c r="E41" s="4">
        <v>0.104</v>
      </c>
      <c r="F41" s="3">
        <v>0.93</v>
      </c>
      <c r="G41" s="5">
        <v>46450000</v>
      </c>
      <c r="H41" s="3">
        <v>342</v>
      </c>
      <c r="I41" s="3">
        <v>0</v>
      </c>
      <c r="J41" s="3">
        <v>0</v>
      </c>
      <c r="K41" s="3">
        <v>0</v>
      </c>
      <c r="L41" s="4">
        <v>0</v>
      </c>
      <c r="M41" s="4">
        <v>0</v>
      </c>
    </row>
    <row r="42" spans="1:13" hidden="1" x14ac:dyDescent="0.25">
      <c r="A42" s="3" t="s">
        <v>247</v>
      </c>
      <c r="B42" s="3" t="s">
        <v>27</v>
      </c>
      <c r="C42" s="3">
        <v>83.79</v>
      </c>
      <c r="D42" s="4">
        <v>7.1199999999999999E-2</v>
      </c>
      <c r="E42" s="4">
        <v>0.1135</v>
      </c>
      <c r="F42" s="3">
        <v>0.88</v>
      </c>
      <c r="G42" s="5">
        <v>46672600</v>
      </c>
      <c r="H42" s="5">
        <v>63406</v>
      </c>
      <c r="I42" s="3">
        <v>0</v>
      </c>
      <c r="J42" s="3">
        <v>0</v>
      </c>
      <c r="K42" s="3">
        <v>0</v>
      </c>
      <c r="L42" s="4">
        <v>0</v>
      </c>
      <c r="M42" s="4">
        <v>0</v>
      </c>
    </row>
    <row r="43" spans="1:13" hidden="1" x14ac:dyDescent="0.25">
      <c r="A43" s="3" t="s">
        <v>267</v>
      </c>
      <c r="B43" s="3" t="s">
        <v>49</v>
      </c>
      <c r="C43" s="3">
        <v>464</v>
      </c>
      <c r="D43" s="4">
        <v>0.29139999999999999</v>
      </c>
      <c r="E43" s="4">
        <v>0.13700000000000001</v>
      </c>
      <c r="F43" s="3">
        <v>0.6</v>
      </c>
      <c r="G43" s="5">
        <v>47172100</v>
      </c>
      <c r="H43" s="5">
        <v>79124</v>
      </c>
      <c r="I43" s="3">
        <v>2</v>
      </c>
      <c r="J43" s="6">
        <v>2550.91</v>
      </c>
      <c r="K43" s="3">
        <v>712.03</v>
      </c>
      <c r="L43" s="4">
        <v>0.27910000000000001</v>
      </c>
      <c r="M43" s="4">
        <v>4.3400000000000001E-2</v>
      </c>
    </row>
    <row r="44" spans="1:13" hidden="1" x14ac:dyDescent="0.25">
      <c r="A44" s="3" t="s">
        <v>91</v>
      </c>
      <c r="B44" s="3" t="s">
        <v>27</v>
      </c>
      <c r="C44" s="3">
        <v>70</v>
      </c>
      <c r="D44" s="4">
        <v>0.1026</v>
      </c>
      <c r="E44" s="4">
        <v>0.10440000000000001</v>
      </c>
      <c r="F44" s="3">
        <v>0.87</v>
      </c>
      <c r="G44" s="5">
        <v>48302800</v>
      </c>
      <c r="H44" s="5">
        <v>22106</v>
      </c>
      <c r="I44" s="3">
        <v>0</v>
      </c>
      <c r="J44" s="3">
        <v>0</v>
      </c>
      <c r="K44" s="3">
        <v>0</v>
      </c>
      <c r="L44" s="4">
        <v>0</v>
      </c>
      <c r="M44" s="4">
        <v>0</v>
      </c>
    </row>
    <row r="45" spans="1:13" hidden="1" x14ac:dyDescent="0.25">
      <c r="A45" s="3" t="s">
        <v>362</v>
      </c>
      <c r="B45" s="3" t="s">
        <v>185</v>
      </c>
      <c r="C45" s="3">
        <v>100</v>
      </c>
      <c r="D45" s="4">
        <v>3.4500000000000003E-2</v>
      </c>
      <c r="E45" s="4">
        <v>4.0599999999999997E-2</v>
      </c>
      <c r="F45" s="3">
        <v>1.01</v>
      </c>
      <c r="G45" s="5">
        <v>49265000</v>
      </c>
      <c r="H45" s="3">
        <v>5</v>
      </c>
      <c r="I45" s="3">
        <v>28</v>
      </c>
      <c r="J45" s="6">
        <v>8685.6</v>
      </c>
      <c r="K45" s="3">
        <v>858.76</v>
      </c>
      <c r="L45" s="4">
        <v>9.8900000000000002E-2</v>
      </c>
      <c r="M45" s="4">
        <v>0</v>
      </c>
    </row>
    <row r="46" spans="1:13" hidden="1" x14ac:dyDescent="0.25">
      <c r="A46" s="3" t="s">
        <v>81</v>
      </c>
      <c r="B46" s="3" t="s">
        <v>34</v>
      </c>
      <c r="C46" s="3">
        <v>35.39</v>
      </c>
      <c r="D46" s="4">
        <v>0.2074</v>
      </c>
      <c r="E46" s="4">
        <v>0.15540000000000001</v>
      </c>
      <c r="F46" s="3">
        <v>0.48</v>
      </c>
      <c r="G46" s="5">
        <v>50076800</v>
      </c>
      <c r="H46" s="5">
        <v>17638</v>
      </c>
      <c r="I46" s="3">
        <v>1</v>
      </c>
      <c r="J46" s="6">
        <v>3012.49</v>
      </c>
      <c r="K46" s="3">
        <v>262</v>
      </c>
      <c r="L46" s="4">
        <v>8.6999999999999994E-2</v>
      </c>
      <c r="M46" s="4">
        <v>0.37309999999999999</v>
      </c>
    </row>
    <row r="47" spans="1:13" hidden="1" x14ac:dyDescent="0.25">
      <c r="A47" s="3" t="s">
        <v>249</v>
      </c>
      <c r="B47" s="3" t="s">
        <v>68</v>
      </c>
      <c r="C47" s="3">
        <v>68.260000000000005</v>
      </c>
      <c r="D47" s="4">
        <v>0.19939999999999999</v>
      </c>
      <c r="E47" s="4">
        <v>0.129</v>
      </c>
      <c r="F47" s="3">
        <v>0.64</v>
      </c>
      <c r="G47" s="5">
        <v>51195000</v>
      </c>
      <c r="H47" s="5">
        <v>102693</v>
      </c>
      <c r="I47" s="3">
        <v>1</v>
      </c>
      <c r="J47" s="3">
        <v>700.93</v>
      </c>
      <c r="K47" s="3">
        <v>165.46</v>
      </c>
      <c r="L47" s="4">
        <v>0.2361</v>
      </c>
      <c r="M47" s="4">
        <v>0</v>
      </c>
    </row>
    <row r="48" spans="1:13" hidden="1" x14ac:dyDescent="0.25">
      <c r="A48" s="3" t="s">
        <v>41</v>
      </c>
      <c r="B48" s="3" t="s">
        <v>32</v>
      </c>
      <c r="C48" s="3">
        <v>52.99</v>
      </c>
      <c r="D48" s="4">
        <v>0.1749</v>
      </c>
      <c r="E48" s="4">
        <v>8.6300000000000002E-2</v>
      </c>
      <c r="F48" s="3">
        <v>0.64</v>
      </c>
      <c r="G48" s="5">
        <v>53907600</v>
      </c>
      <c r="H48" s="5">
        <v>20294</v>
      </c>
      <c r="I48" s="3">
        <v>3</v>
      </c>
      <c r="J48" s="6">
        <v>5009.6499999999996</v>
      </c>
      <c r="K48" s="3">
        <v>734</v>
      </c>
      <c r="L48" s="4">
        <v>0.14649999999999999</v>
      </c>
      <c r="M48" s="4">
        <v>0</v>
      </c>
    </row>
    <row r="49" spans="1:13" hidden="1" x14ac:dyDescent="0.25">
      <c r="A49" s="3" t="s">
        <v>181</v>
      </c>
      <c r="B49" s="3" t="s">
        <v>27</v>
      </c>
      <c r="C49" s="3">
        <v>72.599999999999994</v>
      </c>
      <c r="D49" s="4">
        <v>0.22869999999999999</v>
      </c>
      <c r="E49" s="4">
        <v>0.1429</v>
      </c>
      <c r="F49" s="3">
        <v>0.97</v>
      </c>
      <c r="G49" s="5">
        <v>54315800</v>
      </c>
      <c r="H49" s="5">
        <v>108668</v>
      </c>
      <c r="I49" s="3">
        <v>0</v>
      </c>
      <c r="J49" s="3">
        <v>0</v>
      </c>
      <c r="K49" s="3">
        <v>0</v>
      </c>
      <c r="L49" s="4">
        <v>0</v>
      </c>
      <c r="M49" s="4">
        <v>0</v>
      </c>
    </row>
    <row r="50" spans="1:13" hidden="1" x14ac:dyDescent="0.25">
      <c r="A50" s="3" t="s">
        <v>80</v>
      </c>
      <c r="B50" s="3" t="s">
        <v>32</v>
      </c>
      <c r="C50" s="3">
        <v>2.2000000000000002</v>
      </c>
      <c r="D50" s="4">
        <v>-2.2499999999999999E-2</v>
      </c>
      <c r="E50" s="4">
        <v>0</v>
      </c>
      <c r="F50" s="3">
        <v>0.26</v>
      </c>
      <c r="G50" s="5">
        <v>78693800</v>
      </c>
      <c r="H50" s="5">
        <v>28255</v>
      </c>
      <c r="I50" s="3">
        <v>1</v>
      </c>
      <c r="J50" s="3">
        <v>0</v>
      </c>
      <c r="K50" s="3">
        <v>0</v>
      </c>
      <c r="L50" s="4">
        <v>3.3999999999999998E-3</v>
      </c>
      <c r="M50" s="4">
        <v>0</v>
      </c>
    </row>
    <row r="51" spans="1:13" hidden="1" x14ac:dyDescent="0.25">
      <c r="A51" s="3" t="s">
        <v>336</v>
      </c>
      <c r="B51" s="3" t="s">
        <v>27</v>
      </c>
      <c r="C51" s="3">
        <v>7.05</v>
      </c>
      <c r="D51" s="4">
        <v>0.19350000000000001</v>
      </c>
      <c r="E51" s="4">
        <v>0.1047</v>
      </c>
      <c r="F51" s="3">
        <v>0.84</v>
      </c>
      <c r="G51" s="5">
        <v>57028800</v>
      </c>
      <c r="H51" s="5">
        <v>54906</v>
      </c>
      <c r="I51" s="3">
        <v>0</v>
      </c>
      <c r="J51" s="3">
        <v>0</v>
      </c>
      <c r="K51" s="3">
        <v>0</v>
      </c>
      <c r="L51" s="4">
        <v>0</v>
      </c>
      <c r="M51" s="4">
        <v>0</v>
      </c>
    </row>
    <row r="52" spans="1:13" hidden="1" x14ac:dyDescent="0.25">
      <c r="A52" s="3" t="s">
        <v>292</v>
      </c>
      <c r="B52" s="3" t="s">
        <v>49</v>
      </c>
      <c r="C52" s="3">
        <v>760</v>
      </c>
      <c r="D52" s="4">
        <v>-8.6699999999999999E-2</v>
      </c>
      <c r="E52" s="4">
        <v>0.32240000000000002</v>
      </c>
      <c r="F52" s="3">
        <v>1.1599999999999999</v>
      </c>
      <c r="G52" s="5">
        <v>58896200</v>
      </c>
      <c r="H52" s="3">
        <v>54</v>
      </c>
      <c r="I52" s="3">
        <v>110</v>
      </c>
      <c r="J52" s="3">
        <v>72.62</v>
      </c>
      <c r="K52" s="3">
        <v>0.34</v>
      </c>
      <c r="L52" s="4">
        <v>4.7000000000000002E-3</v>
      </c>
      <c r="M52" s="4">
        <v>0</v>
      </c>
    </row>
    <row r="53" spans="1:13" hidden="1" x14ac:dyDescent="0.25">
      <c r="A53" s="3" t="s">
        <v>266</v>
      </c>
      <c r="B53" s="3" t="s">
        <v>68</v>
      </c>
      <c r="C53" s="3">
        <v>92</v>
      </c>
      <c r="D53" s="4">
        <v>0.1236</v>
      </c>
      <c r="E53" s="4">
        <v>0.1111</v>
      </c>
      <c r="F53" s="3">
        <v>0.95</v>
      </c>
      <c r="G53" s="5">
        <v>58898300</v>
      </c>
      <c r="H53" s="5">
        <v>1244</v>
      </c>
      <c r="I53" s="3">
        <v>1</v>
      </c>
      <c r="J53" s="3">
        <v>340.66</v>
      </c>
      <c r="K53" s="3">
        <v>33.81</v>
      </c>
      <c r="L53" s="4">
        <v>9.9299999999999999E-2</v>
      </c>
      <c r="M53" s="4">
        <v>0</v>
      </c>
    </row>
    <row r="54" spans="1:13" hidden="1" x14ac:dyDescent="0.25">
      <c r="A54" s="3" t="s">
        <v>258</v>
      </c>
      <c r="B54" s="3" t="s">
        <v>32</v>
      </c>
      <c r="C54" s="3">
        <v>73.989999999999995</v>
      </c>
      <c r="D54" s="4">
        <v>0.31950000000000001</v>
      </c>
      <c r="E54" s="4">
        <v>0.15809999999999999</v>
      </c>
      <c r="F54" s="3">
        <v>0.8</v>
      </c>
      <c r="G54" s="5">
        <v>59295400</v>
      </c>
      <c r="H54" s="5">
        <v>20374</v>
      </c>
      <c r="I54" s="3">
        <v>0</v>
      </c>
      <c r="J54" s="3">
        <v>0</v>
      </c>
      <c r="K54" s="3">
        <v>0</v>
      </c>
      <c r="L54" s="4">
        <v>0</v>
      </c>
      <c r="M54" s="4">
        <v>0</v>
      </c>
    </row>
    <row r="55" spans="1:13" hidden="1" x14ac:dyDescent="0.25">
      <c r="A55" s="3" t="s">
        <v>85</v>
      </c>
      <c r="B55" s="3" t="s">
        <v>34</v>
      </c>
      <c r="C55" s="3">
        <v>61</v>
      </c>
      <c r="D55" s="4">
        <v>2.5000000000000001E-3</v>
      </c>
      <c r="E55" s="4">
        <v>0</v>
      </c>
      <c r="F55" s="3">
        <v>0.93</v>
      </c>
      <c r="G55" s="5">
        <v>191540000</v>
      </c>
      <c r="H55" s="5">
        <v>37952</v>
      </c>
      <c r="I55" s="3">
        <v>1</v>
      </c>
      <c r="J55" s="6">
        <v>9207.61</v>
      </c>
      <c r="K55" s="3">
        <v>404.14</v>
      </c>
      <c r="L55" s="4">
        <v>4.3900000000000002E-2</v>
      </c>
      <c r="M55" s="4">
        <v>0.50780000000000003</v>
      </c>
    </row>
    <row r="56" spans="1:13" hidden="1" x14ac:dyDescent="0.25">
      <c r="A56" s="3" t="s">
        <v>86</v>
      </c>
      <c r="B56" s="3" t="s">
        <v>34</v>
      </c>
      <c r="C56" s="3">
        <v>26.66</v>
      </c>
      <c r="D56" s="4">
        <v>4.7800000000000002E-2</v>
      </c>
      <c r="E56" s="4">
        <v>4.99E-2</v>
      </c>
      <c r="F56" s="3">
        <v>0.3</v>
      </c>
      <c r="G56" s="5">
        <v>78627000</v>
      </c>
      <c r="H56" s="5">
        <v>3079</v>
      </c>
      <c r="I56" s="3">
        <v>1</v>
      </c>
      <c r="J56" s="6">
        <v>1129.55</v>
      </c>
      <c r="K56" s="3">
        <v>179.78</v>
      </c>
      <c r="L56" s="4">
        <v>0.15920000000000001</v>
      </c>
      <c r="M56" s="4">
        <v>0.54600000000000004</v>
      </c>
    </row>
    <row r="57" spans="1:13" hidden="1" x14ac:dyDescent="0.25">
      <c r="A57" s="3" t="s">
        <v>123</v>
      </c>
      <c r="B57" s="3" t="s">
        <v>27</v>
      </c>
      <c r="C57" s="3">
        <v>93.97</v>
      </c>
      <c r="D57" s="4">
        <v>0.1663</v>
      </c>
      <c r="E57" s="4">
        <v>0.14910000000000001</v>
      </c>
      <c r="F57" s="3">
        <v>0.96</v>
      </c>
      <c r="G57" s="5">
        <v>59539800</v>
      </c>
      <c r="H57" s="5">
        <v>81178</v>
      </c>
      <c r="I57" s="3">
        <v>0</v>
      </c>
      <c r="J57" s="3">
        <v>0</v>
      </c>
      <c r="K57" s="3">
        <v>0</v>
      </c>
      <c r="L57" s="4">
        <v>0</v>
      </c>
      <c r="M57" s="4">
        <v>0</v>
      </c>
    </row>
    <row r="58" spans="1:13" hidden="1" x14ac:dyDescent="0.25">
      <c r="A58" s="3" t="s">
        <v>101</v>
      </c>
      <c r="B58" s="3" t="s">
        <v>27</v>
      </c>
      <c r="C58" s="3">
        <v>8.85</v>
      </c>
      <c r="D58" s="4">
        <v>8.9700000000000002E-2</v>
      </c>
      <c r="E58" s="4">
        <v>0.16600000000000001</v>
      </c>
      <c r="F58" s="3">
        <v>0.92</v>
      </c>
      <c r="G58" s="5">
        <v>59639300</v>
      </c>
      <c r="H58" s="5">
        <v>194240</v>
      </c>
      <c r="I58" s="3">
        <v>0</v>
      </c>
      <c r="J58" s="3">
        <v>0</v>
      </c>
      <c r="K58" s="3">
        <v>0</v>
      </c>
      <c r="L58" s="4">
        <v>0</v>
      </c>
      <c r="M58" s="4">
        <v>0</v>
      </c>
    </row>
    <row r="59" spans="1:13" hidden="1" x14ac:dyDescent="0.25">
      <c r="A59" s="3" t="s">
        <v>36</v>
      </c>
      <c r="B59" s="3" t="s">
        <v>27</v>
      </c>
      <c r="C59" s="3">
        <v>88.14</v>
      </c>
      <c r="D59" s="4">
        <v>0.12939999999999999</v>
      </c>
      <c r="E59" s="4">
        <v>8.8900000000000007E-2</v>
      </c>
      <c r="F59" s="3">
        <v>0.98</v>
      </c>
      <c r="G59" s="5">
        <v>60921700</v>
      </c>
      <c r="H59" s="5">
        <v>102295</v>
      </c>
      <c r="I59" s="3">
        <v>0</v>
      </c>
      <c r="J59" s="3">
        <v>0</v>
      </c>
      <c r="K59" s="3">
        <v>0</v>
      </c>
      <c r="L59" s="4">
        <v>0</v>
      </c>
      <c r="M59" s="4">
        <v>0</v>
      </c>
    </row>
    <row r="60" spans="1:13" hidden="1" x14ac:dyDescent="0.25">
      <c r="A60" s="3" t="s">
        <v>90</v>
      </c>
      <c r="B60" s="3" t="s">
        <v>27</v>
      </c>
      <c r="C60" s="3">
        <v>103.09</v>
      </c>
      <c r="D60" s="4">
        <v>0</v>
      </c>
      <c r="E60" s="4">
        <v>1.43E-2</v>
      </c>
      <c r="F60" s="3">
        <v>1.01</v>
      </c>
      <c r="G60" s="5">
        <v>30927000</v>
      </c>
      <c r="H60" s="5">
        <v>29522</v>
      </c>
      <c r="I60" s="3">
        <v>0</v>
      </c>
      <c r="J60" s="3">
        <v>0</v>
      </c>
      <c r="K60" s="3">
        <v>0</v>
      </c>
      <c r="L60" s="4">
        <v>0</v>
      </c>
      <c r="M60" s="4">
        <v>0</v>
      </c>
    </row>
    <row r="61" spans="1:13" hidden="1" x14ac:dyDescent="0.25">
      <c r="A61" s="3" t="s">
        <v>350</v>
      </c>
      <c r="B61" s="3" t="s">
        <v>29</v>
      </c>
      <c r="C61" s="3">
        <v>60</v>
      </c>
      <c r="D61" s="4">
        <v>8.7099999999999997E-2</v>
      </c>
      <c r="E61" s="4">
        <v>9.1399999999999995E-2</v>
      </c>
      <c r="F61" s="3">
        <v>0.68</v>
      </c>
      <c r="G61" s="5">
        <v>61244800</v>
      </c>
      <c r="H61" s="5">
        <v>3057</v>
      </c>
      <c r="I61" s="3">
        <v>1</v>
      </c>
      <c r="J61" s="6">
        <v>1625.19</v>
      </c>
      <c r="K61" s="3">
        <v>154.97</v>
      </c>
      <c r="L61" s="4">
        <v>9.5399999999999999E-2</v>
      </c>
      <c r="M61" s="4">
        <v>0.1145</v>
      </c>
    </row>
    <row r="62" spans="1:13" hidden="1" x14ac:dyDescent="0.25">
      <c r="A62" s="3" t="s">
        <v>92</v>
      </c>
      <c r="B62" s="3" t="s">
        <v>34</v>
      </c>
      <c r="C62" s="3">
        <v>10.67</v>
      </c>
      <c r="D62" s="4">
        <v>-0.2</v>
      </c>
      <c r="E62" s="4">
        <v>0</v>
      </c>
      <c r="F62" s="3">
        <v>0.31</v>
      </c>
      <c r="G62" s="5">
        <v>33670100</v>
      </c>
      <c r="H62" s="5">
        <v>2424</v>
      </c>
      <c r="I62" s="3">
        <v>1</v>
      </c>
      <c r="J62" s="3">
        <v>719.17</v>
      </c>
      <c r="K62" s="3">
        <v>6.01</v>
      </c>
      <c r="L62" s="4">
        <v>8.3999999999999995E-3</v>
      </c>
      <c r="M62" s="4">
        <v>0.98240000000000005</v>
      </c>
    </row>
    <row r="63" spans="1:13" hidden="1" x14ac:dyDescent="0.25">
      <c r="A63" s="3" t="s">
        <v>111</v>
      </c>
      <c r="B63" s="3" t="s">
        <v>34</v>
      </c>
      <c r="C63" s="3">
        <v>122.94</v>
      </c>
      <c r="D63" s="4">
        <v>3.6999999999999998E-2</v>
      </c>
      <c r="E63" s="4">
        <v>5.7000000000000002E-2</v>
      </c>
      <c r="F63" s="3">
        <v>0.9</v>
      </c>
      <c r="G63" s="5">
        <v>61583400</v>
      </c>
      <c r="H63" s="5">
        <v>7475</v>
      </c>
      <c r="I63" s="3">
        <v>1</v>
      </c>
      <c r="J63" s="6">
        <v>18228</v>
      </c>
      <c r="K63" s="6">
        <v>1032.54</v>
      </c>
      <c r="L63" s="4">
        <v>5.6599999999999998E-2</v>
      </c>
      <c r="M63" s="4">
        <v>0</v>
      </c>
    </row>
    <row r="64" spans="1:13" hidden="1" x14ac:dyDescent="0.25">
      <c r="A64" s="3" t="s">
        <v>268</v>
      </c>
      <c r="B64" s="3" t="s">
        <v>32</v>
      </c>
      <c r="C64" s="3">
        <v>33.28</v>
      </c>
      <c r="D64" s="4">
        <v>0.1348</v>
      </c>
      <c r="E64" s="4">
        <v>0.1096</v>
      </c>
      <c r="F64" s="3">
        <v>0.5</v>
      </c>
      <c r="G64" s="5">
        <v>61627400</v>
      </c>
      <c r="H64" s="5">
        <v>25318</v>
      </c>
      <c r="I64" s="3">
        <v>4</v>
      </c>
      <c r="J64" s="6">
        <v>2232.36</v>
      </c>
      <c r="K64" s="3">
        <v>393.39</v>
      </c>
      <c r="L64" s="4">
        <v>0.1762</v>
      </c>
      <c r="M64" s="4">
        <v>0.27960000000000002</v>
      </c>
    </row>
    <row r="65" spans="1:13" hidden="1" x14ac:dyDescent="0.25">
      <c r="A65" s="3" t="s">
        <v>182</v>
      </c>
      <c r="B65" s="3" t="s">
        <v>27</v>
      </c>
      <c r="C65" s="3">
        <v>71.989999999999995</v>
      </c>
      <c r="D65" s="4">
        <v>0.1426</v>
      </c>
      <c r="E65" s="4">
        <v>9.5200000000000007E-2</v>
      </c>
      <c r="F65" s="3">
        <v>0.97</v>
      </c>
      <c r="G65" s="5">
        <v>64826600</v>
      </c>
      <c r="H65" s="5">
        <v>110328</v>
      </c>
      <c r="I65" s="3">
        <v>0</v>
      </c>
      <c r="J65" s="3">
        <v>0</v>
      </c>
      <c r="K65" s="3">
        <v>0</v>
      </c>
      <c r="L65" s="4">
        <v>0</v>
      </c>
      <c r="M65" s="4">
        <v>0</v>
      </c>
    </row>
    <row r="66" spans="1:13" hidden="1" x14ac:dyDescent="0.25">
      <c r="A66" s="3" t="s">
        <v>342</v>
      </c>
      <c r="B66" s="3" t="s">
        <v>27</v>
      </c>
      <c r="C66" s="3">
        <v>82.58</v>
      </c>
      <c r="D66" s="4">
        <v>0.22789999999999999</v>
      </c>
      <c r="E66" s="4">
        <v>0.15260000000000001</v>
      </c>
      <c r="F66" s="3">
        <v>0.88</v>
      </c>
      <c r="G66" s="5">
        <v>68369100</v>
      </c>
      <c r="H66" s="5">
        <v>6792</v>
      </c>
      <c r="I66" s="3">
        <v>0</v>
      </c>
      <c r="J66" s="3">
        <v>0</v>
      </c>
      <c r="K66" s="3">
        <v>0</v>
      </c>
      <c r="L66" s="4">
        <v>0</v>
      </c>
      <c r="M66" s="4">
        <v>0</v>
      </c>
    </row>
    <row r="67" spans="1:13" hidden="1" x14ac:dyDescent="0.25">
      <c r="A67" s="3" t="s">
        <v>95</v>
      </c>
      <c r="B67" s="3" t="s">
        <v>34</v>
      </c>
      <c r="C67" s="3">
        <v>39.99</v>
      </c>
      <c r="D67" s="4">
        <v>0.1179</v>
      </c>
      <c r="E67" s="4">
        <v>0.1169</v>
      </c>
      <c r="F67" s="3">
        <v>0.61</v>
      </c>
      <c r="G67" s="5">
        <v>68500900</v>
      </c>
      <c r="H67" s="5">
        <v>28079</v>
      </c>
      <c r="I67" s="3">
        <v>1</v>
      </c>
      <c r="J67" s="6">
        <v>3262.46</v>
      </c>
      <c r="K67" s="3">
        <v>424.65</v>
      </c>
      <c r="L67" s="4">
        <v>0.13020000000000001</v>
      </c>
      <c r="M67" s="4">
        <v>0</v>
      </c>
    </row>
    <row r="68" spans="1:13" hidden="1" x14ac:dyDescent="0.25">
      <c r="A68" s="3" t="s">
        <v>316</v>
      </c>
      <c r="B68" s="3" t="s">
        <v>34</v>
      </c>
      <c r="C68" s="3">
        <v>38.630000000000003</v>
      </c>
      <c r="D68" s="4">
        <v>0.19189999999999999</v>
      </c>
      <c r="E68" s="4">
        <v>0.126</v>
      </c>
      <c r="F68" s="3">
        <v>0.69</v>
      </c>
      <c r="G68" s="5">
        <v>69456700</v>
      </c>
      <c r="H68" s="5">
        <v>104304</v>
      </c>
      <c r="I68" s="3">
        <v>1</v>
      </c>
      <c r="J68" s="6">
        <v>4845.6000000000004</v>
      </c>
      <c r="K68" s="6">
        <v>1051.83</v>
      </c>
      <c r="L68" s="4">
        <v>0.21709999999999999</v>
      </c>
      <c r="M68" s="4">
        <v>0</v>
      </c>
    </row>
    <row r="69" spans="1:13" hidden="1" x14ac:dyDescent="0.25">
      <c r="A69" s="3" t="s">
        <v>31</v>
      </c>
      <c r="B69" s="3" t="s">
        <v>32</v>
      </c>
      <c r="C69" s="3">
        <v>10.85</v>
      </c>
      <c r="D69" s="4">
        <v>7.2999999999999995E-2</v>
      </c>
      <c r="E69" s="4">
        <v>9.4100000000000003E-2</v>
      </c>
      <c r="F69" s="3">
        <v>1.05</v>
      </c>
      <c r="G69" s="5">
        <v>69822300</v>
      </c>
      <c r="H69" s="5">
        <v>106880</v>
      </c>
      <c r="I69" s="3">
        <v>0</v>
      </c>
      <c r="J69" s="3">
        <v>0</v>
      </c>
      <c r="K69" s="3">
        <v>0</v>
      </c>
      <c r="L69" s="4">
        <v>0</v>
      </c>
      <c r="M69" s="4">
        <v>0</v>
      </c>
    </row>
    <row r="70" spans="1:13" hidden="1" x14ac:dyDescent="0.25">
      <c r="A70" s="3" t="s">
        <v>176</v>
      </c>
      <c r="B70" s="3" t="s">
        <v>27</v>
      </c>
      <c r="C70" s="3">
        <v>73.569999999999993</v>
      </c>
      <c r="D70" s="4">
        <v>0.1225</v>
      </c>
      <c r="E70" s="4">
        <v>0.16739999999999999</v>
      </c>
      <c r="F70" s="3">
        <v>0.79</v>
      </c>
      <c r="G70" s="5">
        <v>70511200</v>
      </c>
      <c r="H70" s="5">
        <v>133161</v>
      </c>
      <c r="I70" s="3">
        <v>0</v>
      </c>
      <c r="J70" s="3">
        <v>0</v>
      </c>
      <c r="K70" s="3">
        <v>0</v>
      </c>
      <c r="L70" s="4">
        <v>0</v>
      </c>
      <c r="M70" s="4">
        <v>0</v>
      </c>
    </row>
    <row r="71" spans="1:13" hidden="1" x14ac:dyDescent="0.25">
      <c r="A71" s="3" t="s">
        <v>128</v>
      </c>
      <c r="B71" s="3" t="s">
        <v>34</v>
      </c>
      <c r="C71" s="3">
        <v>69.5</v>
      </c>
      <c r="D71" s="4">
        <v>0.1186</v>
      </c>
      <c r="E71" s="4">
        <v>0.11940000000000001</v>
      </c>
      <c r="F71" s="3">
        <v>0.41</v>
      </c>
      <c r="G71" s="5">
        <v>71052900</v>
      </c>
      <c r="H71" s="3">
        <v>12</v>
      </c>
      <c r="I71" s="3">
        <v>7</v>
      </c>
      <c r="J71" s="6">
        <v>7830.98</v>
      </c>
      <c r="K71" s="6">
        <v>1096.02</v>
      </c>
      <c r="L71" s="4">
        <v>0.14000000000000001</v>
      </c>
      <c r="M71" s="4">
        <v>0.2311</v>
      </c>
    </row>
    <row r="72" spans="1:13" hidden="1" x14ac:dyDescent="0.25">
      <c r="A72" s="3" t="s">
        <v>53</v>
      </c>
      <c r="B72" s="3" t="s">
        <v>27</v>
      </c>
      <c r="C72" s="3">
        <v>998</v>
      </c>
      <c r="D72" s="4">
        <v>6.1199999999999997E-2</v>
      </c>
      <c r="E72" s="4">
        <v>0.1115</v>
      </c>
      <c r="F72" s="3">
        <v>1.03</v>
      </c>
      <c r="G72" s="5">
        <v>71135400</v>
      </c>
      <c r="H72" s="5">
        <v>27333</v>
      </c>
      <c r="I72" s="3">
        <v>0</v>
      </c>
      <c r="J72" s="3">
        <v>0</v>
      </c>
      <c r="K72" s="3">
        <v>0</v>
      </c>
      <c r="L72" s="4">
        <v>0</v>
      </c>
      <c r="M72" s="4">
        <v>0</v>
      </c>
    </row>
    <row r="73" spans="1:13" hidden="1" x14ac:dyDescent="0.25">
      <c r="A73" s="3" t="s">
        <v>216</v>
      </c>
      <c r="B73" s="3" t="s">
        <v>32</v>
      </c>
      <c r="C73" s="3">
        <v>63.94</v>
      </c>
      <c r="D73" s="4">
        <v>0.1265</v>
      </c>
      <c r="E73" s="4">
        <v>0.1186</v>
      </c>
      <c r="F73" s="3">
        <v>0.52</v>
      </c>
      <c r="G73" s="5">
        <v>71974400</v>
      </c>
      <c r="H73" s="5">
        <v>50406</v>
      </c>
      <c r="I73" s="3">
        <v>9</v>
      </c>
      <c r="J73" s="6">
        <v>1204.42</v>
      </c>
      <c r="K73" s="3">
        <v>183.89</v>
      </c>
      <c r="L73" s="4">
        <v>0.1527</v>
      </c>
      <c r="M73" s="4">
        <v>6.8199999999999997E-2</v>
      </c>
    </row>
    <row r="74" spans="1:13" hidden="1" x14ac:dyDescent="0.25">
      <c r="A74" s="3" t="s">
        <v>106</v>
      </c>
      <c r="B74" s="3" t="s">
        <v>32</v>
      </c>
      <c r="C74" s="3">
        <v>66.61</v>
      </c>
      <c r="D74" s="4">
        <v>6.2700000000000006E-2</v>
      </c>
      <c r="E74" s="4">
        <v>0.122</v>
      </c>
      <c r="F74" s="3">
        <v>0.77</v>
      </c>
      <c r="G74" s="5">
        <v>73334300</v>
      </c>
      <c r="H74" s="5">
        <v>127566</v>
      </c>
      <c r="I74" s="3">
        <v>0</v>
      </c>
      <c r="J74" s="3">
        <v>0</v>
      </c>
      <c r="K74" s="3">
        <v>0</v>
      </c>
      <c r="L74" s="4">
        <v>0</v>
      </c>
      <c r="M74" s="4">
        <v>0</v>
      </c>
    </row>
    <row r="75" spans="1:13" hidden="1" x14ac:dyDescent="0.25">
      <c r="A75" s="3" t="s">
        <v>287</v>
      </c>
      <c r="B75" s="3" t="s">
        <v>27</v>
      </c>
      <c r="C75" s="3">
        <v>69.31</v>
      </c>
      <c r="D75" s="4">
        <v>7.8200000000000006E-2</v>
      </c>
      <c r="E75" s="4">
        <v>0.13120000000000001</v>
      </c>
      <c r="F75" s="3">
        <v>0.92</v>
      </c>
      <c r="G75" s="5">
        <v>74727500</v>
      </c>
      <c r="H75" s="5">
        <v>81247</v>
      </c>
      <c r="I75" s="3">
        <v>0</v>
      </c>
      <c r="J75" s="3">
        <v>0</v>
      </c>
      <c r="K75" s="3">
        <v>0</v>
      </c>
      <c r="L75" s="4">
        <v>0</v>
      </c>
      <c r="M75" s="4">
        <v>0</v>
      </c>
    </row>
    <row r="76" spans="1:13" hidden="1" x14ac:dyDescent="0.25">
      <c r="A76" s="3" t="s">
        <v>225</v>
      </c>
      <c r="B76" s="3" t="s">
        <v>32</v>
      </c>
      <c r="C76" s="3">
        <v>59.29</v>
      </c>
      <c r="D76" s="4">
        <v>0.12089999999999999</v>
      </c>
      <c r="E76" s="4">
        <v>0.14990000000000001</v>
      </c>
      <c r="F76" s="3">
        <v>0.69</v>
      </c>
      <c r="G76" s="5">
        <v>77894300</v>
      </c>
      <c r="H76" s="5">
        <v>82051</v>
      </c>
      <c r="I76" s="3">
        <v>1</v>
      </c>
      <c r="J76" s="6">
        <v>7013.98</v>
      </c>
      <c r="K76" s="3">
        <v>697.91</v>
      </c>
      <c r="L76" s="4">
        <v>9.9500000000000005E-2</v>
      </c>
      <c r="M76" s="4">
        <v>0</v>
      </c>
    </row>
    <row r="77" spans="1:13" hidden="1" x14ac:dyDescent="0.25">
      <c r="A77" s="3" t="s">
        <v>77</v>
      </c>
      <c r="B77" s="3" t="s">
        <v>32</v>
      </c>
      <c r="C77" s="3">
        <v>101</v>
      </c>
      <c r="D77" s="4">
        <v>0.14860000000000001</v>
      </c>
      <c r="E77" s="4">
        <v>6.7599999999999993E-2</v>
      </c>
      <c r="F77" s="3">
        <v>0.73</v>
      </c>
      <c r="G77" s="5">
        <v>78276500</v>
      </c>
      <c r="H77" s="5">
        <v>4881</v>
      </c>
      <c r="I77" s="3">
        <v>1</v>
      </c>
      <c r="J77" s="6">
        <v>4150.46</v>
      </c>
      <c r="K77" s="3">
        <v>668.46</v>
      </c>
      <c r="L77" s="4">
        <v>0.16109999999999999</v>
      </c>
      <c r="M77" s="4">
        <v>0</v>
      </c>
    </row>
    <row r="78" spans="1:13" hidden="1" x14ac:dyDescent="0.25">
      <c r="A78" s="3" t="s">
        <v>108</v>
      </c>
      <c r="B78" s="3" t="s">
        <v>34</v>
      </c>
      <c r="C78" s="3">
        <v>18.260000000000002</v>
      </c>
      <c r="D78" s="4">
        <v>8.8999999999999996E-2</v>
      </c>
      <c r="E78" s="4">
        <v>8.2699999999999996E-2</v>
      </c>
      <c r="F78" s="3">
        <v>0.3</v>
      </c>
      <c r="G78" s="5">
        <v>69608100</v>
      </c>
      <c r="H78" s="5">
        <v>72548</v>
      </c>
      <c r="I78" s="3">
        <v>1</v>
      </c>
      <c r="J78" s="6">
        <v>2767.18</v>
      </c>
      <c r="K78" s="3">
        <v>419.99</v>
      </c>
      <c r="L78" s="4">
        <v>0.15179999999999999</v>
      </c>
      <c r="M78" s="4">
        <v>0.4264</v>
      </c>
    </row>
    <row r="79" spans="1:13" hidden="1" x14ac:dyDescent="0.25">
      <c r="A79" s="3" t="s">
        <v>172</v>
      </c>
      <c r="B79" s="3" t="s">
        <v>147</v>
      </c>
      <c r="C79" s="3">
        <v>70.05</v>
      </c>
      <c r="D79" s="4">
        <v>8.5199999999999998E-2</v>
      </c>
      <c r="E79" s="4">
        <v>9.7199999999999995E-2</v>
      </c>
      <c r="F79" s="3">
        <v>0.69</v>
      </c>
      <c r="G79" s="5">
        <v>78596100</v>
      </c>
      <c r="H79" s="5">
        <v>28352</v>
      </c>
      <c r="I79" s="3">
        <v>2</v>
      </c>
      <c r="J79" s="6">
        <v>1339.94</v>
      </c>
      <c r="K79" s="3">
        <v>0</v>
      </c>
      <c r="L79" s="4">
        <v>0</v>
      </c>
      <c r="M79" s="4">
        <v>0</v>
      </c>
    </row>
    <row r="80" spans="1:13" hidden="1" x14ac:dyDescent="0.25">
      <c r="A80" s="3" t="s">
        <v>173</v>
      </c>
      <c r="B80" s="3" t="s">
        <v>49</v>
      </c>
      <c r="C80" s="3">
        <v>100</v>
      </c>
      <c r="D80" s="4">
        <v>0.10299999999999999</v>
      </c>
      <c r="E80" s="4">
        <v>9.9000000000000005E-2</v>
      </c>
      <c r="F80" s="3">
        <v>0.68</v>
      </c>
      <c r="G80" s="5">
        <v>79461300</v>
      </c>
      <c r="H80" s="5">
        <v>3887</v>
      </c>
      <c r="I80" s="3">
        <v>1</v>
      </c>
      <c r="J80" s="6">
        <v>1072.25</v>
      </c>
      <c r="K80" s="3">
        <v>138.03</v>
      </c>
      <c r="L80" s="4">
        <v>0.12870000000000001</v>
      </c>
      <c r="M80" s="4">
        <v>0</v>
      </c>
    </row>
    <row r="81" spans="1:13" hidden="1" x14ac:dyDescent="0.25">
      <c r="A81" s="3" t="s">
        <v>103</v>
      </c>
      <c r="B81" s="3" t="s">
        <v>34</v>
      </c>
      <c r="C81" s="6">
        <v>1199.95</v>
      </c>
      <c r="D81" s="4">
        <v>4.82E-2</v>
      </c>
      <c r="E81" s="4">
        <v>5.3199999999999997E-2</v>
      </c>
      <c r="F81" s="3">
        <v>1</v>
      </c>
      <c r="G81" s="5">
        <v>79683900</v>
      </c>
      <c r="H81" s="5">
        <v>1286</v>
      </c>
      <c r="I81" s="3">
        <v>2</v>
      </c>
      <c r="J81" s="6">
        <v>4561.2299999999996</v>
      </c>
      <c r="K81" s="3">
        <v>574.82000000000005</v>
      </c>
      <c r="L81" s="4">
        <v>0.126</v>
      </c>
      <c r="M81" s="4">
        <v>0.29499999999999998</v>
      </c>
    </row>
    <row r="82" spans="1:13" hidden="1" x14ac:dyDescent="0.25">
      <c r="A82" s="3" t="s">
        <v>229</v>
      </c>
      <c r="B82" s="3" t="s">
        <v>27</v>
      </c>
      <c r="C82" s="3">
        <v>75.760000000000005</v>
      </c>
      <c r="D82" s="4">
        <v>0.10539999999999999</v>
      </c>
      <c r="E82" s="4">
        <v>0.1333</v>
      </c>
      <c r="F82" s="3">
        <v>0.89</v>
      </c>
      <c r="G82" s="5">
        <v>79889400</v>
      </c>
      <c r="H82" s="5">
        <v>252216</v>
      </c>
      <c r="I82" s="3">
        <v>0</v>
      </c>
      <c r="J82" s="3">
        <v>0</v>
      </c>
      <c r="K82" s="3">
        <v>0</v>
      </c>
      <c r="L82" s="4">
        <v>0</v>
      </c>
      <c r="M82" s="4">
        <v>0</v>
      </c>
    </row>
    <row r="83" spans="1:13" hidden="1" x14ac:dyDescent="0.25">
      <c r="A83" s="3" t="s">
        <v>174</v>
      </c>
      <c r="B83" s="3" t="s">
        <v>147</v>
      </c>
      <c r="C83" s="3">
        <v>691</v>
      </c>
      <c r="D83" s="4">
        <v>7.2700000000000001E-2</v>
      </c>
      <c r="E83" s="4">
        <v>0.1159</v>
      </c>
      <c r="F83" s="3">
        <v>0.62</v>
      </c>
      <c r="G83" s="5">
        <v>80406100</v>
      </c>
      <c r="H83" s="5">
        <v>1337</v>
      </c>
      <c r="I83" s="3">
        <v>1</v>
      </c>
      <c r="J83" s="6">
        <v>4025.2</v>
      </c>
      <c r="K83" s="3">
        <v>298.17</v>
      </c>
      <c r="L83" s="4">
        <v>7.4099999999999999E-2</v>
      </c>
      <c r="M83" s="4">
        <v>0</v>
      </c>
    </row>
    <row r="84" spans="1:13" hidden="1" x14ac:dyDescent="0.25">
      <c r="A84" s="3" t="s">
        <v>186</v>
      </c>
      <c r="B84" s="3" t="s">
        <v>32</v>
      </c>
      <c r="C84" s="3">
        <v>95.5</v>
      </c>
      <c r="D84" s="4">
        <v>0.108</v>
      </c>
      <c r="E84" s="4">
        <v>0.1484</v>
      </c>
      <c r="F84" s="3">
        <v>0.99</v>
      </c>
      <c r="G84" s="5">
        <v>80993300</v>
      </c>
      <c r="H84" s="5">
        <v>137750</v>
      </c>
      <c r="I84" s="3">
        <v>0</v>
      </c>
      <c r="J84" s="3">
        <v>0</v>
      </c>
      <c r="K84" s="3">
        <v>0</v>
      </c>
      <c r="L84" s="4">
        <v>0</v>
      </c>
      <c r="M84" s="4">
        <v>0</v>
      </c>
    </row>
    <row r="85" spans="1:13" hidden="1" x14ac:dyDescent="0.25">
      <c r="A85" s="3" t="s">
        <v>243</v>
      </c>
      <c r="B85" s="3" t="s">
        <v>32</v>
      </c>
      <c r="C85" s="3">
        <v>75.260000000000005</v>
      </c>
      <c r="D85" s="4">
        <v>0.15340000000000001</v>
      </c>
      <c r="E85" s="4">
        <v>0.16439999999999999</v>
      </c>
      <c r="F85" s="3">
        <v>0.83</v>
      </c>
      <c r="G85" s="5">
        <v>81061600</v>
      </c>
      <c r="H85" s="5">
        <v>100696</v>
      </c>
      <c r="I85" s="3">
        <v>8</v>
      </c>
      <c r="J85" s="6">
        <v>1839.21</v>
      </c>
      <c r="K85" s="3">
        <v>152.1</v>
      </c>
      <c r="L85" s="4">
        <v>8.2699999999999996E-2</v>
      </c>
      <c r="M85" s="4">
        <v>0</v>
      </c>
    </row>
    <row r="86" spans="1:13" hidden="1" x14ac:dyDescent="0.25">
      <c r="A86" s="3" t="s">
        <v>116</v>
      </c>
      <c r="B86" s="3" t="s">
        <v>34</v>
      </c>
      <c r="C86" s="3">
        <v>778.05</v>
      </c>
      <c r="D86" s="4">
        <v>-0.1482</v>
      </c>
      <c r="E86" s="4">
        <v>0</v>
      </c>
      <c r="F86" s="3">
        <v>0.26</v>
      </c>
      <c r="G86" s="5">
        <v>81539600</v>
      </c>
      <c r="H86" s="5">
        <v>64128</v>
      </c>
      <c r="I86" s="3">
        <v>1</v>
      </c>
      <c r="J86" s="6">
        <v>1351.05</v>
      </c>
      <c r="K86" s="3">
        <v>0</v>
      </c>
      <c r="L86" s="4">
        <v>0</v>
      </c>
      <c r="M86" s="4">
        <v>1</v>
      </c>
    </row>
    <row r="87" spans="1:13" hidden="1" x14ac:dyDescent="0.25">
      <c r="A87" s="3" t="s">
        <v>211</v>
      </c>
      <c r="B87" s="3" t="s">
        <v>185</v>
      </c>
      <c r="C87" s="3">
        <v>73.98</v>
      </c>
      <c r="D87" s="4">
        <v>0.1118</v>
      </c>
      <c r="E87" s="4">
        <v>8.8499999999999995E-2</v>
      </c>
      <c r="F87" s="3">
        <v>0.63</v>
      </c>
      <c r="G87" s="5">
        <v>83649600</v>
      </c>
      <c r="H87" s="5">
        <v>45979</v>
      </c>
      <c r="I87" s="3">
        <v>4</v>
      </c>
      <c r="J87" s="6">
        <v>3670.31</v>
      </c>
      <c r="K87" s="3">
        <v>564.88</v>
      </c>
      <c r="L87" s="4">
        <v>0.15390000000000001</v>
      </c>
      <c r="M87" s="4">
        <v>1.23E-2</v>
      </c>
    </row>
    <row r="88" spans="1:13" hidden="1" x14ac:dyDescent="0.25">
      <c r="A88" s="3" t="s">
        <v>187</v>
      </c>
      <c r="B88" s="3" t="s">
        <v>32</v>
      </c>
      <c r="C88" s="3">
        <v>93.54</v>
      </c>
      <c r="D88" s="4">
        <v>0.1346</v>
      </c>
      <c r="E88" s="4">
        <v>0.19719999999999999</v>
      </c>
      <c r="F88" s="3">
        <v>0.95</v>
      </c>
      <c r="G88" s="5">
        <v>84564800</v>
      </c>
      <c r="H88" s="5">
        <v>355189</v>
      </c>
      <c r="I88" s="3">
        <v>0</v>
      </c>
      <c r="J88" s="3">
        <v>0</v>
      </c>
      <c r="K88" s="3">
        <v>0</v>
      </c>
      <c r="L88" s="4">
        <v>0</v>
      </c>
      <c r="M88" s="4">
        <v>0</v>
      </c>
    </row>
    <row r="89" spans="1:13" hidden="1" x14ac:dyDescent="0.25">
      <c r="A89" s="3" t="s">
        <v>70</v>
      </c>
      <c r="B89" s="3" t="s">
        <v>32</v>
      </c>
      <c r="C89" s="3">
        <v>88.5</v>
      </c>
      <c r="D89" s="4">
        <v>7.6899999999999996E-2</v>
      </c>
      <c r="E89" s="4">
        <v>8.09E-2</v>
      </c>
      <c r="F89" s="3">
        <v>0.75</v>
      </c>
      <c r="G89" s="5">
        <v>85597300</v>
      </c>
      <c r="H89" s="5">
        <v>4796</v>
      </c>
      <c r="I89" s="3">
        <v>13</v>
      </c>
      <c r="J89" s="6">
        <v>15430.9</v>
      </c>
      <c r="K89" s="6">
        <v>1417.05</v>
      </c>
      <c r="L89" s="4">
        <v>9.1800000000000007E-2</v>
      </c>
      <c r="M89" s="4">
        <v>0</v>
      </c>
    </row>
    <row r="90" spans="1:13" hidden="1" x14ac:dyDescent="0.25">
      <c r="A90" s="3" t="s">
        <v>112</v>
      </c>
      <c r="B90" s="3" t="s">
        <v>68</v>
      </c>
      <c r="C90" s="3">
        <v>223.98</v>
      </c>
      <c r="D90" s="4">
        <v>0.1009</v>
      </c>
      <c r="E90" s="4">
        <v>9.7199999999999995E-2</v>
      </c>
      <c r="F90" s="3">
        <v>0.69</v>
      </c>
      <c r="G90" s="5">
        <v>85994000</v>
      </c>
      <c r="H90" s="5">
        <v>69738</v>
      </c>
      <c r="I90" s="3">
        <v>7</v>
      </c>
      <c r="J90" s="3">
        <v>727.21</v>
      </c>
      <c r="K90" s="3">
        <v>80.45</v>
      </c>
      <c r="L90" s="4">
        <v>0.1106</v>
      </c>
      <c r="M90" s="4">
        <v>0</v>
      </c>
    </row>
    <row r="91" spans="1:13" hidden="1" x14ac:dyDescent="0.25">
      <c r="A91" s="3" t="s">
        <v>210</v>
      </c>
      <c r="B91" s="3" t="s">
        <v>27</v>
      </c>
      <c r="C91" s="3">
        <v>106.89</v>
      </c>
      <c r="D91" s="4">
        <v>0.1047</v>
      </c>
      <c r="E91" s="4">
        <v>0.1641</v>
      </c>
      <c r="F91" s="3">
        <v>1.07</v>
      </c>
      <c r="G91" s="5">
        <v>86534200</v>
      </c>
      <c r="H91" s="5">
        <v>32189</v>
      </c>
      <c r="I91" s="3">
        <v>0</v>
      </c>
      <c r="J91" s="3">
        <v>0</v>
      </c>
      <c r="K91" s="3">
        <v>0</v>
      </c>
      <c r="L91" s="4">
        <v>0</v>
      </c>
      <c r="M91" s="4">
        <v>0</v>
      </c>
    </row>
    <row r="92" spans="1:13" hidden="1" x14ac:dyDescent="0.25">
      <c r="A92" s="3" t="s">
        <v>78</v>
      </c>
      <c r="B92" s="3" t="s">
        <v>34</v>
      </c>
      <c r="C92" s="3">
        <v>107</v>
      </c>
      <c r="D92" s="4">
        <v>5.2600000000000001E-2</v>
      </c>
      <c r="E92" s="4">
        <v>5.1400000000000001E-2</v>
      </c>
      <c r="F92" s="3">
        <v>0.95</v>
      </c>
      <c r="G92" s="5">
        <v>86591900</v>
      </c>
      <c r="H92" s="3">
        <v>10</v>
      </c>
      <c r="I92" s="3">
        <v>1</v>
      </c>
      <c r="J92" s="6">
        <v>4319.91</v>
      </c>
      <c r="K92" s="3">
        <v>247.68</v>
      </c>
      <c r="L92" s="4">
        <v>5.7299999999999997E-2</v>
      </c>
      <c r="M92" s="4">
        <v>0</v>
      </c>
    </row>
    <row r="93" spans="1:13" hidden="1" x14ac:dyDescent="0.25">
      <c r="A93" s="3" t="s">
        <v>238</v>
      </c>
      <c r="B93" s="3" t="s">
        <v>32</v>
      </c>
      <c r="C93" s="3">
        <v>9.74</v>
      </c>
      <c r="D93" s="4">
        <v>4.3400000000000001E-2</v>
      </c>
      <c r="E93" s="4">
        <v>0.14030000000000001</v>
      </c>
      <c r="F93" s="3">
        <v>1</v>
      </c>
      <c r="G93" s="5">
        <v>87981400</v>
      </c>
      <c r="H93" s="5">
        <v>273221</v>
      </c>
      <c r="I93" s="3">
        <v>0</v>
      </c>
      <c r="J93" s="3">
        <v>0</v>
      </c>
      <c r="K93" s="3">
        <v>0</v>
      </c>
      <c r="L93" s="4">
        <v>0</v>
      </c>
      <c r="M93" s="4">
        <v>0</v>
      </c>
    </row>
    <row r="94" spans="1:13" hidden="1" x14ac:dyDescent="0.25">
      <c r="A94" s="3" t="s">
        <v>115</v>
      </c>
      <c r="B94" s="3" t="s">
        <v>49</v>
      </c>
      <c r="C94" s="3">
        <v>143.29</v>
      </c>
      <c r="D94" s="4">
        <v>0.125</v>
      </c>
      <c r="E94" s="4">
        <v>0.12909999999999999</v>
      </c>
      <c r="F94" s="3">
        <v>0.66</v>
      </c>
      <c r="G94" s="5">
        <v>92016300</v>
      </c>
      <c r="H94" s="5">
        <v>67298</v>
      </c>
      <c r="I94" s="3">
        <v>3</v>
      </c>
      <c r="J94" s="6">
        <v>2420.96</v>
      </c>
      <c r="K94" s="3">
        <v>320.83999999999997</v>
      </c>
      <c r="L94" s="4">
        <v>0.13250000000000001</v>
      </c>
      <c r="M94" s="4">
        <v>0</v>
      </c>
    </row>
    <row r="95" spans="1:13" hidden="1" x14ac:dyDescent="0.25">
      <c r="A95" s="3" t="s">
        <v>274</v>
      </c>
      <c r="B95" s="3" t="s">
        <v>32</v>
      </c>
      <c r="C95" s="3">
        <v>53.26</v>
      </c>
      <c r="D95" s="4">
        <v>9.3799999999999994E-2</v>
      </c>
      <c r="E95" s="4">
        <v>9.8900000000000002E-2</v>
      </c>
      <c r="F95" s="3">
        <v>0.56999999999999995</v>
      </c>
      <c r="G95" s="5">
        <v>92368800</v>
      </c>
      <c r="H95" s="5">
        <v>20443</v>
      </c>
      <c r="I95" s="3">
        <v>3</v>
      </c>
      <c r="J95" s="6">
        <v>8243.41</v>
      </c>
      <c r="K95" s="3">
        <v>791.66</v>
      </c>
      <c r="L95" s="4">
        <v>9.6000000000000002E-2</v>
      </c>
      <c r="M95" s="4">
        <v>9.5200000000000007E-2</v>
      </c>
    </row>
    <row r="96" spans="1:13" hidden="1" x14ac:dyDescent="0.25">
      <c r="A96" s="3" t="s">
        <v>126</v>
      </c>
      <c r="B96" s="3" t="s">
        <v>34</v>
      </c>
      <c r="C96" s="3">
        <v>51</v>
      </c>
      <c r="D96" s="4">
        <v>9.1000000000000004E-3</v>
      </c>
      <c r="E96" s="4">
        <v>8.8000000000000005E-3</v>
      </c>
      <c r="F96" s="3">
        <v>0.43</v>
      </c>
      <c r="G96" s="5">
        <v>25908400</v>
      </c>
      <c r="H96" s="5">
        <v>1936</v>
      </c>
      <c r="I96" s="3">
        <v>2</v>
      </c>
      <c r="J96" s="6">
        <v>1534.75</v>
      </c>
      <c r="K96" s="3">
        <v>155.46</v>
      </c>
      <c r="L96" s="4">
        <v>0.1013</v>
      </c>
      <c r="M96" s="4">
        <v>0.37840000000000001</v>
      </c>
    </row>
    <row r="97" spans="1:13" hidden="1" x14ac:dyDescent="0.25">
      <c r="A97" s="3" t="s">
        <v>127</v>
      </c>
      <c r="B97" s="3" t="s">
        <v>34</v>
      </c>
      <c r="C97" s="3">
        <v>134.80000000000001</v>
      </c>
      <c r="D97" s="4">
        <v>0.14710000000000001</v>
      </c>
      <c r="E97" s="4">
        <v>0.13250000000000001</v>
      </c>
      <c r="F97" s="3">
        <v>0.36</v>
      </c>
      <c r="G97" s="5">
        <v>101100000</v>
      </c>
      <c r="H97" s="5">
        <v>16651</v>
      </c>
      <c r="I97" s="3">
        <v>2</v>
      </c>
      <c r="J97" s="6">
        <v>2188.5</v>
      </c>
      <c r="K97" s="3">
        <v>452.96</v>
      </c>
      <c r="L97" s="4">
        <v>0.20699999999999999</v>
      </c>
      <c r="M97" s="4">
        <v>0.29239999999999999</v>
      </c>
    </row>
    <row r="98" spans="1:13" hidden="1" x14ac:dyDescent="0.25">
      <c r="A98" s="3" t="s">
        <v>177</v>
      </c>
      <c r="B98" s="3" t="s">
        <v>32</v>
      </c>
      <c r="C98" s="3">
        <v>46</v>
      </c>
      <c r="D98" s="4">
        <v>0.18060000000000001</v>
      </c>
      <c r="E98" s="4">
        <v>0.9446</v>
      </c>
      <c r="F98" s="3">
        <v>0.94</v>
      </c>
      <c r="G98" s="5">
        <v>94664600</v>
      </c>
      <c r="H98" s="5">
        <v>7552</v>
      </c>
      <c r="I98" s="3">
        <v>1</v>
      </c>
      <c r="J98" s="3">
        <v>0</v>
      </c>
      <c r="K98" s="3">
        <v>0</v>
      </c>
      <c r="L98" s="4">
        <v>0</v>
      </c>
      <c r="M98" s="4">
        <v>0</v>
      </c>
    </row>
    <row r="99" spans="1:13" hidden="1" x14ac:dyDescent="0.25">
      <c r="A99" s="3" t="s">
        <v>242</v>
      </c>
      <c r="B99" s="3" t="s">
        <v>68</v>
      </c>
      <c r="C99" s="3">
        <v>38.71</v>
      </c>
      <c r="D99" s="4">
        <v>2.6499999999999999E-2</v>
      </c>
      <c r="E99" s="4">
        <v>5.1400000000000001E-2</v>
      </c>
      <c r="F99" s="3">
        <v>0.57999999999999996</v>
      </c>
      <c r="G99" s="5">
        <v>96050500</v>
      </c>
      <c r="H99" s="5">
        <v>51174</v>
      </c>
      <c r="I99" s="3">
        <v>2</v>
      </c>
      <c r="J99" s="6">
        <v>1052.51</v>
      </c>
      <c r="K99" s="3">
        <v>86.03</v>
      </c>
      <c r="L99" s="4">
        <v>8.1699999999999995E-2</v>
      </c>
      <c r="M99" s="4">
        <v>0</v>
      </c>
    </row>
    <row r="100" spans="1:13" hidden="1" x14ac:dyDescent="0.25">
      <c r="A100" s="3" t="s">
        <v>130</v>
      </c>
      <c r="B100" s="3" t="s">
        <v>49</v>
      </c>
      <c r="C100" s="3">
        <v>125</v>
      </c>
      <c r="D100" s="4">
        <v>-3.7000000000000002E-3</v>
      </c>
      <c r="E100" s="4">
        <v>1.77E-2</v>
      </c>
      <c r="F100" s="3">
        <v>1.26</v>
      </c>
      <c r="G100" s="5">
        <v>193750000</v>
      </c>
      <c r="H100" s="5">
        <v>2101</v>
      </c>
      <c r="I100" s="3">
        <v>0</v>
      </c>
      <c r="J100" s="3">
        <v>0</v>
      </c>
      <c r="K100" s="3">
        <v>0</v>
      </c>
      <c r="L100" s="4">
        <v>0</v>
      </c>
      <c r="M100" s="4">
        <v>0</v>
      </c>
    </row>
    <row r="101" spans="1:13" hidden="1" x14ac:dyDescent="0.25">
      <c r="A101" s="3" t="s">
        <v>308</v>
      </c>
      <c r="B101" s="3" t="s">
        <v>49</v>
      </c>
      <c r="C101" s="3">
        <v>59.9</v>
      </c>
      <c r="D101" s="4">
        <v>0.1237</v>
      </c>
      <c r="E101" s="4">
        <v>0.11940000000000001</v>
      </c>
      <c r="F101" s="3">
        <v>0.64</v>
      </c>
      <c r="G101" s="5">
        <v>96352300</v>
      </c>
      <c r="H101" s="5">
        <v>134571</v>
      </c>
      <c r="I101" s="3">
        <v>4</v>
      </c>
      <c r="J101" s="6">
        <v>2290.0300000000002</v>
      </c>
      <c r="K101" s="3">
        <v>338.18</v>
      </c>
      <c r="L101" s="4">
        <v>0.1477</v>
      </c>
      <c r="M101" s="4">
        <v>0</v>
      </c>
    </row>
    <row r="102" spans="1:13" hidden="1" x14ac:dyDescent="0.25">
      <c r="A102" s="3" t="s">
        <v>145</v>
      </c>
      <c r="B102" s="3" t="s">
        <v>49</v>
      </c>
      <c r="C102" s="3">
        <v>81</v>
      </c>
      <c r="D102" s="4">
        <v>6.5000000000000002E-2</v>
      </c>
      <c r="E102" s="4">
        <v>0.14180000000000001</v>
      </c>
      <c r="F102" s="3">
        <v>0.81</v>
      </c>
      <c r="G102" s="5">
        <v>97200000</v>
      </c>
      <c r="H102" s="5">
        <v>29192</v>
      </c>
      <c r="I102" s="3">
        <v>0</v>
      </c>
      <c r="J102" s="3">
        <v>0</v>
      </c>
      <c r="K102" s="3">
        <v>0</v>
      </c>
      <c r="L102" s="4">
        <v>0</v>
      </c>
      <c r="M102" s="4">
        <v>0</v>
      </c>
    </row>
    <row r="103" spans="1:13" hidden="1" x14ac:dyDescent="0.25">
      <c r="A103" s="3" t="s">
        <v>184</v>
      </c>
      <c r="B103" s="3" t="s">
        <v>185</v>
      </c>
      <c r="C103" s="3">
        <v>65.62</v>
      </c>
      <c r="D103" s="4">
        <v>0.1767</v>
      </c>
      <c r="E103" s="4">
        <v>0.1135</v>
      </c>
      <c r="F103" s="3">
        <v>0.65</v>
      </c>
      <c r="G103" s="5">
        <v>98469200</v>
      </c>
      <c r="H103" s="5">
        <v>51538</v>
      </c>
      <c r="I103" s="3">
        <v>2</v>
      </c>
      <c r="J103" s="6">
        <v>6621.49</v>
      </c>
      <c r="K103" s="6">
        <v>1258.94</v>
      </c>
      <c r="L103" s="4">
        <v>0.19009999999999999</v>
      </c>
      <c r="M103" s="4">
        <v>0.39050000000000001</v>
      </c>
    </row>
    <row r="104" spans="1:13" hidden="1" x14ac:dyDescent="0.25">
      <c r="A104" s="3" t="s">
        <v>100</v>
      </c>
      <c r="B104" s="3" t="s">
        <v>32</v>
      </c>
      <c r="C104" s="3">
        <v>13.71</v>
      </c>
      <c r="D104" s="4">
        <v>6.6799999999999998E-2</v>
      </c>
      <c r="E104" s="4">
        <v>4.3099999999999999E-2</v>
      </c>
      <c r="F104" s="3">
        <v>1.04</v>
      </c>
      <c r="G104" s="5">
        <v>100156000</v>
      </c>
      <c r="H104" s="3">
        <v>700</v>
      </c>
      <c r="I104" s="3">
        <v>1</v>
      </c>
      <c r="J104" s="6">
        <v>1558.93</v>
      </c>
      <c r="K104" s="3">
        <v>87.4</v>
      </c>
      <c r="L104" s="4">
        <v>5.6099999999999997E-2</v>
      </c>
      <c r="M104" s="4">
        <v>0.12709999999999999</v>
      </c>
    </row>
    <row r="105" spans="1:13" hidden="1" x14ac:dyDescent="0.25">
      <c r="A105" s="3" t="s">
        <v>84</v>
      </c>
      <c r="B105" s="3" t="s">
        <v>34</v>
      </c>
      <c r="C105" s="3">
        <v>55.21</v>
      </c>
      <c r="D105" s="4">
        <v>0.1075</v>
      </c>
      <c r="E105" s="4">
        <v>0.1169</v>
      </c>
      <c r="F105" s="3">
        <v>0.7</v>
      </c>
      <c r="G105" s="5">
        <v>100245000</v>
      </c>
      <c r="H105" s="5">
        <v>47647</v>
      </c>
      <c r="I105" s="3">
        <v>1</v>
      </c>
      <c r="J105" s="6">
        <v>7788.75</v>
      </c>
      <c r="K105" s="3">
        <v>997.59</v>
      </c>
      <c r="L105" s="4">
        <v>0.12809999999999999</v>
      </c>
      <c r="M105" s="4">
        <v>0</v>
      </c>
    </row>
    <row r="106" spans="1:13" hidden="1" x14ac:dyDescent="0.25">
      <c r="A106" s="3" t="s">
        <v>317</v>
      </c>
      <c r="B106" s="3" t="s">
        <v>32</v>
      </c>
      <c r="C106" s="3">
        <v>81.25</v>
      </c>
      <c r="D106" s="4">
        <v>3.5099999999999999E-2</v>
      </c>
      <c r="E106" s="4">
        <v>6.93E-2</v>
      </c>
      <c r="F106" s="3">
        <v>0.85</v>
      </c>
      <c r="G106" s="5">
        <v>100603000</v>
      </c>
      <c r="H106" s="5">
        <v>244459</v>
      </c>
      <c r="I106" s="3">
        <v>0</v>
      </c>
      <c r="J106" s="3">
        <v>0</v>
      </c>
      <c r="K106" s="3">
        <v>0</v>
      </c>
      <c r="L106" s="4">
        <v>0</v>
      </c>
      <c r="M106" s="4">
        <v>0</v>
      </c>
    </row>
    <row r="107" spans="1:13" hidden="1" x14ac:dyDescent="0.25">
      <c r="A107" s="3" t="s">
        <v>137</v>
      </c>
      <c r="B107" s="3" t="s">
        <v>27</v>
      </c>
      <c r="C107" s="3">
        <v>10.1</v>
      </c>
      <c r="D107" s="4">
        <v>-3.3999999999999998E-3</v>
      </c>
      <c r="E107" s="4">
        <v>7.9000000000000008E-3</v>
      </c>
      <c r="F107" s="3">
        <v>0.99</v>
      </c>
      <c r="G107" s="5">
        <v>12797700</v>
      </c>
      <c r="H107" s="5">
        <v>8386</v>
      </c>
      <c r="I107" s="3">
        <v>0</v>
      </c>
      <c r="J107" s="3">
        <v>0</v>
      </c>
      <c r="K107" s="3">
        <v>0</v>
      </c>
      <c r="L107" s="4">
        <v>0</v>
      </c>
      <c r="M107" s="4">
        <v>0</v>
      </c>
    </row>
    <row r="108" spans="1:13" hidden="1" x14ac:dyDescent="0.25">
      <c r="A108" s="3" t="s">
        <v>138</v>
      </c>
      <c r="B108" s="3" t="s">
        <v>29</v>
      </c>
      <c r="C108" s="3">
        <v>5.5</v>
      </c>
      <c r="D108" s="4">
        <v>0</v>
      </c>
      <c r="E108" s="4">
        <v>0</v>
      </c>
      <c r="F108" s="3">
        <v>0.39</v>
      </c>
      <c r="G108" s="5">
        <v>413590000</v>
      </c>
      <c r="H108" s="5">
        <v>276596</v>
      </c>
      <c r="I108" s="3">
        <v>0</v>
      </c>
      <c r="J108" s="3">
        <v>0</v>
      </c>
      <c r="K108" s="3">
        <v>0</v>
      </c>
      <c r="L108" s="4">
        <v>0</v>
      </c>
      <c r="M108" s="4">
        <v>0</v>
      </c>
    </row>
    <row r="109" spans="1:13" hidden="1" x14ac:dyDescent="0.25">
      <c r="A109" s="3" t="s">
        <v>98</v>
      </c>
      <c r="B109" s="3" t="s">
        <v>27</v>
      </c>
      <c r="C109" s="3">
        <v>64.260000000000005</v>
      </c>
      <c r="D109" s="4">
        <v>0.1082</v>
      </c>
      <c r="E109" s="4">
        <v>0.10390000000000001</v>
      </c>
      <c r="F109" s="3">
        <v>0.82</v>
      </c>
      <c r="G109" s="5">
        <v>101258000</v>
      </c>
      <c r="H109" s="5">
        <v>19069</v>
      </c>
      <c r="I109" s="3">
        <v>0</v>
      </c>
      <c r="J109" s="3">
        <v>0</v>
      </c>
      <c r="K109" s="3">
        <v>0</v>
      </c>
      <c r="L109" s="4">
        <v>0</v>
      </c>
      <c r="M109" s="4">
        <v>0</v>
      </c>
    </row>
    <row r="110" spans="1:13" hidden="1" x14ac:dyDescent="0.25">
      <c r="A110" s="3" t="s">
        <v>197</v>
      </c>
      <c r="B110" s="3" t="s">
        <v>27</v>
      </c>
      <c r="C110" s="3">
        <v>84</v>
      </c>
      <c r="D110" s="4">
        <v>9.5699999999999993E-2</v>
      </c>
      <c r="E110" s="4">
        <v>0.18809999999999999</v>
      </c>
      <c r="F110" s="3">
        <v>0.87</v>
      </c>
      <c r="G110" s="5">
        <v>102070000</v>
      </c>
      <c r="H110" s="5">
        <v>187471</v>
      </c>
      <c r="I110" s="3">
        <v>0</v>
      </c>
      <c r="J110" s="3">
        <v>0</v>
      </c>
      <c r="K110" s="3">
        <v>0</v>
      </c>
      <c r="L110" s="4">
        <v>0</v>
      </c>
      <c r="M110" s="4">
        <v>0</v>
      </c>
    </row>
    <row r="111" spans="1:13" hidden="1" x14ac:dyDescent="0.25">
      <c r="A111" s="3" t="s">
        <v>62</v>
      </c>
      <c r="B111" s="3" t="s">
        <v>32</v>
      </c>
      <c r="C111" s="3">
        <v>103</v>
      </c>
      <c r="D111" s="4">
        <v>8.6900000000000005E-2</v>
      </c>
      <c r="E111" s="4">
        <v>8.8200000000000001E-2</v>
      </c>
      <c r="F111" s="3">
        <v>0.91</v>
      </c>
      <c r="G111" s="5">
        <v>102836000</v>
      </c>
      <c r="H111" s="5">
        <v>25376</v>
      </c>
      <c r="I111" s="3">
        <v>2</v>
      </c>
      <c r="J111" s="6">
        <v>12788.7</v>
      </c>
      <c r="K111" s="6">
        <v>1263.19</v>
      </c>
      <c r="L111" s="4">
        <v>9.8799999999999999E-2</v>
      </c>
      <c r="M111" s="4">
        <v>0</v>
      </c>
    </row>
    <row r="112" spans="1:13" hidden="1" x14ac:dyDescent="0.25">
      <c r="A112" s="3" t="s">
        <v>125</v>
      </c>
      <c r="B112" s="3" t="s">
        <v>29</v>
      </c>
      <c r="C112" s="6">
        <v>1610</v>
      </c>
      <c r="D112" s="4">
        <v>8.0600000000000005E-2</v>
      </c>
      <c r="E112" s="4">
        <v>8.9300000000000004E-2</v>
      </c>
      <c r="F112" s="3">
        <v>0.88</v>
      </c>
      <c r="G112" s="5">
        <v>105024000</v>
      </c>
      <c r="H112" s="5">
        <v>7157</v>
      </c>
      <c r="I112" s="3">
        <v>1</v>
      </c>
      <c r="J112" s="6">
        <v>2131.67</v>
      </c>
      <c r="K112" s="3">
        <v>182.4</v>
      </c>
      <c r="L112" s="4">
        <v>8.5599999999999996E-2</v>
      </c>
      <c r="M112" s="4">
        <v>1.3299999999999999E-2</v>
      </c>
    </row>
    <row r="113" spans="1:13" hidden="1" x14ac:dyDescent="0.25">
      <c r="A113" s="3" t="s">
        <v>135</v>
      </c>
      <c r="B113" s="3" t="s">
        <v>27</v>
      </c>
      <c r="C113" s="3">
        <v>89.17</v>
      </c>
      <c r="D113" s="4">
        <v>0.128</v>
      </c>
      <c r="E113" s="4">
        <v>0.16070000000000001</v>
      </c>
      <c r="F113" s="3">
        <v>0.94</v>
      </c>
      <c r="G113" s="5">
        <v>106183000</v>
      </c>
      <c r="H113" s="5">
        <v>205373</v>
      </c>
      <c r="I113" s="3">
        <v>0</v>
      </c>
      <c r="J113" s="3">
        <v>0</v>
      </c>
      <c r="K113" s="3">
        <v>0</v>
      </c>
      <c r="L113" s="4">
        <v>0</v>
      </c>
      <c r="M113" s="4">
        <v>0</v>
      </c>
    </row>
    <row r="114" spans="1:13" hidden="1" x14ac:dyDescent="0.25">
      <c r="A114" s="3" t="s">
        <v>39</v>
      </c>
      <c r="B114" s="3" t="s">
        <v>27</v>
      </c>
      <c r="C114" s="3">
        <v>8.2100000000000009</v>
      </c>
      <c r="D114" s="4">
        <v>0.1212</v>
      </c>
      <c r="E114" s="4">
        <v>0.17130000000000001</v>
      </c>
      <c r="F114" s="3">
        <v>0.92</v>
      </c>
      <c r="G114" s="5">
        <v>107192000</v>
      </c>
      <c r="H114" s="5">
        <v>350518</v>
      </c>
      <c r="I114" s="3">
        <v>0</v>
      </c>
      <c r="J114" s="3">
        <v>0</v>
      </c>
      <c r="K114" s="3">
        <v>0</v>
      </c>
      <c r="L114" s="4">
        <v>0</v>
      </c>
      <c r="M114" s="4">
        <v>0</v>
      </c>
    </row>
    <row r="115" spans="1:13" hidden="1" x14ac:dyDescent="0.25">
      <c r="A115" s="3" t="s">
        <v>296</v>
      </c>
      <c r="B115" s="3" t="s">
        <v>27</v>
      </c>
      <c r="C115" s="3">
        <v>75.56</v>
      </c>
      <c r="D115" s="4">
        <v>0.1095</v>
      </c>
      <c r="E115" s="4">
        <v>0.1179</v>
      </c>
      <c r="F115" s="3">
        <v>0.93</v>
      </c>
      <c r="G115" s="5">
        <v>108806000</v>
      </c>
      <c r="H115" s="5">
        <v>165049</v>
      </c>
      <c r="I115" s="3">
        <v>0</v>
      </c>
      <c r="J115" s="3">
        <v>0</v>
      </c>
      <c r="K115" s="3">
        <v>0</v>
      </c>
      <c r="L115" s="4">
        <v>0</v>
      </c>
      <c r="M115" s="4">
        <v>0</v>
      </c>
    </row>
    <row r="116" spans="1:13" hidden="1" x14ac:dyDescent="0.25">
      <c r="A116" s="3" t="s">
        <v>109</v>
      </c>
      <c r="B116" s="3" t="s">
        <v>27</v>
      </c>
      <c r="C116" s="3">
        <v>101.19</v>
      </c>
      <c r="D116" s="4">
        <v>4.9000000000000002E-2</v>
      </c>
      <c r="E116" s="4">
        <v>0.16980000000000001</v>
      </c>
      <c r="F116" s="3">
        <v>1.03</v>
      </c>
      <c r="G116" s="5">
        <v>113001000</v>
      </c>
      <c r="H116" s="5">
        <v>356698</v>
      </c>
      <c r="I116" s="3">
        <v>0</v>
      </c>
      <c r="J116" s="3">
        <v>0</v>
      </c>
      <c r="K116" s="3">
        <v>0</v>
      </c>
      <c r="L116" s="4">
        <v>0</v>
      </c>
      <c r="M116" s="4">
        <v>0</v>
      </c>
    </row>
    <row r="117" spans="1:13" hidden="1" x14ac:dyDescent="0.25">
      <c r="A117" s="3" t="s">
        <v>223</v>
      </c>
      <c r="B117" s="3" t="s">
        <v>27</v>
      </c>
      <c r="C117" s="3">
        <v>79.790000000000006</v>
      </c>
      <c r="D117" s="4">
        <v>0.12130000000000001</v>
      </c>
      <c r="E117" s="4">
        <v>0.15820000000000001</v>
      </c>
      <c r="F117" s="3">
        <v>0.89</v>
      </c>
      <c r="G117" s="5">
        <v>113486000</v>
      </c>
      <c r="H117" s="5">
        <v>208746</v>
      </c>
      <c r="I117" s="3">
        <v>0</v>
      </c>
      <c r="J117" s="3">
        <v>0</v>
      </c>
      <c r="K117" s="3">
        <v>0</v>
      </c>
      <c r="L117" s="4">
        <v>0</v>
      </c>
      <c r="M117" s="4">
        <v>0</v>
      </c>
    </row>
    <row r="118" spans="1:13" hidden="1" x14ac:dyDescent="0.25">
      <c r="A118" s="3" t="s">
        <v>149</v>
      </c>
      <c r="B118" s="3" t="s">
        <v>68</v>
      </c>
      <c r="C118" s="3">
        <v>106.09</v>
      </c>
      <c r="D118" s="4">
        <v>1.9300000000000001E-2</v>
      </c>
      <c r="E118" s="4">
        <v>1.7999999999999999E-2</v>
      </c>
      <c r="F118" s="3">
        <v>1.23</v>
      </c>
      <c r="G118" s="5">
        <v>4453980</v>
      </c>
      <c r="H118" s="5">
        <v>1667</v>
      </c>
      <c r="I118" s="3">
        <v>0</v>
      </c>
      <c r="J118" s="3">
        <v>0</v>
      </c>
      <c r="K118" s="3">
        <v>0</v>
      </c>
      <c r="L118" s="4">
        <v>0</v>
      </c>
      <c r="M118" s="4">
        <v>0</v>
      </c>
    </row>
    <row r="119" spans="1:13" hidden="1" x14ac:dyDescent="0.25">
      <c r="A119" s="3" t="s">
        <v>117</v>
      </c>
      <c r="B119" s="3" t="s">
        <v>32</v>
      </c>
      <c r="C119" s="3">
        <v>93.4</v>
      </c>
      <c r="D119" s="4">
        <v>9.0300000000000005E-2</v>
      </c>
      <c r="E119" s="4">
        <v>0.1079</v>
      </c>
      <c r="F119" s="3">
        <v>0.94</v>
      </c>
      <c r="G119" s="5">
        <v>113498000</v>
      </c>
      <c r="H119" s="5">
        <v>77821</v>
      </c>
      <c r="I119" s="3">
        <v>29</v>
      </c>
      <c r="J119" s="6">
        <v>22500.9</v>
      </c>
      <c r="K119" s="6">
        <v>1793.04</v>
      </c>
      <c r="L119" s="4">
        <v>7.9699999999999993E-2</v>
      </c>
      <c r="M119" s="4">
        <v>0</v>
      </c>
    </row>
    <row r="120" spans="1:13" hidden="1" x14ac:dyDescent="0.25">
      <c r="A120" s="3" t="s">
        <v>151</v>
      </c>
      <c r="B120" s="3" t="s">
        <v>49</v>
      </c>
      <c r="C120" s="3">
        <v>37.85</v>
      </c>
      <c r="D120" s="4">
        <v>-3.6499999999999998E-2</v>
      </c>
      <c r="E120" s="4">
        <v>7.6399999999999996E-2</v>
      </c>
      <c r="F120" s="3">
        <v>1.6</v>
      </c>
      <c r="G120" s="5">
        <v>9396340</v>
      </c>
      <c r="H120" s="5">
        <v>26462</v>
      </c>
      <c r="I120" s="3">
        <v>0</v>
      </c>
      <c r="J120" s="3">
        <v>0</v>
      </c>
      <c r="K120" s="3">
        <v>0</v>
      </c>
      <c r="L120" s="4">
        <v>0</v>
      </c>
      <c r="M120" s="4">
        <v>0</v>
      </c>
    </row>
    <row r="121" spans="1:13" hidden="1" x14ac:dyDescent="0.25">
      <c r="A121" s="3" t="s">
        <v>240</v>
      </c>
      <c r="B121" s="3" t="s">
        <v>27</v>
      </c>
      <c r="C121" s="3">
        <v>63.09</v>
      </c>
      <c r="D121" s="4">
        <v>0.13159999999999999</v>
      </c>
      <c r="E121" s="4">
        <v>0.1358</v>
      </c>
      <c r="F121" s="3">
        <v>0.9</v>
      </c>
      <c r="G121" s="5">
        <v>114466000</v>
      </c>
      <c r="H121" s="5">
        <v>172184</v>
      </c>
      <c r="I121" s="3">
        <v>0</v>
      </c>
      <c r="J121" s="3">
        <v>0</v>
      </c>
      <c r="K121" s="3">
        <v>0</v>
      </c>
      <c r="L121" s="4">
        <v>0</v>
      </c>
      <c r="M121" s="4">
        <v>0</v>
      </c>
    </row>
    <row r="122" spans="1:13" hidden="1" x14ac:dyDescent="0.25">
      <c r="A122" s="3" t="s">
        <v>363</v>
      </c>
      <c r="B122" s="3" t="s">
        <v>32</v>
      </c>
      <c r="C122" s="3">
        <v>126</v>
      </c>
      <c r="D122" s="4">
        <v>3.4700000000000002E-2</v>
      </c>
      <c r="E122" s="4">
        <v>6.13E-2</v>
      </c>
      <c r="F122" s="3">
        <v>0.99</v>
      </c>
      <c r="G122" s="5">
        <v>116741000</v>
      </c>
      <c r="H122" s="5">
        <v>14186</v>
      </c>
      <c r="I122" s="3">
        <v>9</v>
      </c>
      <c r="J122" s="6">
        <v>1600.92</v>
      </c>
      <c r="K122" s="3">
        <v>80.010000000000005</v>
      </c>
      <c r="L122" s="4">
        <v>0.05</v>
      </c>
      <c r="M122" s="4">
        <v>7.9000000000000008E-3</v>
      </c>
    </row>
    <row r="123" spans="1:13" hidden="1" x14ac:dyDescent="0.25">
      <c r="A123" s="3" t="s">
        <v>326</v>
      </c>
      <c r="B123" s="3" t="s">
        <v>34</v>
      </c>
      <c r="C123" s="3">
        <v>100</v>
      </c>
      <c r="D123" s="4">
        <v>0.11169999999999999</v>
      </c>
      <c r="E123" s="4">
        <v>0.11169999999999999</v>
      </c>
      <c r="F123" s="3">
        <v>1.02</v>
      </c>
      <c r="G123" s="5">
        <v>120500000</v>
      </c>
      <c r="H123" s="5">
        <v>55129</v>
      </c>
      <c r="I123" s="3">
        <v>1</v>
      </c>
      <c r="J123" s="6">
        <v>2676.04</v>
      </c>
      <c r="K123" s="3">
        <v>222.01</v>
      </c>
      <c r="L123" s="4">
        <v>8.3000000000000004E-2</v>
      </c>
      <c r="M123" s="4">
        <v>0</v>
      </c>
    </row>
    <row r="124" spans="1:13" hidden="1" x14ac:dyDescent="0.25">
      <c r="A124" s="3" t="s">
        <v>289</v>
      </c>
      <c r="B124" s="3" t="s">
        <v>32</v>
      </c>
      <c r="C124" s="3">
        <v>49.98</v>
      </c>
      <c r="D124" s="4">
        <v>8.0999999999999996E-3</v>
      </c>
      <c r="E124" s="4">
        <v>6.2E-2</v>
      </c>
      <c r="F124" s="3">
        <v>0.5</v>
      </c>
      <c r="G124" s="5">
        <v>122141000</v>
      </c>
      <c r="H124" s="5">
        <v>12884</v>
      </c>
      <c r="I124" s="3">
        <v>2</v>
      </c>
      <c r="J124" s="6">
        <v>2895.08</v>
      </c>
      <c r="K124" s="3">
        <v>159.88</v>
      </c>
      <c r="L124" s="4">
        <v>5.5199999999999999E-2</v>
      </c>
      <c r="M124" s="4">
        <v>0.35759999999999997</v>
      </c>
    </row>
    <row r="125" spans="1:13" hidden="1" x14ac:dyDescent="0.25">
      <c r="A125" s="3" t="s">
        <v>83</v>
      </c>
      <c r="B125" s="3" t="s">
        <v>27</v>
      </c>
      <c r="C125" s="3">
        <v>80</v>
      </c>
      <c r="D125" s="4">
        <v>9.4799999999999995E-2</v>
      </c>
      <c r="E125" s="4">
        <v>0.1338</v>
      </c>
      <c r="F125" s="3">
        <v>0.82</v>
      </c>
      <c r="G125" s="5">
        <v>125752000</v>
      </c>
      <c r="H125" s="5">
        <v>2663</v>
      </c>
      <c r="I125" s="3">
        <v>0</v>
      </c>
      <c r="J125" s="3">
        <v>0</v>
      </c>
      <c r="K125" s="3">
        <v>0</v>
      </c>
      <c r="L125" s="4">
        <v>0</v>
      </c>
      <c r="M125" s="4">
        <v>0</v>
      </c>
    </row>
    <row r="126" spans="1:13" hidden="1" x14ac:dyDescent="0.25">
      <c r="A126" s="3" t="s">
        <v>143</v>
      </c>
      <c r="B126" s="3" t="s">
        <v>49</v>
      </c>
      <c r="C126" s="3">
        <v>112.45</v>
      </c>
      <c r="D126" s="4">
        <v>7.3200000000000001E-2</v>
      </c>
      <c r="E126" s="4">
        <v>5.6300000000000003E-2</v>
      </c>
      <c r="F126" s="3">
        <v>1.08</v>
      </c>
      <c r="G126" s="5">
        <v>125850000</v>
      </c>
      <c r="H126" s="5">
        <v>540344</v>
      </c>
      <c r="I126" s="3">
        <v>4</v>
      </c>
      <c r="J126" s="6">
        <v>7517.9</v>
      </c>
      <c r="K126" s="3">
        <v>523.82000000000005</v>
      </c>
      <c r="L126" s="4">
        <v>6.9699999999999998E-2</v>
      </c>
      <c r="M126" s="4">
        <v>0</v>
      </c>
    </row>
    <row r="127" spans="1:13" hidden="1" x14ac:dyDescent="0.25">
      <c r="A127" s="3" t="s">
        <v>226</v>
      </c>
      <c r="B127" s="3" t="s">
        <v>27</v>
      </c>
      <c r="C127" s="3">
        <v>85.73</v>
      </c>
      <c r="D127" s="4">
        <v>0.1038</v>
      </c>
      <c r="E127" s="4">
        <v>0.16850000000000001</v>
      </c>
      <c r="F127" s="3">
        <v>0.88</v>
      </c>
      <c r="G127" s="5">
        <v>129341000</v>
      </c>
      <c r="H127" s="5">
        <v>211649</v>
      </c>
      <c r="I127" s="3">
        <v>0</v>
      </c>
      <c r="J127" s="3">
        <v>0</v>
      </c>
      <c r="K127" s="3">
        <v>0</v>
      </c>
      <c r="L127" s="4">
        <v>0</v>
      </c>
      <c r="M127" s="4">
        <v>0</v>
      </c>
    </row>
    <row r="128" spans="1:13" hidden="1" x14ac:dyDescent="0.25">
      <c r="A128" s="3" t="s">
        <v>66</v>
      </c>
      <c r="B128" s="3" t="s">
        <v>49</v>
      </c>
      <c r="C128" s="3">
        <v>96.32</v>
      </c>
      <c r="D128" s="4">
        <v>0.1091</v>
      </c>
      <c r="E128" s="4">
        <v>0.1082</v>
      </c>
      <c r="F128" s="3">
        <v>0.88</v>
      </c>
      <c r="G128" s="5">
        <v>130016000</v>
      </c>
      <c r="H128" s="3">
        <v>175</v>
      </c>
      <c r="I128" s="3">
        <v>1</v>
      </c>
      <c r="J128" s="6">
        <v>5633.92</v>
      </c>
      <c r="K128" s="3">
        <v>639.26</v>
      </c>
      <c r="L128" s="4">
        <v>0.1135</v>
      </c>
      <c r="M128" s="4">
        <v>0</v>
      </c>
    </row>
    <row r="129" spans="1:13" hidden="1" x14ac:dyDescent="0.25">
      <c r="A129" s="3" t="s">
        <v>190</v>
      </c>
      <c r="B129" s="3" t="s">
        <v>27</v>
      </c>
      <c r="C129" s="3">
        <v>82.91</v>
      </c>
      <c r="D129" s="4">
        <v>0.1115</v>
      </c>
      <c r="E129" s="4">
        <v>0.13300000000000001</v>
      </c>
      <c r="F129" s="3">
        <v>0.92</v>
      </c>
      <c r="G129" s="5">
        <v>130421000</v>
      </c>
      <c r="H129" s="5">
        <v>410024</v>
      </c>
      <c r="I129" s="3">
        <v>0</v>
      </c>
      <c r="J129" s="3">
        <v>0</v>
      </c>
      <c r="K129" s="3">
        <v>0</v>
      </c>
      <c r="L129" s="4">
        <v>0</v>
      </c>
      <c r="M129" s="4">
        <v>0</v>
      </c>
    </row>
    <row r="130" spans="1:13" hidden="1" x14ac:dyDescent="0.25">
      <c r="A130" s="3" t="s">
        <v>161</v>
      </c>
      <c r="B130" s="3" t="s">
        <v>34</v>
      </c>
      <c r="C130" s="3">
        <v>24.5</v>
      </c>
      <c r="D130" s="4">
        <v>0.14760000000000001</v>
      </c>
      <c r="E130" s="4">
        <v>9.7100000000000006E-2</v>
      </c>
      <c r="F130" s="3">
        <v>0.27</v>
      </c>
      <c r="G130" s="5">
        <v>92585500</v>
      </c>
      <c r="H130" s="5">
        <v>85784</v>
      </c>
      <c r="I130" s="3">
        <v>4</v>
      </c>
      <c r="J130" s="6">
        <v>2107.06</v>
      </c>
      <c r="K130" s="3">
        <v>495.97</v>
      </c>
      <c r="L130" s="4">
        <v>0.2354</v>
      </c>
      <c r="M130" s="4">
        <v>0.40289999999999998</v>
      </c>
    </row>
    <row r="131" spans="1:13" hidden="1" x14ac:dyDescent="0.25">
      <c r="A131" s="3" t="s">
        <v>122</v>
      </c>
      <c r="B131" s="3" t="s">
        <v>32</v>
      </c>
      <c r="C131" s="3">
        <v>145.9</v>
      </c>
      <c r="D131" s="4">
        <v>0.1125</v>
      </c>
      <c r="E131" s="4">
        <v>0.1091</v>
      </c>
      <c r="F131" s="3">
        <v>0.78</v>
      </c>
      <c r="G131" s="5">
        <v>135273000</v>
      </c>
      <c r="H131" s="5">
        <v>76948</v>
      </c>
      <c r="I131" s="3">
        <v>7</v>
      </c>
      <c r="J131" s="6">
        <v>1920.54</v>
      </c>
      <c r="K131" s="3">
        <v>247.69</v>
      </c>
      <c r="L131" s="4">
        <v>0.129</v>
      </c>
      <c r="M131" s="4">
        <v>0</v>
      </c>
    </row>
    <row r="132" spans="1:13" hidden="1" x14ac:dyDescent="0.25">
      <c r="A132" s="3" t="s">
        <v>291</v>
      </c>
      <c r="B132" s="3" t="s">
        <v>34</v>
      </c>
      <c r="C132" s="3">
        <v>51.26</v>
      </c>
      <c r="D132" s="4">
        <v>9.8000000000000004E-2</v>
      </c>
      <c r="E132" s="4">
        <v>9.8799999999999999E-2</v>
      </c>
      <c r="F132" s="3">
        <v>0.59</v>
      </c>
      <c r="G132" s="5">
        <v>137172000</v>
      </c>
      <c r="H132" s="5">
        <v>92580</v>
      </c>
      <c r="I132" s="3">
        <v>4</v>
      </c>
      <c r="J132" s="6">
        <v>2504.23</v>
      </c>
      <c r="K132" s="3">
        <v>294.52999999999997</v>
      </c>
      <c r="L132" s="4">
        <v>0.1176</v>
      </c>
      <c r="M132" s="4">
        <v>0.16209999999999999</v>
      </c>
    </row>
    <row r="133" spans="1:13" hidden="1" x14ac:dyDescent="0.25">
      <c r="A133" s="3" t="s">
        <v>164</v>
      </c>
      <c r="B133" s="3" t="s">
        <v>32</v>
      </c>
      <c r="C133" s="3">
        <v>0.88</v>
      </c>
      <c r="D133" s="4">
        <v>-8.3999999999999995E-3</v>
      </c>
      <c r="E133" s="4">
        <v>0</v>
      </c>
      <c r="F133" s="3">
        <v>0.78</v>
      </c>
      <c r="G133" s="5">
        <v>6676670</v>
      </c>
      <c r="H133" s="3">
        <v>565</v>
      </c>
      <c r="I133" s="3">
        <v>0</v>
      </c>
      <c r="J133" s="3">
        <v>0</v>
      </c>
      <c r="K133" s="3">
        <v>0</v>
      </c>
      <c r="L133" s="4">
        <v>0</v>
      </c>
      <c r="M133" s="4">
        <v>0</v>
      </c>
    </row>
    <row r="134" spans="1:13" hidden="1" x14ac:dyDescent="0.25">
      <c r="A134" s="3" t="s">
        <v>230</v>
      </c>
      <c r="B134" s="3" t="s">
        <v>27</v>
      </c>
      <c r="C134" s="3">
        <v>81</v>
      </c>
      <c r="D134" s="4">
        <v>0.1391</v>
      </c>
      <c r="E134" s="4">
        <v>0.1797</v>
      </c>
      <c r="F134" s="3">
        <v>0.9</v>
      </c>
      <c r="G134" s="5">
        <v>137532000</v>
      </c>
      <c r="H134" s="5">
        <v>382722</v>
      </c>
      <c r="I134" s="3">
        <v>0</v>
      </c>
      <c r="J134" s="3">
        <v>0</v>
      </c>
      <c r="K134" s="3">
        <v>0</v>
      </c>
      <c r="L134" s="4">
        <v>0</v>
      </c>
      <c r="M134" s="4">
        <v>0</v>
      </c>
    </row>
    <row r="135" spans="1:13" hidden="1" x14ac:dyDescent="0.25">
      <c r="A135" s="3" t="s">
        <v>263</v>
      </c>
      <c r="B135" s="3" t="s">
        <v>27</v>
      </c>
      <c r="C135" s="3">
        <v>81.349999999999994</v>
      </c>
      <c r="D135" s="4">
        <v>0.10920000000000001</v>
      </c>
      <c r="E135" s="4">
        <v>0.16889999999999999</v>
      </c>
      <c r="F135" s="3">
        <v>0.88</v>
      </c>
      <c r="G135" s="5">
        <v>140539000</v>
      </c>
      <c r="H135" s="5">
        <v>280203</v>
      </c>
      <c r="I135" s="3">
        <v>0</v>
      </c>
      <c r="J135" s="3">
        <v>0</v>
      </c>
      <c r="K135" s="3">
        <v>0</v>
      </c>
      <c r="L135" s="4">
        <v>0</v>
      </c>
      <c r="M135" s="4">
        <v>0</v>
      </c>
    </row>
    <row r="136" spans="1:13" hidden="1" x14ac:dyDescent="0.25">
      <c r="A136" s="3" t="s">
        <v>345</v>
      </c>
      <c r="B136" s="3" t="s">
        <v>49</v>
      </c>
      <c r="C136" s="3">
        <v>4.71</v>
      </c>
      <c r="D136" s="4">
        <v>0.18240000000000001</v>
      </c>
      <c r="E136" s="4">
        <v>0.24210000000000001</v>
      </c>
      <c r="F136" s="3">
        <v>0.46</v>
      </c>
      <c r="G136" s="5">
        <v>140660000</v>
      </c>
      <c r="H136" s="5">
        <v>673468</v>
      </c>
      <c r="I136" s="3">
        <v>0</v>
      </c>
      <c r="J136" s="3">
        <v>0</v>
      </c>
      <c r="K136" s="3">
        <v>0</v>
      </c>
      <c r="L136" s="4">
        <v>0</v>
      </c>
      <c r="M136" s="4">
        <v>0</v>
      </c>
    </row>
    <row r="137" spans="1:13" hidden="1" x14ac:dyDescent="0.25">
      <c r="A137" s="3" t="s">
        <v>330</v>
      </c>
      <c r="B137" s="3" t="s">
        <v>27</v>
      </c>
      <c r="C137" s="3">
        <v>7.97</v>
      </c>
      <c r="D137" s="4">
        <v>0.12</v>
      </c>
      <c r="E137" s="4">
        <v>0.186</v>
      </c>
      <c r="F137" s="3">
        <v>0.84</v>
      </c>
      <c r="G137" s="5">
        <v>141653000</v>
      </c>
      <c r="H137" s="5">
        <v>428519</v>
      </c>
      <c r="I137" s="3">
        <v>0</v>
      </c>
      <c r="J137" s="3">
        <v>0</v>
      </c>
      <c r="K137" s="3">
        <v>0</v>
      </c>
      <c r="L137" s="4">
        <v>0</v>
      </c>
      <c r="M137" s="4">
        <v>0</v>
      </c>
    </row>
    <row r="138" spans="1:13" hidden="1" x14ac:dyDescent="0.25">
      <c r="A138" s="3" t="s">
        <v>120</v>
      </c>
      <c r="B138" s="3" t="s">
        <v>29</v>
      </c>
      <c r="C138" s="3">
        <v>50.58</v>
      </c>
      <c r="D138" s="4">
        <v>9.4100000000000003E-2</v>
      </c>
      <c r="E138" s="4">
        <v>9.1200000000000003E-2</v>
      </c>
      <c r="F138" s="3">
        <v>0.66</v>
      </c>
      <c r="G138" s="5">
        <v>144153000</v>
      </c>
      <c r="H138" s="5">
        <v>130746</v>
      </c>
      <c r="I138" s="3">
        <v>2</v>
      </c>
      <c r="J138" s="6">
        <v>2209.75</v>
      </c>
      <c r="K138" s="3">
        <v>220.56</v>
      </c>
      <c r="L138" s="4">
        <v>9.98E-2</v>
      </c>
      <c r="M138" s="4">
        <v>0.11119999999999999</v>
      </c>
    </row>
    <row r="139" spans="1:13" hidden="1" x14ac:dyDescent="0.25">
      <c r="A139" s="3" t="s">
        <v>344</v>
      </c>
      <c r="B139" s="3" t="s">
        <v>29</v>
      </c>
      <c r="C139" s="3">
        <v>68.81</v>
      </c>
      <c r="D139" s="4">
        <v>9.8900000000000002E-2</v>
      </c>
      <c r="E139" s="4">
        <v>0.1076</v>
      </c>
      <c r="F139" s="3">
        <v>0.69</v>
      </c>
      <c r="G139" s="5">
        <v>144418000</v>
      </c>
      <c r="H139" s="5">
        <v>62505</v>
      </c>
      <c r="I139" s="3">
        <v>3</v>
      </c>
      <c r="J139" s="6">
        <v>1880.65</v>
      </c>
      <c r="K139" s="3">
        <v>352.92</v>
      </c>
      <c r="L139" s="4">
        <v>0.18770000000000001</v>
      </c>
      <c r="M139" s="4">
        <v>7.8399999999999997E-2</v>
      </c>
    </row>
    <row r="140" spans="1:13" hidden="1" x14ac:dyDescent="0.25">
      <c r="A140" s="3" t="s">
        <v>331</v>
      </c>
      <c r="B140" s="3" t="s">
        <v>68</v>
      </c>
      <c r="C140" s="3">
        <v>72.5</v>
      </c>
      <c r="D140" s="4">
        <v>0.1169</v>
      </c>
      <c r="E140" s="4">
        <v>0.1104</v>
      </c>
      <c r="F140" s="3">
        <v>0.56999999999999995</v>
      </c>
      <c r="G140" s="5">
        <v>145000000</v>
      </c>
      <c r="H140" s="5">
        <v>144778</v>
      </c>
      <c r="I140" s="3">
        <v>4</v>
      </c>
      <c r="J140" s="6">
        <v>2378.8200000000002</v>
      </c>
      <c r="K140" s="3">
        <v>125.02</v>
      </c>
      <c r="L140" s="4">
        <v>5.2600000000000001E-2</v>
      </c>
      <c r="M140" s="4">
        <v>0</v>
      </c>
    </row>
    <row r="141" spans="1:13" hidden="1" x14ac:dyDescent="0.25">
      <c r="A141" s="3" t="s">
        <v>193</v>
      </c>
      <c r="B141" s="3" t="s">
        <v>185</v>
      </c>
      <c r="C141" s="6">
        <v>1001</v>
      </c>
      <c r="D141" s="4">
        <v>1.0800000000000001E-2</v>
      </c>
      <c r="E141" s="4">
        <v>5.4899999999999997E-2</v>
      </c>
      <c r="F141" s="3">
        <v>1.06</v>
      </c>
      <c r="G141" s="5">
        <v>147849000</v>
      </c>
      <c r="H141" s="5">
        <v>34828</v>
      </c>
      <c r="I141" s="3">
        <v>0</v>
      </c>
      <c r="J141" s="3">
        <v>0</v>
      </c>
      <c r="K141" s="3">
        <v>0</v>
      </c>
      <c r="L141" s="4">
        <v>0</v>
      </c>
      <c r="M141" s="4">
        <v>0</v>
      </c>
    </row>
    <row r="142" spans="1:13" hidden="1" x14ac:dyDescent="0.25">
      <c r="A142" s="3" t="s">
        <v>48</v>
      </c>
      <c r="B142" s="3" t="s">
        <v>49</v>
      </c>
      <c r="C142" s="3">
        <v>93.7</v>
      </c>
      <c r="D142" s="4">
        <v>0.1232</v>
      </c>
      <c r="E142" s="4">
        <v>0.1263</v>
      </c>
      <c r="F142" s="3">
        <v>0.87</v>
      </c>
      <c r="G142" s="5">
        <v>148983000</v>
      </c>
      <c r="H142" s="5">
        <v>117732</v>
      </c>
      <c r="I142" s="3">
        <v>20</v>
      </c>
      <c r="J142" s="6">
        <v>9256.48</v>
      </c>
      <c r="K142" s="6">
        <v>1448.75</v>
      </c>
      <c r="L142" s="4">
        <v>0.1565</v>
      </c>
      <c r="M142" s="4">
        <v>0</v>
      </c>
    </row>
    <row r="143" spans="1:13" hidden="1" x14ac:dyDescent="0.25">
      <c r="A143" s="3" t="s">
        <v>227</v>
      </c>
      <c r="B143" s="3" t="s">
        <v>27</v>
      </c>
      <c r="C143" s="3">
        <v>65.41</v>
      </c>
      <c r="D143" s="4">
        <v>0.1203</v>
      </c>
      <c r="E143" s="4">
        <v>0.1173</v>
      </c>
      <c r="F143" s="3">
        <v>0.84</v>
      </c>
      <c r="G143" s="5">
        <v>151693000</v>
      </c>
      <c r="H143" s="5">
        <v>314352</v>
      </c>
      <c r="I143" s="3">
        <v>0</v>
      </c>
      <c r="J143" s="3">
        <v>0</v>
      </c>
      <c r="K143" s="3">
        <v>0</v>
      </c>
      <c r="L143" s="4">
        <v>0</v>
      </c>
      <c r="M143" s="4">
        <v>0</v>
      </c>
    </row>
    <row r="144" spans="1:13" hidden="1" x14ac:dyDescent="0.25">
      <c r="A144" s="3" t="s">
        <v>307</v>
      </c>
      <c r="B144" s="3" t="s">
        <v>32</v>
      </c>
      <c r="C144" s="3">
        <v>96</v>
      </c>
      <c r="D144" s="4">
        <v>0.13900000000000001</v>
      </c>
      <c r="E144" s="4">
        <v>0.1173</v>
      </c>
      <c r="F144" s="3">
        <v>1.17</v>
      </c>
      <c r="G144" s="5">
        <v>157440000</v>
      </c>
      <c r="H144" s="5">
        <v>140781</v>
      </c>
      <c r="I144" s="3">
        <v>0</v>
      </c>
      <c r="J144" s="3">
        <v>0</v>
      </c>
      <c r="K144" s="3">
        <v>0</v>
      </c>
      <c r="L144" s="4">
        <v>0</v>
      </c>
      <c r="M144" s="4">
        <v>0</v>
      </c>
    </row>
    <row r="145" spans="1:13" hidden="1" x14ac:dyDescent="0.25">
      <c r="A145" s="3" t="s">
        <v>275</v>
      </c>
      <c r="B145" s="3" t="s">
        <v>27</v>
      </c>
      <c r="C145" s="3">
        <v>84.38</v>
      </c>
      <c r="D145" s="4">
        <v>9.3700000000000006E-2</v>
      </c>
      <c r="E145" s="4">
        <v>0.12330000000000001</v>
      </c>
      <c r="F145" s="3">
        <v>0.89</v>
      </c>
      <c r="G145" s="5">
        <v>158692000</v>
      </c>
      <c r="H145" s="5">
        <v>474746</v>
      </c>
      <c r="I145" s="3">
        <v>0</v>
      </c>
      <c r="J145" s="3">
        <v>0</v>
      </c>
      <c r="K145" s="3">
        <v>0</v>
      </c>
      <c r="L145" s="4">
        <v>0</v>
      </c>
      <c r="M145" s="4">
        <v>0</v>
      </c>
    </row>
    <row r="146" spans="1:13" hidden="1" x14ac:dyDescent="0.25">
      <c r="A146" s="3" t="s">
        <v>178</v>
      </c>
      <c r="B146" s="3" t="s">
        <v>32</v>
      </c>
      <c r="C146" s="3">
        <v>68</v>
      </c>
      <c r="D146" s="4">
        <v>0.17219999999999999</v>
      </c>
      <c r="E146" s="4">
        <v>0.92549999999999999</v>
      </c>
      <c r="F146" s="3">
        <v>2.2000000000000002</v>
      </c>
      <c r="G146" s="5">
        <v>60068400</v>
      </c>
      <c r="H146" s="3">
        <v>827</v>
      </c>
      <c r="I146" s="3">
        <v>1</v>
      </c>
      <c r="J146" s="3">
        <v>0</v>
      </c>
      <c r="K146" s="3">
        <v>0</v>
      </c>
      <c r="L146" s="4">
        <v>0</v>
      </c>
      <c r="M146" s="4">
        <v>0</v>
      </c>
    </row>
    <row r="147" spans="1:13" hidden="1" x14ac:dyDescent="0.25">
      <c r="A147" s="3" t="s">
        <v>87</v>
      </c>
      <c r="B147" s="3" t="s">
        <v>27</v>
      </c>
      <c r="C147" s="3">
        <v>62.51</v>
      </c>
      <c r="D147" s="4">
        <v>0.16089999999999999</v>
      </c>
      <c r="E147" s="4">
        <v>0.1042</v>
      </c>
      <c r="F147" s="3">
        <v>0.82</v>
      </c>
      <c r="G147" s="5">
        <v>159593000</v>
      </c>
      <c r="H147" s="5">
        <v>273556</v>
      </c>
      <c r="I147" s="3">
        <v>0</v>
      </c>
      <c r="J147" s="3">
        <v>0</v>
      </c>
      <c r="K147" s="3">
        <v>0</v>
      </c>
      <c r="L147" s="4">
        <v>0</v>
      </c>
      <c r="M147" s="4">
        <v>0</v>
      </c>
    </row>
    <row r="148" spans="1:13" hidden="1" x14ac:dyDescent="0.25">
      <c r="A148" s="3" t="s">
        <v>96</v>
      </c>
      <c r="B148" s="3" t="s">
        <v>27</v>
      </c>
      <c r="C148" s="3">
        <v>77.63</v>
      </c>
      <c r="D148" s="4">
        <v>2.6800000000000001E-2</v>
      </c>
      <c r="E148" s="4">
        <v>0.1149</v>
      </c>
      <c r="F148" s="3">
        <v>0.88</v>
      </c>
      <c r="G148" s="5">
        <v>159741000</v>
      </c>
      <c r="H148" s="5">
        <v>87062</v>
      </c>
      <c r="I148" s="3">
        <v>0</v>
      </c>
      <c r="J148" s="3">
        <v>0</v>
      </c>
      <c r="K148" s="3">
        <v>0</v>
      </c>
      <c r="L148" s="4">
        <v>0</v>
      </c>
      <c r="M148" s="4">
        <v>0</v>
      </c>
    </row>
    <row r="149" spans="1:13" hidden="1" x14ac:dyDescent="0.25">
      <c r="A149" s="3" t="s">
        <v>94</v>
      </c>
      <c r="B149" s="3" t="s">
        <v>49</v>
      </c>
      <c r="C149" s="3">
        <v>76.41</v>
      </c>
      <c r="D149" s="4">
        <v>0.1052</v>
      </c>
      <c r="E149" s="4">
        <v>0.12039999999999999</v>
      </c>
      <c r="F149" s="3">
        <v>0.67</v>
      </c>
      <c r="G149" s="5">
        <v>159744000</v>
      </c>
      <c r="H149" s="5">
        <v>102448</v>
      </c>
      <c r="I149" s="3">
        <v>32</v>
      </c>
      <c r="J149" s="6">
        <v>2770.14</v>
      </c>
      <c r="K149" s="3">
        <v>325.72000000000003</v>
      </c>
      <c r="L149" s="4">
        <v>0.1176</v>
      </c>
      <c r="M149" s="4">
        <v>0</v>
      </c>
    </row>
    <row r="150" spans="1:13" hidden="1" x14ac:dyDescent="0.25">
      <c r="A150" s="3" t="s">
        <v>134</v>
      </c>
      <c r="B150" s="3" t="s">
        <v>27</v>
      </c>
      <c r="C150" s="3">
        <v>92.79</v>
      </c>
      <c r="D150" s="4">
        <v>6.6600000000000006E-2</v>
      </c>
      <c r="E150" s="4">
        <v>0.1661</v>
      </c>
      <c r="F150" s="3">
        <v>0.95</v>
      </c>
      <c r="G150" s="5">
        <v>162463000</v>
      </c>
      <c r="H150" s="5">
        <v>282077</v>
      </c>
      <c r="I150" s="3">
        <v>0</v>
      </c>
      <c r="J150" s="3">
        <v>0</v>
      </c>
      <c r="K150" s="3">
        <v>0</v>
      </c>
      <c r="L150" s="4">
        <v>0</v>
      </c>
      <c r="M150" s="4">
        <v>0</v>
      </c>
    </row>
    <row r="151" spans="1:13" hidden="1" x14ac:dyDescent="0.25">
      <c r="A151" s="3" t="s">
        <v>183</v>
      </c>
      <c r="B151" s="3" t="s">
        <v>49</v>
      </c>
      <c r="C151" s="3">
        <v>100</v>
      </c>
      <c r="D151" s="4">
        <v>2.2499999999999999E-2</v>
      </c>
      <c r="E151" s="4">
        <v>3.4700000000000002E-2</v>
      </c>
      <c r="F151" s="3">
        <v>0.95</v>
      </c>
      <c r="G151" s="5">
        <v>182029000</v>
      </c>
      <c r="H151" s="5">
        <v>28333</v>
      </c>
      <c r="I151" s="3">
        <v>6</v>
      </c>
      <c r="J151" s="6">
        <v>12236.1</v>
      </c>
      <c r="K151" s="3">
        <v>9.8800000000000008</v>
      </c>
      <c r="L151" s="4">
        <v>8.0000000000000004E-4</v>
      </c>
      <c r="M151" s="4">
        <v>0</v>
      </c>
    </row>
    <row r="152" spans="1:13" hidden="1" x14ac:dyDescent="0.25">
      <c r="A152" s="3" t="s">
        <v>170</v>
      </c>
      <c r="B152" s="3" t="s">
        <v>171</v>
      </c>
      <c r="C152" s="3">
        <v>108.34</v>
      </c>
      <c r="D152" s="4">
        <v>9.1800000000000007E-2</v>
      </c>
      <c r="E152" s="4">
        <v>8.3099999999999993E-2</v>
      </c>
      <c r="F152" s="3">
        <v>0.78</v>
      </c>
      <c r="G152" s="5">
        <v>162980000</v>
      </c>
      <c r="H152" s="5">
        <v>213540</v>
      </c>
      <c r="I152" s="3">
        <v>24</v>
      </c>
      <c r="J152" s="6">
        <v>4679.34</v>
      </c>
      <c r="K152" s="3">
        <v>308.26</v>
      </c>
      <c r="L152" s="4">
        <v>6.59E-2</v>
      </c>
      <c r="M152" s="4">
        <v>0</v>
      </c>
    </row>
    <row r="153" spans="1:13" hidden="1" x14ac:dyDescent="0.25">
      <c r="A153" s="3" t="s">
        <v>259</v>
      </c>
      <c r="B153" s="3" t="s">
        <v>34</v>
      </c>
      <c r="C153" s="3">
        <v>44</v>
      </c>
      <c r="D153" s="4">
        <v>0.12330000000000001</v>
      </c>
      <c r="E153" s="4">
        <v>8.3900000000000002E-2</v>
      </c>
      <c r="F153" s="3">
        <v>0.49</v>
      </c>
      <c r="G153" s="5">
        <v>166276000</v>
      </c>
      <c r="H153" s="5">
        <v>144616</v>
      </c>
      <c r="I153" s="3">
        <v>4</v>
      </c>
      <c r="J153" s="6">
        <v>3812.31</v>
      </c>
      <c r="K153" s="3">
        <v>614.84</v>
      </c>
      <c r="L153" s="4">
        <v>0.1613</v>
      </c>
      <c r="M153" s="4">
        <v>0</v>
      </c>
    </row>
    <row r="154" spans="1:13" hidden="1" x14ac:dyDescent="0.25">
      <c r="A154" s="3" t="s">
        <v>239</v>
      </c>
      <c r="B154" s="3" t="s">
        <v>34</v>
      </c>
      <c r="C154" s="3">
        <v>184.3</v>
      </c>
      <c r="D154" s="4">
        <v>6.08E-2</v>
      </c>
      <c r="E154" s="4">
        <v>6.0900000000000003E-2</v>
      </c>
      <c r="F154" s="3">
        <v>0.91</v>
      </c>
      <c r="G154" s="5">
        <v>167897000</v>
      </c>
      <c r="H154" s="5">
        <v>79261</v>
      </c>
      <c r="I154" s="3">
        <v>1</v>
      </c>
      <c r="J154" s="6">
        <v>27467.5</v>
      </c>
      <c r="K154" s="6">
        <v>1833.6</v>
      </c>
      <c r="L154" s="4">
        <v>6.6799999999999998E-2</v>
      </c>
      <c r="M154" s="4">
        <v>0</v>
      </c>
    </row>
    <row r="155" spans="1:13" hidden="1" x14ac:dyDescent="0.25">
      <c r="A155" s="3" t="s">
        <v>188</v>
      </c>
      <c r="B155" s="3" t="s">
        <v>32</v>
      </c>
      <c r="C155" s="3">
        <v>110</v>
      </c>
      <c r="D155" s="4">
        <v>-6.5000000000000002E-2</v>
      </c>
      <c r="E155" s="4">
        <v>1.5E-3</v>
      </c>
      <c r="F155" s="3">
        <v>0.3</v>
      </c>
      <c r="G155" s="5">
        <v>6050000</v>
      </c>
      <c r="H155" s="3">
        <v>877</v>
      </c>
      <c r="I155" s="3">
        <v>0</v>
      </c>
      <c r="J155" s="3">
        <v>0</v>
      </c>
      <c r="K155" s="3">
        <v>0</v>
      </c>
      <c r="L155" s="4">
        <v>0</v>
      </c>
      <c r="M155" s="4">
        <v>0</v>
      </c>
    </row>
    <row r="156" spans="1:13" hidden="1" x14ac:dyDescent="0.25">
      <c r="A156" s="3" t="s">
        <v>60</v>
      </c>
      <c r="B156" s="3" t="s">
        <v>27</v>
      </c>
      <c r="C156" s="3">
        <v>6.59</v>
      </c>
      <c r="D156" s="4">
        <v>0.14710000000000001</v>
      </c>
      <c r="E156" s="4">
        <v>0.1295</v>
      </c>
      <c r="F156" s="3">
        <v>0.9</v>
      </c>
      <c r="G156" s="5">
        <v>168319000</v>
      </c>
      <c r="H156" s="5">
        <v>378122</v>
      </c>
      <c r="I156" s="3">
        <v>0</v>
      </c>
      <c r="J156" s="3">
        <v>0</v>
      </c>
      <c r="K156" s="3">
        <v>0</v>
      </c>
      <c r="L156" s="4">
        <v>0</v>
      </c>
      <c r="M156" s="4">
        <v>0</v>
      </c>
    </row>
    <row r="157" spans="1:13" hidden="1" x14ac:dyDescent="0.25">
      <c r="A157" s="3" t="s">
        <v>209</v>
      </c>
      <c r="B157" s="3" t="s">
        <v>49</v>
      </c>
      <c r="C157" s="3">
        <v>9.84</v>
      </c>
      <c r="D157" s="4">
        <v>4.0599999999999997E-2</v>
      </c>
      <c r="E157" s="4">
        <v>9.6299999999999997E-2</v>
      </c>
      <c r="F157" s="3">
        <v>0.97</v>
      </c>
      <c r="G157" s="5">
        <v>168371000</v>
      </c>
      <c r="H157" s="5">
        <v>76247</v>
      </c>
      <c r="I157" s="3">
        <v>0</v>
      </c>
      <c r="J157" s="3">
        <v>0</v>
      </c>
      <c r="K157" s="3">
        <v>0</v>
      </c>
      <c r="L157" s="4">
        <v>0</v>
      </c>
      <c r="M157" s="4">
        <v>0</v>
      </c>
    </row>
    <row r="158" spans="1:13" hidden="1" x14ac:dyDescent="0.25">
      <c r="A158" s="3" t="s">
        <v>180</v>
      </c>
      <c r="B158" s="3" t="s">
        <v>32</v>
      </c>
      <c r="C158" s="3">
        <v>88.88</v>
      </c>
      <c r="D158" s="4">
        <v>0.1237</v>
      </c>
      <c r="E158" s="4">
        <v>0.1545</v>
      </c>
      <c r="F158" s="3">
        <v>0.94</v>
      </c>
      <c r="G158" s="5">
        <v>170650000</v>
      </c>
      <c r="H158" s="5">
        <v>66474</v>
      </c>
      <c r="I158" s="3">
        <v>0</v>
      </c>
      <c r="J158" s="3">
        <v>0</v>
      </c>
      <c r="K158" s="3">
        <v>0</v>
      </c>
      <c r="L158" s="4">
        <v>0</v>
      </c>
      <c r="M158" s="4">
        <v>0</v>
      </c>
    </row>
    <row r="159" spans="1:13" hidden="1" x14ac:dyDescent="0.25">
      <c r="A159" s="3" t="s">
        <v>124</v>
      </c>
      <c r="B159" s="3" t="s">
        <v>32</v>
      </c>
      <c r="C159" s="3">
        <v>124.26</v>
      </c>
      <c r="D159" s="4">
        <v>8.5099999999999995E-2</v>
      </c>
      <c r="E159" s="4">
        <v>8.4099999999999994E-2</v>
      </c>
      <c r="F159" s="3">
        <v>0.77</v>
      </c>
      <c r="G159" s="5">
        <v>171562000</v>
      </c>
      <c r="H159" s="5">
        <v>63896</v>
      </c>
      <c r="I159" s="3">
        <v>2</v>
      </c>
      <c r="J159" s="6">
        <v>9736</v>
      </c>
      <c r="K159" s="3">
        <v>911.83</v>
      </c>
      <c r="L159" s="4">
        <v>9.3700000000000006E-2</v>
      </c>
      <c r="M159" s="4">
        <v>0</v>
      </c>
    </row>
    <row r="160" spans="1:13" hidden="1" x14ac:dyDescent="0.25">
      <c r="A160" s="3" t="s">
        <v>264</v>
      </c>
      <c r="B160" s="3" t="s">
        <v>27</v>
      </c>
      <c r="C160" s="3">
        <v>90.99</v>
      </c>
      <c r="D160" s="4">
        <v>0.1168</v>
      </c>
      <c r="E160" s="4">
        <v>0.16900000000000001</v>
      </c>
      <c r="F160" s="3">
        <v>0.96</v>
      </c>
      <c r="G160" s="5">
        <v>172290000</v>
      </c>
      <c r="H160" s="5">
        <v>243424</v>
      </c>
      <c r="I160" s="3">
        <v>0</v>
      </c>
      <c r="J160" s="3">
        <v>0</v>
      </c>
      <c r="K160" s="3">
        <v>0</v>
      </c>
      <c r="L160" s="4">
        <v>0</v>
      </c>
      <c r="M160" s="4">
        <v>0</v>
      </c>
    </row>
    <row r="161" spans="1:13" hidden="1" x14ac:dyDescent="0.25">
      <c r="A161" s="3" t="s">
        <v>341</v>
      </c>
      <c r="B161" s="3" t="s">
        <v>34</v>
      </c>
      <c r="C161" s="3">
        <v>98</v>
      </c>
      <c r="D161" s="4">
        <v>7.2300000000000003E-2</v>
      </c>
      <c r="E161" s="4">
        <v>6.83E-2</v>
      </c>
      <c r="F161" s="3">
        <v>0.93</v>
      </c>
      <c r="G161" s="5">
        <v>174913000</v>
      </c>
      <c r="H161" s="5">
        <v>102911</v>
      </c>
      <c r="I161" s="3">
        <v>1</v>
      </c>
      <c r="J161" s="3">
        <v>0</v>
      </c>
      <c r="K161" s="6">
        <v>1340.16</v>
      </c>
      <c r="L161" s="4">
        <v>0</v>
      </c>
      <c r="M161" s="4">
        <v>0</v>
      </c>
    </row>
    <row r="162" spans="1:13" hidden="1" x14ac:dyDescent="0.25">
      <c r="A162" s="3" t="s">
        <v>195</v>
      </c>
      <c r="B162" s="3" t="s">
        <v>185</v>
      </c>
      <c r="C162" s="3">
        <v>9.82</v>
      </c>
      <c r="D162" s="4">
        <v>-9.7999999999999997E-3</v>
      </c>
      <c r="E162" s="4">
        <v>1.5230999999999999</v>
      </c>
      <c r="F162" s="3">
        <v>2.66</v>
      </c>
      <c r="G162" s="5">
        <v>70192700</v>
      </c>
      <c r="H162" s="5">
        <v>28021</v>
      </c>
      <c r="I162" s="3">
        <v>1</v>
      </c>
      <c r="J162" s="3">
        <v>0</v>
      </c>
      <c r="K162" s="3">
        <v>0</v>
      </c>
      <c r="L162" s="4">
        <v>0</v>
      </c>
      <c r="M162" s="4">
        <v>0</v>
      </c>
    </row>
    <row r="163" spans="1:13" hidden="1" x14ac:dyDescent="0.25">
      <c r="A163" s="3" t="s">
        <v>56</v>
      </c>
      <c r="B163" s="3" t="s">
        <v>34</v>
      </c>
      <c r="C163" s="3">
        <v>110</v>
      </c>
      <c r="D163" s="4">
        <v>5.96E-2</v>
      </c>
      <c r="E163" s="4">
        <v>5.8999999999999997E-2</v>
      </c>
      <c r="F163" s="3">
        <v>0.79</v>
      </c>
      <c r="G163" s="5">
        <v>176000000</v>
      </c>
      <c r="H163" s="5">
        <v>28155</v>
      </c>
      <c r="I163" s="3">
        <v>1</v>
      </c>
      <c r="J163" s="6">
        <v>42542.8</v>
      </c>
      <c r="K163" s="6">
        <v>3032.21</v>
      </c>
      <c r="L163" s="4">
        <v>7.1300000000000002E-2</v>
      </c>
      <c r="M163" s="4">
        <v>0</v>
      </c>
    </row>
    <row r="164" spans="1:13" hidden="1" x14ac:dyDescent="0.25">
      <c r="A164" s="3" t="s">
        <v>248</v>
      </c>
      <c r="B164" s="3" t="s">
        <v>32</v>
      </c>
      <c r="C164" s="3">
        <v>84.14</v>
      </c>
      <c r="D164" s="4">
        <v>0.2243</v>
      </c>
      <c r="E164" s="4">
        <v>0.1507</v>
      </c>
      <c r="F164" s="3">
        <v>0.92</v>
      </c>
      <c r="G164" s="5">
        <v>177465000</v>
      </c>
      <c r="H164" s="5">
        <v>338119</v>
      </c>
      <c r="I164" s="3">
        <v>0</v>
      </c>
      <c r="J164" s="3">
        <v>0</v>
      </c>
      <c r="K164" s="3">
        <v>0</v>
      </c>
      <c r="L164" s="4">
        <v>0</v>
      </c>
      <c r="M164" s="4">
        <v>0</v>
      </c>
    </row>
    <row r="165" spans="1:13" hidden="1" x14ac:dyDescent="0.25">
      <c r="A165" s="3" t="s">
        <v>113</v>
      </c>
      <c r="B165" s="3" t="s">
        <v>32</v>
      </c>
      <c r="C165" s="3">
        <v>93.8</v>
      </c>
      <c r="D165" s="4">
        <v>7.1099999999999997E-2</v>
      </c>
      <c r="E165" s="4">
        <v>9.5000000000000001E-2</v>
      </c>
      <c r="F165" s="3">
        <v>0.95</v>
      </c>
      <c r="G165" s="5">
        <v>178777000</v>
      </c>
      <c r="H165" s="5">
        <v>229172</v>
      </c>
      <c r="I165" s="3">
        <v>8</v>
      </c>
      <c r="J165" s="6">
        <v>5000.29</v>
      </c>
      <c r="K165" s="3">
        <v>334.37</v>
      </c>
      <c r="L165" s="4">
        <v>6.6900000000000001E-2</v>
      </c>
      <c r="M165" s="4">
        <v>0</v>
      </c>
    </row>
    <row r="166" spans="1:13" hidden="1" x14ac:dyDescent="0.25">
      <c r="A166" s="3" t="s">
        <v>132</v>
      </c>
      <c r="B166" s="3" t="s">
        <v>49</v>
      </c>
      <c r="C166" s="3">
        <v>8.4700000000000006</v>
      </c>
      <c r="D166" s="4">
        <v>8.7900000000000006E-2</v>
      </c>
      <c r="E166" s="4">
        <v>0.1593</v>
      </c>
      <c r="F166" s="3">
        <v>0.85</v>
      </c>
      <c r="G166" s="5">
        <v>183779000</v>
      </c>
      <c r="H166" s="5">
        <v>94881</v>
      </c>
      <c r="I166" s="3">
        <v>0</v>
      </c>
      <c r="J166" s="3">
        <v>0</v>
      </c>
      <c r="K166" s="3">
        <v>0</v>
      </c>
      <c r="L166" s="4">
        <v>0</v>
      </c>
      <c r="M166" s="4">
        <v>0</v>
      </c>
    </row>
    <row r="167" spans="1:13" hidden="1" x14ac:dyDescent="0.25">
      <c r="A167" s="3" t="s">
        <v>44</v>
      </c>
      <c r="B167" s="3" t="s">
        <v>34</v>
      </c>
      <c r="C167" s="6">
        <v>1430</v>
      </c>
      <c r="D167" s="4">
        <v>0.23269999999999999</v>
      </c>
      <c r="E167" s="4">
        <v>0.2205</v>
      </c>
      <c r="F167" s="3">
        <v>0.66</v>
      </c>
      <c r="G167" s="5">
        <v>185900000</v>
      </c>
      <c r="H167" s="5">
        <v>380027</v>
      </c>
      <c r="I167" s="3">
        <v>2</v>
      </c>
      <c r="J167" s="6">
        <v>1997.73</v>
      </c>
      <c r="K167" s="3">
        <v>532.13</v>
      </c>
      <c r="L167" s="4">
        <v>0.26640000000000003</v>
      </c>
      <c r="M167" s="4">
        <v>0</v>
      </c>
    </row>
    <row r="168" spans="1:13" hidden="1" x14ac:dyDescent="0.25">
      <c r="A168" s="3" t="s">
        <v>214</v>
      </c>
      <c r="B168" s="3" t="s">
        <v>27</v>
      </c>
      <c r="C168" s="3">
        <v>9.59</v>
      </c>
      <c r="D168" s="4">
        <v>3.9399999999999998E-2</v>
      </c>
      <c r="E168" s="4">
        <v>0.1048</v>
      </c>
      <c r="F168" s="3">
        <v>0.99</v>
      </c>
      <c r="G168" s="5">
        <v>187896000</v>
      </c>
      <c r="H168" s="5">
        <v>148110</v>
      </c>
      <c r="I168" s="3">
        <v>0</v>
      </c>
      <c r="J168" s="3">
        <v>0</v>
      </c>
      <c r="K168" s="3">
        <v>0</v>
      </c>
      <c r="L168" s="4">
        <v>0</v>
      </c>
      <c r="M168" s="4">
        <v>0</v>
      </c>
    </row>
    <row r="169" spans="1:13" hidden="1" x14ac:dyDescent="0.25">
      <c r="A169" s="3" t="s">
        <v>79</v>
      </c>
      <c r="B169" s="3" t="s">
        <v>32</v>
      </c>
      <c r="C169" s="3">
        <v>104.37</v>
      </c>
      <c r="D169" s="4">
        <v>0.111</v>
      </c>
      <c r="E169" s="4">
        <v>0.16520000000000001</v>
      </c>
      <c r="F169" s="3">
        <v>0.98</v>
      </c>
      <c r="G169" s="5">
        <v>188642000</v>
      </c>
      <c r="H169" s="5">
        <v>399980</v>
      </c>
      <c r="I169" s="3">
        <v>0</v>
      </c>
      <c r="J169" s="3">
        <v>0</v>
      </c>
      <c r="K169" s="3">
        <v>0</v>
      </c>
      <c r="L169" s="4">
        <v>0</v>
      </c>
      <c r="M169" s="4">
        <v>0</v>
      </c>
    </row>
    <row r="170" spans="1:13" hidden="1" x14ac:dyDescent="0.25">
      <c r="A170" s="3" t="s">
        <v>163</v>
      </c>
      <c r="B170" s="3" t="s">
        <v>29</v>
      </c>
      <c r="C170" s="3">
        <v>66.11</v>
      </c>
      <c r="D170" s="4">
        <v>8.6300000000000002E-2</v>
      </c>
      <c r="E170" s="4">
        <v>8.2199999999999995E-2</v>
      </c>
      <c r="F170" s="3">
        <v>0.74</v>
      </c>
      <c r="G170" s="5">
        <v>192302000</v>
      </c>
      <c r="H170" s="5">
        <v>2254</v>
      </c>
      <c r="I170" s="3">
        <v>1</v>
      </c>
      <c r="J170" s="6">
        <v>1510.15</v>
      </c>
      <c r="K170" s="3">
        <v>141.78</v>
      </c>
      <c r="L170" s="4">
        <v>9.3899999999999997E-2</v>
      </c>
      <c r="M170" s="4">
        <v>8.8000000000000005E-3</v>
      </c>
    </row>
    <row r="171" spans="1:13" hidden="1" x14ac:dyDescent="0.25">
      <c r="A171" s="3" t="s">
        <v>346</v>
      </c>
      <c r="B171" s="3" t="s">
        <v>68</v>
      </c>
      <c r="C171" s="3">
        <v>91.19</v>
      </c>
      <c r="D171" s="4">
        <v>0.1125</v>
      </c>
      <c r="E171" s="4">
        <v>0.1103</v>
      </c>
      <c r="F171" s="3">
        <v>0.9</v>
      </c>
      <c r="G171" s="5">
        <v>192867000</v>
      </c>
      <c r="H171" s="5">
        <v>144128</v>
      </c>
      <c r="I171" s="3">
        <v>1</v>
      </c>
      <c r="J171" s="3">
        <v>750.39</v>
      </c>
      <c r="K171" s="3">
        <v>95.7</v>
      </c>
      <c r="L171" s="4">
        <v>0.1275</v>
      </c>
      <c r="M171" s="4">
        <v>0</v>
      </c>
    </row>
    <row r="172" spans="1:13" hidden="1" x14ac:dyDescent="0.25">
      <c r="A172" s="3" t="s">
        <v>262</v>
      </c>
      <c r="B172" s="3" t="s">
        <v>27</v>
      </c>
      <c r="C172" s="3">
        <v>51.45</v>
      </c>
      <c r="D172" s="4">
        <v>0.1221</v>
      </c>
      <c r="E172" s="4">
        <v>0.1158</v>
      </c>
      <c r="F172" s="3">
        <v>0.84</v>
      </c>
      <c r="G172" s="5">
        <v>192897000</v>
      </c>
      <c r="H172" s="5">
        <v>221951</v>
      </c>
      <c r="I172" s="3">
        <v>0</v>
      </c>
      <c r="J172" s="3">
        <v>0</v>
      </c>
      <c r="K172" s="3">
        <v>0</v>
      </c>
      <c r="L172" s="4">
        <v>0</v>
      </c>
      <c r="M172" s="4">
        <v>0</v>
      </c>
    </row>
    <row r="173" spans="1:13" hidden="1" x14ac:dyDescent="0.25">
      <c r="A173" s="3" t="s">
        <v>340</v>
      </c>
      <c r="B173" s="3" t="s">
        <v>49</v>
      </c>
      <c r="C173" s="3">
        <v>7.28</v>
      </c>
      <c r="D173" s="4">
        <v>0.1288</v>
      </c>
      <c r="E173" s="4">
        <v>0.11749999999999999</v>
      </c>
      <c r="F173" s="3">
        <v>0.8</v>
      </c>
      <c r="G173" s="5">
        <v>196168000</v>
      </c>
      <c r="H173" s="5">
        <v>372512</v>
      </c>
      <c r="I173" s="3">
        <v>8</v>
      </c>
      <c r="J173" s="6">
        <v>2831.76</v>
      </c>
      <c r="K173" s="3">
        <v>307.58</v>
      </c>
      <c r="L173" s="4">
        <v>0.1086</v>
      </c>
      <c r="M173" s="4">
        <v>0</v>
      </c>
    </row>
    <row r="174" spans="1:13" hidden="1" x14ac:dyDescent="0.25">
      <c r="A174" s="3" t="s">
        <v>207</v>
      </c>
      <c r="B174" s="3" t="s">
        <v>185</v>
      </c>
      <c r="C174" s="3">
        <v>65</v>
      </c>
      <c r="D174" s="4">
        <v>-4.3200000000000002E-2</v>
      </c>
      <c r="E174" s="4">
        <v>3.2199999999999999E-2</v>
      </c>
      <c r="F174" s="3">
        <v>1.86</v>
      </c>
      <c r="G174" s="5">
        <v>481295000</v>
      </c>
      <c r="H174" s="5">
        <v>92212</v>
      </c>
      <c r="I174" s="3">
        <v>335</v>
      </c>
      <c r="J174" s="6">
        <v>14775.1</v>
      </c>
      <c r="K174" s="3">
        <v>2.95</v>
      </c>
      <c r="L174" s="4">
        <v>2.0000000000000001E-4</v>
      </c>
      <c r="M174" s="4">
        <v>0</v>
      </c>
    </row>
    <row r="175" spans="1:13" hidden="1" x14ac:dyDescent="0.25">
      <c r="A175" s="3" t="s">
        <v>189</v>
      </c>
      <c r="B175" s="3" t="s">
        <v>29</v>
      </c>
      <c r="C175" s="3">
        <v>79</v>
      </c>
      <c r="D175" s="4">
        <v>8.2000000000000003E-2</v>
      </c>
      <c r="E175" s="4">
        <v>9.3700000000000006E-2</v>
      </c>
      <c r="F175" s="3">
        <v>0.88</v>
      </c>
      <c r="G175" s="5">
        <v>199314000</v>
      </c>
      <c r="H175" s="5">
        <v>23395</v>
      </c>
      <c r="I175" s="3">
        <v>1</v>
      </c>
      <c r="J175" s="6">
        <v>6830.87</v>
      </c>
      <c r="K175" s="3">
        <v>691.64</v>
      </c>
      <c r="L175" s="4">
        <v>0.1013</v>
      </c>
      <c r="M175" s="4">
        <v>1.2E-2</v>
      </c>
    </row>
    <row r="176" spans="1:13" hidden="1" x14ac:dyDescent="0.25">
      <c r="A176" s="3" t="s">
        <v>166</v>
      </c>
      <c r="B176" s="3" t="s">
        <v>27</v>
      </c>
      <c r="C176" s="3">
        <v>80.2</v>
      </c>
      <c r="D176" s="4">
        <v>0.1081</v>
      </c>
      <c r="E176" s="4">
        <v>0.14460000000000001</v>
      </c>
      <c r="F176" s="3">
        <v>0.88</v>
      </c>
      <c r="G176" s="5">
        <v>202614000</v>
      </c>
      <c r="H176" s="5">
        <v>414445</v>
      </c>
      <c r="I176" s="3">
        <v>0</v>
      </c>
      <c r="J176" s="3">
        <v>0</v>
      </c>
      <c r="K176" s="3">
        <v>0</v>
      </c>
      <c r="L176" s="4">
        <v>0</v>
      </c>
      <c r="M176" s="4">
        <v>0</v>
      </c>
    </row>
    <row r="177" spans="1:13" hidden="1" x14ac:dyDescent="0.25">
      <c r="A177" s="3" t="s">
        <v>233</v>
      </c>
      <c r="B177" s="3" t="s">
        <v>32</v>
      </c>
      <c r="C177" s="3">
        <v>100.66</v>
      </c>
      <c r="D177" s="4">
        <v>0.2402</v>
      </c>
      <c r="E177" s="4">
        <v>0.1181</v>
      </c>
      <c r="F177" s="3">
        <v>0.84</v>
      </c>
      <c r="G177" s="5">
        <v>204652000</v>
      </c>
      <c r="H177" s="5">
        <v>206727</v>
      </c>
      <c r="I177" s="3">
        <v>3</v>
      </c>
      <c r="J177" s="6">
        <v>2813.95</v>
      </c>
      <c r="K177" s="3">
        <v>461.67</v>
      </c>
      <c r="L177" s="4">
        <v>0.1641</v>
      </c>
      <c r="M177" s="4">
        <v>0</v>
      </c>
    </row>
    <row r="178" spans="1:13" hidden="1" x14ac:dyDescent="0.25">
      <c r="A178" s="3" t="s">
        <v>141</v>
      </c>
      <c r="B178" s="3" t="s">
        <v>34</v>
      </c>
      <c r="C178" s="3">
        <v>60</v>
      </c>
      <c r="D178" s="4">
        <v>0.1143</v>
      </c>
      <c r="E178" s="4">
        <v>0.10349999999999999</v>
      </c>
      <c r="F178" s="3">
        <v>0.68</v>
      </c>
      <c r="G178" s="5">
        <v>207300000</v>
      </c>
      <c r="H178" s="5">
        <v>2147</v>
      </c>
      <c r="I178" s="3">
        <v>2</v>
      </c>
      <c r="J178" s="6">
        <v>14337.5</v>
      </c>
      <c r="K178" s="6">
        <v>1619.33</v>
      </c>
      <c r="L178" s="4">
        <v>0.1129</v>
      </c>
      <c r="M178" s="4">
        <v>0.16930000000000001</v>
      </c>
    </row>
    <row r="179" spans="1:13" hidden="1" x14ac:dyDescent="0.25">
      <c r="A179" s="3" t="s">
        <v>208</v>
      </c>
      <c r="B179" s="3" t="s">
        <v>68</v>
      </c>
      <c r="C179" s="3">
        <v>75.989999999999995</v>
      </c>
      <c r="D179" s="4">
        <v>0.14610000000000001</v>
      </c>
      <c r="E179" s="4">
        <v>9.6100000000000005E-2</v>
      </c>
      <c r="F179" s="3">
        <v>0.74</v>
      </c>
      <c r="G179" s="5">
        <v>207670000</v>
      </c>
      <c r="H179" s="5">
        <v>238337</v>
      </c>
      <c r="I179" s="3">
        <v>5</v>
      </c>
      <c r="J179" s="6">
        <v>2553.73</v>
      </c>
      <c r="K179" s="3">
        <v>384.99</v>
      </c>
      <c r="L179" s="4">
        <v>0.15079999999999999</v>
      </c>
      <c r="M179" s="4">
        <v>3.3E-3</v>
      </c>
    </row>
    <row r="180" spans="1:13" hidden="1" x14ac:dyDescent="0.25">
      <c r="A180" s="3" t="s">
        <v>349</v>
      </c>
      <c r="B180" s="3" t="s">
        <v>32</v>
      </c>
      <c r="C180" s="3">
        <v>8.33</v>
      </c>
      <c r="D180" s="4">
        <v>7.6999999999999999E-2</v>
      </c>
      <c r="E180" s="4">
        <v>0.1234</v>
      </c>
      <c r="F180" s="3">
        <v>0.83</v>
      </c>
      <c r="G180" s="5">
        <v>208996000</v>
      </c>
      <c r="H180" s="5">
        <v>687615</v>
      </c>
      <c r="I180" s="3">
        <v>0</v>
      </c>
      <c r="J180" s="3">
        <v>0</v>
      </c>
      <c r="K180" s="3">
        <v>0</v>
      </c>
      <c r="L180" s="4">
        <v>0</v>
      </c>
      <c r="M180" s="4">
        <v>0</v>
      </c>
    </row>
    <row r="181" spans="1:13" hidden="1" x14ac:dyDescent="0.25">
      <c r="A181" s="3" t="s">
        <v>293</v>
      </c>
      <c r="B181" s="3" t="s">
        <v>27</v>
      </c>
      <c r="C181" s="3">
        <v>94.15</v>
      </c>
      <c r="D181" s="4">
        <v>8.3799999999999999E-2</v>
      </c>
      <c r="E181" s="4">
        <v>0.1163</v>
      </c>
      <c r="F181" s="3">
        <v>0.93</v>
      </c>
      <c r="G181" s="5">
        <v>211061000</v>
      </c>
      <c r="H181" s="5">
        <v>312270</v>
      </c>
      <c r="I181" s="3">
        <v>0</v>
      </c>
      <c r="J181" s="3">
        <v>0</v>
      </c>
      <c r="K181" s="3">
        <v>0</v>
      </c>
      <c r="L181" s="4">
        <v>0</v>
      </c>
      <c r="M181" s="4">
        <v>0</v>
      </c>
    </row>
    <row r="182" spans="1:13" hidden="1" x14ac:dyDescent="0.25">
      <c r="A182" s="3" t="s">
        <v>235</v>
      </c>
      <c r="B182" s="3" t="s">
        <v>147</v>
      </c>
      <c r="C182" s="3">
        <v>165.49</v>
      </c>
      <c r="D182" s="4">
        <v>5.21E-2</v>
      </c>
      <c r="E182" s="4">
        <v>8.2400000000000001E-2</v>
      </c>
      <c r="F182" s="3">
        <v>0.83</v>
      </c>
      <c r="G182" s="5">
        <v>214026000</v>
      </c>
      <c r="H182" s="5">
        <v>140096</v>
      </c>
      <c r="I182" s="3">
        <v>1</v>
      </c>
      <c r="J182" s="6">
        <v>8894.19</v>
      </c>
      <c r="K182" s="6">
        <v>1031.22</v>
      </c>
      <c r="L182" s="4">
        <v>0.1159</v>
      </c>
      <c r="M182" s="4">
        <v>0</v>
      </c>
    </row>
    <row r="183" spans="1:13" hidden="1" x14ac:dyDescent="0.25">
      <c r="A183" s="3" t="s">
        <v>154</v>
      </c>
      <c r="B183" s="3" t="s">
        <v>27</v>
      </c>
      <c r="C183" s="3">
        <v>75.25</v>
      </c>
      <c r="D183" s="4">
        <v>0.107</v>
      </c>
      <c r="E183" s="4">
        <v>0.1019</v>
      </c>
      <c r="F183" s="3">
        <v>0.9</v>
      </c>
      <c r="G183" s="5">
        <v>215486000</v>
      </c>
      <c r="H183" s="5">
        <v>820581</v>
      </c>
      <c r="I183" s="3">
        <v>0</v>
      </c>
      <c r="J183" s="3">
        <v>0</v>
      </c>
      <c r="K183" s="3">
        <v>0</v>
      </c>
      <c r="L183" s="4">
        <v>0</v>
      </c>
      <c r="M183" s="4">
        <v>0</v>
      </c>
    </row>
    <row r="184" spans="1:13" hidden="1" x14ac:dyDescent="0.25">
      <c r="A184" s="3" t="s">
        <v>257</v>
      </c>
      <c r="B184" s="3" t="s">
        <v>49</v>
      </c>
      <c r="C184" s="3">
        <v>43.49</v>
      </c>
      <c r="D184" s="4">
        <v>0.1118</v>
      </c>
      <c r="E184" s="4">
        <v>0.1123</v>
      </c>
      <c r="F184" s="3">
        <v>0.78</v>
      </c>
      <c r="G184" s="5">
        <v>219190000</v>
      </c>
      <c r="H184" s="5">
        <v>285323</v>
      </c>
      <c r="I184" s="3">
        <v>12</v>
      </c>
      <c r="J184" s="6">
        <v>2587.63</v>
      </c>
      <c r="K184" s="3">
        <v>329.36</v>
      </c>
      <c r="L184" s="4">
        <v>0.1273</v>
      </c>
      <c r="M184" s="4">
        <v>0</v>
      </c>
    </row>
    <row r="185" spans="1:13" hidden="1" x14ac:dyDescent="0.25">
      <c r="A185" s="3" t="s">
        <v>26</v>
      </c>
      <c r="B185" s="3" t="s">
        <v>27</v>
      </c>
      <c r="C185" s="3">
        <v>9.56</v>
      </c>
      <c r="D185" s="4">
        <v>6.0000000000000001E-3</v>
      </c>
      <c r="E185" s="4">
        <v>6.6000000000000003E-2</v>
      </c>
      <c r="F185" s="3">
        <v>0.99</v>
      </c>
      <c r="G185" s="5">
        <v>229796000</v>
      </c>
      <c r="H185" s="5">
        <v>669181</v>
      </c>
      <c r="I185" s="3">
        <v>0</v>
      </c>
      <c r="J185" s="3">
        <v>0</v>
      </c>
      <c r="K185" s="3">
        <v>0</v>
      </c>
      <c r="L185" s="4">
        <v>0</v>
      </c>
      <c r="M185" s="4">
        <v>0</v>
      </c>
    </row>
    <row r="186" spans="1:13" hidden="1" x14ac:dyDescent="0.25">
      <c r="A186" s="3" t="s">
        <v>314</v>
      </c>
      <c r="B186" s="3" t="s">
        <v>27</v>
      </c>
      <c r="C186" s="3">
        <v>85.2</v>
      </c>
      <c r="D186" s="4">
        <v>7.51E-2</v>
      </c>
      <c r="E186" s="4">
        <v>0.1154</v>
      </c>
      <c r="F186" s="3">
        <v>1.02</v>
      </c>
      <c r="G186" s="5">
        <v>241116000</v>
      </c>
      <c r="H186" s="5">
        <v>352634</v>
      </c>
      <c r="I186" s="3">
        <v>0</v>
      </c>
      <c r="J186" s="3">
        <v>0</v>
      </c>
      <c r="K186" s="3">
        <v>0</v>
      </c>
      <c r="L186" s="4">
        <v>0</v>
      </c>
      <c r="M186" s="4">
        <v>0</v>
      </c>
    </row>
    <row r="187" spans="1:13" hidden="1" x14ac:dyDescent="0.25">
      <c r="A187" s="3" t="s">
        <v>244</v>
      </c>
      <c r="B187" s="3" t="s">
        <v>34</v>
      </c>
      <c r="C187" s="3">
        <v>69.5</v>
      </c>
      <c r="D187" s="4">
        <v>4.9399999999999999E-2</v>
      </c>
      <c r="E187" s="4">
        <v>5.6899999999999999E-2</v>
      </c>
      <c r="F187" s="3">
        <v>0.92</v>
      </c>
      <c r="G187" s="5">
        <v>241682000</v>
      </c>
      <c r="H187" s="5">
        <v>188454</v>
      </c>
      <c r="I187" s="3">
        <v>6</v>
      </c>
      <c r="J187" s="6">
        <v>17943.400000000001</v>
      </c>
      <c r="K187" s="6">
        <v>1101.71</v>
      </c>
      <c r="L187" s="4">
        <v>6.1400000000000003E-2</v>
      </c>
      <c r="M187" s="4">
        <v>2.9000000000000001E-2</v>
      </c>
    </row>
    <row r="188" spans="1:13" hidden="1" x14ac:dyDescent="0.25">
      <c r="A188" s="3" t="s">
        <v>58</v>
      </c>
      <c r="B188" s="3" t="s">
        <v>49</v>
      </c>
      <c r="C188" s="3">
        <v>64.98</v>
      </c>
      <c r="D188" s="4">
        <v>0.1336</v>
      </c>
      <c r="E188" s="4">
        <v>0.14510000000000001</v>
      </c>
      <c r="F188" s="3">
        <v>0.7</v>
      </c>
      <c r="G188" s="5">
        <v>247612000</v>
      </c>
      <c r="H188" s="5">
        <v>452277</v>
      </c>
      <c r="I188" s="3">
        <v>1</v>
      </c>
      <c r="J188" s="3">
        <v>297.97000000000003</v>
      </c>
      <c r="K188" s="3">
        <v>57.32</v>
      </c>
      <c r="L188" s="4">
        <v>0.19239999999999999</v>
      </c>
      <c r="M188" s="4">
        <v>0</v>
      </c>
    </row>
    <row r="189" spans="1:13" hidden="1" x14ac:dyDescent="0.25">
      <c r="A189" s="3" t="s">
        <v>71</v>
      </c>
      <c r="B189" s="3" t="s">
        <v>32</v>
      </c>
      <c r="C189" s="6">
        <v>1149.99</v>
      </c>
      <c r="D189" s="4">
        <v>9.2999999999999992E-3</v>
      </c>
      <c r="E189" s="4">
        <v>0.16819999999999999</v>
      </c>
      <c r="F189" s="3">
        <v>1.19</v>
      </c>
      <c r="G189" s="5">
        <v>247794000</v>
      </c>
      <c r="H189" s="5">
        <v>6815</v>
      </c>
      <c r="I189" s="3">
        <v>7</v>
      </c>
      <c r="J189" s="6">
        <v>9379.07</v>
      </c>
      <c r="K189" s="3">
        <v>0</v>
      </c>
      <c r="L189" s="4">
        <v>0</v>
      </c>
      <c r="M189" s="4">
        <v>0</v>
      </c>
    </row>
    <row r="190" spans="1:13" hidden="1" x14ac:dyDescent="0.25">
      <c r="A190" s="3" t="s">
        <v>82</v>
      </c>
      <c r="B190" s="3" t="s">
        <v>49</v>
      </c>
      <c r="C190" s="3">
        <v>101</v>
      </c>
      <c r="D190" s="4">
        <v>3.4000000000000002E-2</v>
      </c>
      <c r="E190" s="4">
        <v>5.1299999999999998E-2</v>
      </c>
      <c r="F190" s="3">
        <v>1</v>
      </c>
      <c r="G190" s="5">
        <v>252003000</v>
      </c>
      <c r="H190" s="3">
        <v>63</v>
      </c>
      <c r="I190" s="3">
        <v>0</v>
      </c>
      <c r="J190" s="3">
        <v>0</v>
      </c>
      <c r="K190" s="3">
        <v>0</v>
      </c>
      <c r="L190" s="4">
        <v>0</v>
      </c>
      <c r="M190" s="4">
        <v>0</v>
      </c>
    </row>
    <row r="191" spans="1:13" hidden="1" x14ac:dyDescent="0.25">
      <c r="A191" s="3" t="s">
        <v>144</v>
      </c>
      <c r="B191" s="3" t="s">
        <v>32</v>
      </c>
      <c r="C191" s="3">
        <v>92.8</v>
      </c>
      <c r="D191" s="4">
        <v>8.9499999999999996E-2</v>
      </c>
      <c r="E191" s="4">
        <v>8.1900000000000001E-2</v>
      </c>
      <c r="F191" s="3">
        <v>0.83</v>
      </c>
      <c r="G191" s="5">
        <v>257261000</v>
      </c>
      <c r="H191" s="5">
        <v>40660</v>
      </c>
      <c r="I191" s="3">
        <v>5</v>
      </c>
      <c r="J191" s="6">
        <v>8530.31</v>
      </c>
      <c r="K191" s="3">
        <v>834.26</v>
      </c>
      <c r="L191" s="4">
        <v>9.7799999999999998E-2</v>
      </c>
      <c r="M191" s="4">
        <v>2.8299999999999999E-2</v>
      </c>
    </row>
    <row r="192" spans="1:13" hidden="1" x14ac:dyDescent="0.25">
      <c r="A192" s="3" t="s">
        <v>302</v>
      </c>
      <c r="B192" s="3" t="s">
        <v>27</v>
      </c>
      <c r="C192" s="3">
        <v>81.180000000000007</v>
      </c>
      <c r="D192" s="4">
        <v>0.14610000000000001</v>
      </c>
      <c r="E192" s="4">
        <v>0.15340000000000001</v>
      </c>
      <c r="F192" s="3">
        <v>0.83</v>
      </c>
      <c r="G192" s="5">
        <v>258169000</v>
      </c>
      <c r="H192" s="5">
        <v>539735</v>
      </c>
      <c r="I192" s="3">
        <v>0</v>
      </c>
      <c r="J192" s="3">
        <v>0</v>
      </c>
      <c r="K192" s="3">
        <v>0</v>
      </c>
      <c r="L192" s="4">
        <v>0</v>
      </c>
      <c r="M192" s="4">
        <v>0</v>
      </c>
    </row>
    <row r="193" spans="1:13" hidden="1" x14ac:dyDescent="0.25">
      <c r="A193" s="3" t="s">
        <v>76</v>
      </c>
      <c r="B193" s="3" t="s">
        <v>49</v>
      </c>
      <c r="C193" s="3">
        <v>77.7</v>
      </c>
      <c r="D193" s="4">
        <v>0.128</v>
      </c>
      <c r="E193" s="4">
        <v>0.12570000000000001</v>
      </c>
      <c r="F193" s="3">
        <v>0.66</v>
      </c>
      <c r="G193" s="5">
        <v>261426000</v>
      </c>
      <c r="H193" s="5">
        <v>595934</v>
      </c>
      <c r="I193" s="3">
        <v>6</v>
      </c>
      <c r="J193" s="3">
        <v>3.62</v>
      </c>
      <c r="K193" s="3">
        <v>0.5</v>
      </c>
      <c r="L193" s="4">
        <v>0.13900000000000001</v>
      </c>
      <c r="M193" s="4">
        <v>0</v>
      </c>
    </row>
    <row r="194" spans="1:13" hidden="1" x14ac:dyDescent="0.25">
      <c r="A194" s="3" t="s">
        <v>45</v>
      </c>
      <c r="B194" s="3" t="s">
        <v>27</v>
      </c>
      <c r="C194" s="3">
        <v>66.44</v>
      </c>
      <c r="D194" s="4">
        <v>0.20549999999999999</v>
      </c>
      <c r="E194" s="4">
        <v>0.13109999999999999</v>
      </c>
      <c r="F194" s="3">
        <v>0.88</v>
      </c>
      <c r="G194" s="5">
        <v>266019000</v>
      </c>
      <c r="H194" s="5">
        <v>218083</v>
      </c>
      <c r="I194" s="3">
        <v>0</v>
      </c>
      <c r="J194" s="3">
        <v>0</v>
      </c>
      <c r="K194" s="3">
        <v>0</v>
      </c>
      <c r="L194" s="4">
        <v>0</v>
      </c>
      <c r="M194" s="4">
        <v>0</v>
      </c>
    </row>
    <row r="195" spans="1:13" hidden="1" x14ac:dyDescent="0.25">
      <c r="A195" s="3" t="s">
        <v>97</v>
      </c>
      <c r="B195" s="3" t="s">
        <v>34</v>
      </c>
      <c r="C195" s="3">
        <v>70.5</v>
      </c>
      <c r="D195" s="4">
        <v>0.1241</v>
      </c>
      <c r="E195" s="4">
        <v>0.1227</v>
      </c>
      <c r="F195" s="3">
        <v>0.71</v>
      </c>
      <c r="G195" s="5">
        <v>276677000</v>
      </c>
      <c r="H195" s="5">
        <v>176892</v>
      </c>
      <c r="I195" s="3">
        <v>10</v>
      </c>
      <c r="J195" s="6">
        <v>2970.83</v>
      </c>
      <c r="K195" s="3">
        <v>391.52</v>
      </c>
      <c r="L195" s="4">
        <v>0.1318</v>
      </c>
      <c r="M195" s="4">
        <v>0</v>
      </c>
    </row>
    <row r="196" spans="1:13" hidden="1" x14ac:dyDescent="0.25">
      <c r="A196" s="3" t="s">
        <v>129</v>
      </c>
      <c r="B196" s="3" t="s">
        <v>29</v>
      </c>
      <c r="C196" s="3">
        <v>98.99</v>
      </c>
      <c r="D196" s="4">
        <v>9.7699999999999995E-2</v>
      </c>
      <c r="E196" s="4">
        <v>9.0499999999999997E-2</v>
      </c>
      <c r="F196" s="3">
        <v>0.52</v>
      </c>
      <c r="G196" s="5">
        <v>277187000</v>
      </c>
      <c r="H196" s="5">
        <v>33649</v>
      </c>
      <c r="I196" s="3">
        <v>1</v>
      </c>
      <c r="J196" s="6">
        <v>4809.53</v>
      </c>
      <c r="K196" s="3">
        <v>873.8</v>
      </c>
      <c r="L196" s="4">
        <v>0.1817</v>
      </c>
      <c r="M196" s="4">
        <v>4.3999999999999997E-2</v>
      </c>
    </row>
    <row r="197" spans="1:13" hidden="1" x14ac:dyDescent="0.25">
      <c r="A197" s="3" t="s">
        <v>64</v>
      </c>
      <c r="B197" s="3" t="s">
        <v>49</v>
      </c>
      <c r="C197" s="3">
        <v>62.02</v>
      </c>
      <c r="D197" s="4">
        <v>0.1903</v>
      </c>
      <c r="E197" s="4">
        <v>0.12820000000000001</v>
      </c>
      <c r="F197" s="3">
        <v>0.88</v>
      </c>
      <c r="G197" s="5">
        <v>278614000</v>
      </c>
      <c r="H197" s="5">
        <v>338778</v>
      </c>
      <c r="I197" s="3">
        <v>0</v>
      </c>
      <c r="J197" s="3">
        <v>0</v>
      </c>
      <c r="K197" s="3">
        <v>0</v>
      </c>
      <c r="L197" s="4">
        <v>0</v>
      </c>
      <c r="M197" s="4">
        <v>0</v>
      </c>
    </row>
    <row r="198" spans="1:13" hidden="1" x14ac:dyDescent="0.25">
      <c r="A198" s="3" t="s">
        <v>261</v>
      </c>
      <c r="B198" s="3" t="s">
        <v>49</v>
      </c>
      <c r="C198" s="3">
        <v>119</v>
      </c>
      <c r="D198" s="4">
        <v>0.11</v>
      </c>
      <c r="E198" s="4">
        <v>0.1226</v>
      </c>
      <c r="F198" s="3">
        <v>0.82</v>
      </c>
      <c r="G198" s="5">
        <v>280248000</v>
      </c>
      <c r="H198" s="5">
        <v>170576</v>
      </c>
      <c r="I198" s="3">
        <v>8</v>
      </c>
      <c r="J198" s="6">
        <v>2560.4499999999998</v>
      </c>
      <c r="K198" s="3">
        <v>286.88</v>
      </c>
      <c r="L198" s="4">
        <v>0.112</v>
      </c>
      <c r="M198" s="4">
        <v>0</v>
      </c>
    </row>
    <row r="199" spans="1:13" hidden="1" x14ac:dyDescent="0.25">
      <c r="A199" s="3" t="s">
        <v>232</v>
      </c>
      <c r="B199" s="3" t="s">
        <v>27</v>
      </c>
      <c r="C199" s="3">
        <v>9.0500000000000007</v>
      </c>
      <c r="D199" s="4">
        <v>5.96E-2</v>
      </c>
      <c r="E199" s="4">
        <v>3.5999999999999997E-2</v>
      </c>
      <c r="F199" s="3">
        <v>0.88</v>
      </c>
      <c r="G199" s="5">
        <v>35747500</v>
      </c>
      <c r="H199" s="5">
        <v>3400</v>
      </c>
      <c r="I199" s="3">
        <v>0</v>
      </c>
      <c r="J199" s="3">
        <v>0</v>
      </c>
      <c r="K199" s="3">
        <v>0</v>
      </c>
      <c r="L199" s="4">
        <v>0</v>
      </c>
      <c r="M199" s="4">
        <v>0</v>
      </c>
    </row>
    <row r="200" spans="1:13" hidden="1" x14ac:dyDescent="0.25">
      <c r="A200" s="3" t="s">
        <v>218</v>
      </c>
      <c r="B200" s="3" t="s">
        <v>27</v>
      </c>
      <c r="C200" s="3">
        <v>8.6999999999999993</v>
      </c>
      <c r="D200" s="4">
        <v>0.14799999999999999</v>
      </c>
      <c r="E200" s="4">
        <v>0.14749999999999999</v>
      </c>
      <c r="F200" s="3">
        <v>0.94</v>
      </c>
      <c r="G200" s="5">
        <v>281077000</v>
      </c>
      <c r="H200" s="5">
        <v>1172860</v>
      </c>
      <c r="I200" s="3">
        <v>0</v>
      </c>
      <c r="J200" s="3">
        <v>0</v>
      </c>
      <c r="K200" s="3">
        <v>0</v>
      </c>
      <c r="L200" s="4">
        <v>0</v>
      </c>
      <c r="M200" s="4">
        <v>0</v>
      </c>
    </row>
    <row r="201" spans="1:13" hidden="1" x14ac:dyDescent="0.25">
      <c r="A201" s="3" t="s">
        <v>234</v>
      </c>
      <c r="B201" s="3" t="s">
        <v>32</v>
      </c>
      <c r="C201" s="3">
        <v>67.150000000000006</v>
      </c>
      <c r="D201" s="4">
        <v>-6.6E-3</v>
      </c>
      <c r="E201" s="4">
        <v>9.7000000000000003E-3</v>
      </c>
      <c r="F201" s="3">
        <v>0.98</v>
      </c>
      <c r="G201" s="5">
        <v>49825300</v>
      </c>
      <c r="H201" s="5">
        <v>236913</v>
      </c>
      <c r="I201" s="3">
        <v>3</v>
      </c>
      <c r="J201" s="6">
        <v>3605.14</v>
      </c>
      <c r="K201" s="3">
        <v>289.89999999999998</v>
      </c>
      <c r="L201" s="4">
        <v>8.0399999999999999E-2</v>
      </c>
      <c r="M201" s="4">
        <v>0.47020000000000001</v>
      </c>
    </row>
    <row r="202" spans="1:13" hidden="1" x14ac:dyDescent="0.25">
      <c r="A202" s="3" t="s">
        <v>30</v>
      </c>
      <c r="B202" s="3" t="s">
        <v>27</v>
      </c>
      <c r="C202" s="3">
        <v>94.75</v>
      </c>
      <c r="D202" s="4">
        <v>9.3299999999999994E-2</v>
      </c>
      <c r="E202" s="4">
        <v>0.14280000000000001</v>
      </c>
      <c r="F202" s="3">
        <v>1</v>
      </c>
      <c r="G202" s="5">
        <v>286093000</v>
      </c>
      <c r="H202" s="5">
        <v>685111</v>
      </c>
      <c r="I202" s="3">
        <v>0</v>
      </c>
      <c r="J202" s="3">
        <v>0</v>
      </c>
      <c r="K202" s="3">
        <v>0</v>
      </c>
      <c r="L202" s="4">
        <v>0</v>
      </c>
      <c r="M202" s="4">
        <v>0</v>
      </c>
    </row>
    <row r="203" spans="1:13" hidden="1" x14ac:dyDescent="0.25">
      <c r="A203" s="3" t="s">
        <v>33</v>
      </c>
      <c r="B203" s="3" t="s">
        <v>34</v>
      </c>
      <c r="C203" s="3">
        <v>60.39</v>
      </c>
      <c r="D203" s="4">
        <v>0.15210000000000001</v>
      </c>
      <c r="E203" s="4">
        <v>0.1467</v>
      </c>
      <c r="F203" s="3">
        <v>0.64</v>
      </c>
      <c r="G203" s="5">
        <v>291381000</v>
      </c>
      <c r="H203" s="5">
        <v>404565</v>
      </c>
      <c r="I203" s="3">
        <v>2</v>
      </c>
      <c r="J203" s="6">
        <v>12345.7</v>
      </c>
      <c r="K203" s="6">
        <v>2260.9</v>
      </c>
      <c r="L203" s="4">
        <v>0.18310000000000001</v>
      </c>
      <c r="M203" s="4">
        <v>0</v>
      </c>
    </row>
    <row r="204" spans="1:13" hidden="1" x14ac:dyDescent="0.25">
      <c r="A204" s="3" t="s">
        <v>205</v>
      </c>
      <c r="B204" s="3" t="s">
        <v>29</v>
      </c>
      <c r="C204" s="3">
        <v>100.44</v>
      </c>
      <c r="D204" s="4">
        <v>7.4899999999999994E-2</v>
      </c>
      <c r="E204" s="4">
        <v>8.0799999999999997E-2</v>
      </c>
      <c r="F204" s="3">
        <v>0.98</v>
      </c>
      <c r="G204" s="5">
        <v>295324000</v>
      </c>
      <c r="H204" s="5">
        <v>17162</v>
      </c>
      <c r="I204" s="3">
        <v>2</v>
      </c>
      <c r="J204" s="6">
        <v>4091.8</v>
      </c>
      <c r="K204" s="3">
        <v>344.37</v>
      </c>
      <c r="L204" s="4">
        <v>8.4199999999999997E-2</v>
      </c>
      <c r="M204" s="4">
        <v>2.6800000000000001E-2</v>
      </c>
    </row>
    <row r="205" spans="1:13" hidden="1" x14ac:dyDescent="0.25">
      <c r="A205" s="3" t="s">
        <v>312</v>
      </c>
      <c r="B205" s="3" t="s">
        <v>32</v>
      </c>
      <c r="C205" s="3">
        <v>100.8</v>
      </c>
      <c r="D205" s="4">
        <v>2.7699999999999999E-2</v>
      </c>
      <c r="E205" s="4">
        <v>8.6599999999999996E-2</v>
      </c>
      <c r="F205" s="3">
        <v>1</v>
      </c>
      <c r="G205" s="5">
        <v>302400000</v>
      </c>
      <c r="H205" s="5">
        <v>918273</v>
      </c>
      <c r="I205" s="3">
        <v>3</v>
      </c>
      <c r="J205" s="3">
        <v>64.31</v>
      </c>
      <c r="K205" s="3">
        <v>2.48</v>
      </c>
      <c r="L205" s="4">
        <v>3.85E-2</v>
      </c>
      <c r="M205" s="4">
        <v>0</v>
      </c>
    </row>
    <row r="206" spans="1:13" hidden="1" x14ac:dyDescent="0.25">
      <c r="A206" s="3" t="s">
        <v>241</v>
      </c>
      <c r="B206" s="3" t="s">
        <v>32</v>
      </c>
      <c r="C206" s="3">
        <v>94.39</v>
      </c>
      <c r="D206" s="4">
        <v>0.16289999999999999</v>
      </c>
      <c r="E206" s="4">
        <v>0.16</v>
      </c>
      <c r="F206" s="3">
        <v>0.95</v>
      </c>
      <c r="G206" s="5">
        <v>306993000</v>
      </c>
      <c r="H206" s="5">
        <v>840109</v>
      </c>
      <c r="I206" s="3">
        <v>0</v>
      </c>
      <c r="J206" s="3">
        <v>0</v>
      </c>
      <c r="K206" s="3">
        <v>0</v>
      </c>
      <c r="L206" s="4">
        <v>0</v>
      </c>
      <c r="M206" s="4">
        <v>0</v>
      </c>
    </row>
    <row r="207" spans="1:13" hidden="1" x14ac:dyDescent="0.25">
      <c r="A207" s="3" t="s">
        <v>361</v>
      </c>
      <c r="B207" s="3" t="s">
        <v>27</v>
      </c>
      <c r="C207" s="3">
        <v>7.09</v>
      </c>
      <c r="D207" s="4">
        <v>0.10539999999999999</v>
      </c>
      <c r="E207" s="4">
        <v>0.1249</v>
      </c>
      <c r="F207" s="3">
        <v>0.89</v>
      </c>
      <c r="G207" s="5">
        <v>307012000</v>
      </c>
      <c r="H207" s="5">
        <v>635530</v>
      </c>
      <c r="I207" s="3">
        <v>0</v>
      </c>
      <c r="J207" s="3">
        <v>0</v>
      </c>
      <c r="K207" s="3">
        <v>0</v>
      </c>
      <c r="L207" s="4">
        <v>0</v>
      </c>
      <c r="M207" s="4">
        <v>0</v>
      </c>
    </row>
    <row r="208" spans="1:13" hidden="1" x14ac:dyDescent="0.25">
      <c r="A208" s="3" t="s">
        <v>353</v>
      </c>
      <c r="B208" s="3" t="s">
        <v>27</v>
      </c>
      <c r="C208" s="3">
        <v>9.85</v>
      </c>
      <c r="D208" s="4">
        <v>4.9399999999999999E-2</v>
      </c>
      <c r="E208" s="4">
        <v>0.16139999999999999</v>
      </c>
      <c r="F208" s="3">
        <v>1.04</v>
      </c>
      <c r="G208" s="5">
        <v>309194000</v>
      </c>
      <c r="H208" s="5">
        <v>1574580</v>
      </c>
      <c r="I208" s="3">
        <v>0</v>
      </c>
      <c r="J208" s="3">
        <v>0</v>
      </c>
      <c r="K208" s="3">
        <v>0</v>
      </c>
      <c r="L208" s="4">
        <v>0</v>
      </c>
      <c r="M208" s="4">
        <v>0</v>
      </c>
    </row>
    <row r="209" spans="1:13" hidden="1" x14ac:dyDescent="0.25">
      <c r="A209" s="3" t="s">
        <v>28</v>
      </c>
      <c r="B209" s="3" t="s">
        <v>29</v>
      </c>
      <c r="C209" s="3">
        <v>66.34</v>
      </c>
      <c r="D209" s="4">
        <v>0.2387</v>
      </c>
      <c r="E209" s="4">
        <v>8.7900000000000006E-2</v>
      </c>
      <c r="F209" s="3">
        <v>0.72</v>
      </c>
      <c r="G209" s="5">
        <v>312401000</v>
      </c>
      <c r="H209" s="5">
        <v>57237</v>
      </c>
      <c r="I209" s="3">
        <v>1</v>
      </c>
      <c r="J209" s="6">
        <v>4087.49</v>
      </c>
      <c r="K209" s="6">
        <v>1294.47</v>
      </c>
      <c r="L209" s="4">
        <v>0.31669999999999998</v>
      </c>
      <c r="M209" s="4">
        <v>2.76E-2</v>
      </c>
    </row>
    <row r="210" spans="1:13" hidden="1" x14ac:dyDescent="0.25">
      <c r="A210" s="3" t="s">
        <v>251</v>
      </c>
      <c r="B210" s="3" t="s">
        <v>27</v>
      </c>
      <c r="C210" s="3">
        <v>84.15</v>
      </c>
      <c r="D210" s="4">
        <v>0.13039999999999999</v>
      </c>
      <c r="E210" s="4">
        <v>0.16250000000000001</v>
      </c>
      <c r="F210" s="3">
        <v>0.86</v>
      </c>
      <c r="G210" s="5">
        <v>313743000</v>
      </c>
      <c r="H210" s="5">
        <v>676088</v>
      </c>
      <c r="I210" s="3">
        <v>0</v>
      </c>
      <c r="J210" s="3">
        <v>0</v>
      </c>
      <c r="K210" s="3">
        <v>0</v>
      </c>
      <c r="L210" s="4">
        <v>0</v>
      </c>
      <c r="M210" s="4">
        <v>0</v>
      </c>
    </row>
    <row r="211" spans="1:13" hidden="1" x14ac:dyDescent="0.25">
      <c r="A211" s="3" t="s">
        <v>121</v>
      </c>
      <c r="B211" s="3" t="s">
        <v>32</v>
      </c>
      <c r="C211" s="3">
        <v>459</v>
      </c>
      <c r="D211" s="4">
        <v>9.4200000000000006E-2</v>
      </c>
      <c r="E211" s="4">
        <v>9.06E-2</v>
      </c>
      <c r="F211" s="3">
        <v>1</v>
      </c>
      <c r="G211" s="5">
        <v>314415000</v>
      </c>
      <c r="H211" s="5">
        <v>272934</v>
      </c>
      <c r="I211" s="3">
        <v>11</v>
      </c>
      <c r="J211" s="3">
        <v>566.91999999999996</v>
      </c>
      <c r="K211" s="3">
        <v>59.33</v>
      </c>
      <c r="L211" s="4">
        <v>0.1046</v>
      </c>
      <c r="M211" s="4">
        <v>0.01</v>
      </c>
    </row>
    <row r="212" spans="1:13" hidden="1" x14ac:dyDescent="0.25">
      <c r="A212" s="3" t="s">
        <v>319</v>
      </c>
      <c r="B212" s="3" t="s">
        <v>34</v>
      </c>
      <c r="C212" s="3">
        <v>74.510000000000005</v>
      </c>
      <c r="D212" s="4">
        <v>2.2200000000000001E-2</v>
      </c>
      <c r="E212" s="4">
        <v>0.08</v>
      </c>
      <c r="F212" s="3">
        <v>0.78</v>
      </c>
      <c r="G212" s="5">
        <v>314579000</v>
      </c>
      <c r="H212" s="5">
        <v>566029</v>
      </c>
      <c r="I212" s="3">
        <v>5</v>
      </c>
      <c r="J212" s="6">
        <v>9746.59</v>
      </c>
      <c r="K212" s="3">
        <v>391.97</v>
      </c>
      <c r="L212" s="4">
        <v>4.02E-2</v>
      </c>
      <c r="M212" s="4">
        <v>8.3500000000000005E-2</v>
      </c>
    </row>
    <row r="213" spans="1:13" hidden="1" x14ac:dyDescent="0.25">
      <c r="A213" s="3" t="s">
        <v>46</v>
      </c>
      <c r="B213" s="3" t="s">
        <v>27</v>
      </c>
      <c r="C213" s="3">
        <v>79.739999999999995</v>
      </c>
      <c r="D213" s="4">
        <v>0.11990000000000001</v>
      </c>
      <c r="E213" s="4">
        <v>0.12989999999999999</v>
      </c>
      <c r="F213" s="3">
        <v>0.81</v>
      </c>
      <c r="G213" s="5">
        <v>319372000</v>
      </c>
      <c r="H213" s="5">
        <v>262128</v>
      </c>
      <c r="I213" s="3">
        <v>0</v>
      </c>
      <c r="J213" s="3">
        <v>0</v>
      </c>
      <c r="K213" s="3">
        <v>0</v>
      </c>
      <c r="L213" s="4">
        <v>0</v>
      </c>
      <c r="M213" s="4">
        <v>0</v>
      </c>
    </row>
    <row r="214" spans="1:13" hidden="1" x14ac:dyDescent="0.25">
      <c r="A214" s="3" t="s">
        <v>245</v>
      </c>
      <c r="B214" s="3" t="s">
        <v>68</v>
      </c>
      <c r="C214" s="3">
        <v>64.290000000000006</v>
      </c>
      <c r="D214" s="4">
        <v>0.10390000000000001</v>
      </c>
      <c r="E214" s="4">
        <v>0.1082</v>
      </c>
      <c r="F214" s="3">
        <v>0.66</v>
      </c>
      <c r="G214" s="5">
        <v>320906000</v>
      </c>
      <c r="H214" s="5">
        <v>605922</v>
      </c>
      <c r="I214" s="3">
        <v>4</v>
      </c>
      <c r="J214" s="6">
        <v>2060.2800000000002</v>
      </c>
      <c r="K214" s="3">
        <v>261.35000000000002</v>
      </c>
      <c r="L214" s="4">
        <v>0.12690000000000001</v>
      </c>
      <c r="M214" s="4">
        <v>0</v>
      </c>
    </row>
    <row r="215" spans="1:13" hidden="1" x14ac:dyDescent="0.25">
      <c r="A215" s="3" t="s">
        <v>51</v>
      </c>
      <c r="B215" s="3" t="s">
        <v>27</v>
      </c>
      <c r="C215" s="3">
        <v>87.18</v>
      </c>
      <c r="D215" s="4">
        <v>0.1171</v>
      </c>
      <c r="E215" s="4">
        <v>0.10340000000000001</v>
      </c>
      <c r="F215" s="3">
        <v>0.91</v>
      </c>
      <c r="G215" s="5">
        <v>324226000</v>
      </c>
      <c r="H215" s="5">
        <v>495270</v>
      </c>
      <c r="I215" s="3">
        <v>0</v>
      </c>
      <c r="J215" s="3">
        <v>0</v>
      </c>
      <c r="K215" s="3">
        <v>0</v>
      </c>
      <c r="L215" s="4">
        <v>0</v>
      </c>
      <c r="M215" s="4">
        <v>0</v>
      </c>
    </row>
    <row r="216" spans="1:13" hidden="1" x14ac:dyDescent="0.25">
      <c r="A216" s="3" t="s">
        <v>192</v>
      </c>
      <c r="B216" s="3" t="s">
        <v>27</v>
      </c>
      <c r="C216" s="3">
        <v>91.96</v>
      </c>
      <c r="D216" s="4">
        <v>8.77E-2</v>
      </c>
      <c r="E216" s="4">
        <v>0.10730000000000001</v>
      </c>
      <c r="F216" s="3">
        <v>0.93</v>
      </c>
      <c r="G216" s="5">
        <v>331056000</v>
      </c>
      <c r="H216" s="5">
        <v>536097</v>
      </c>
      <c r="I216" s="3">
        <v>0</v>
      </c>
      <c r="J216" s="3">
        <v>0</v>
      </c>
      <c r="K216" s="3">
        <v>0</v>
      </c>
      <c r="L216" s="4">
        <v>0</v>
      </c>
      <c r="M216" s="4">
        <v>0</v>
      </c>
    </row>
    <row r="217" spans="1:13" hidden="1" x14ac:dyDescent="0.25">
      <c r="A217" s="3" t="s">
        <v>119</v>
      </c>
      <c r="B217" s="3" t="s">
        <v>32</v>
      </c>
      <c r="C217" s="3">
        <v>9.7100000000000009</v>
      </c>
      <c r="D217" s="4">
        <v>9.4600000000000004E-2</v>
      </c>
      <c r="E217" s="4">
        <v>0.17780000000000001</v>
      </c>
      <c r="F217" s="3">
        <v>1.01</v>
      </c>
      <c r="G217" s="5">
        <v>331088000</v>
      </c>
      <c r="H217" s="5">
        <v>952868</v>
      </c>
      <c r="I217" s="3">
        <v>0</v>
      </c>
      <c r="J217" s="3">
        <v>0</v>
      </c>
      <c r="K217" s="3">
        <v>0</v>
      </c>
      <c r="L217" s="4">
        <v>0</v>
      </c>
      <c r="M217" s="4">
        <v>0</v>
      </c>
    </row>
    <row r="218" spans="1:13" hidden="1" x14ac:dyDescent="0.25">
      <c r="A218" s="3" t="s">
        <v>324</v>
      </c>
      <c r="B218" s="3" t="s">
        <v>32</v>
      </c>
      <c r="C218" s="3">
        <v>116</v>
      </c>
      <c r="D218" s="4">
        <v>7.5999999999999998E-2</v>
      </c>
      <c r="E218" s="4">
        <v>9.4299999999999995E-2</v>
      </c>
      <c r="F218" s="3">
        <v>1.01</v>
      </c>
      <c r="G218" s="5">
        <v>331870000</v>
      </c>
      <c r="H218" s="5">
        <v>1058030</v>
      </c>
      <c r="I218" s="3">
        <v>12</v>
      </c>
      <c r="J218" s="6">
        <v>3383.18</v>
      </c>
      <c r="K218" s="3">
        <v>456.51</v>
      </c>
      <c r="L218" s="4">
        <v>0.13489999999999999</v>
      </c>
      <c r="M218" s="4">
        <v>0</v>
      </c>
    </row>
    <row r="219" spans="1:13" hidden="1" x14ac:dyDescent="0.25">
      <c r="A219" s="3" t="s">
        <v>160</v>
      </c>
      <c r="B219" s="3" t="s">
        <v>68</v>
      </c>
      <c r="C219" s="3">
        <v>81.5</v>
      </c>
      <c r="D219" s="4">
        <v>0.1026</v>
      </c>
      <c r="E219" s="4">
        <v>9.5000000000000001E-2</v>
      </c>
      <c r="F219" s="3">
        <v>0.7</v>
      </c>
      <c r="G219" s="5">
        <v>346375000</v>
      </c>
      <c r="H219" s="5">
        <v>45335</v>
      </c>
      <c r="I219" s="3">
        <v>5</v>
      </c>
      <c r="J219" s="6">
        <v>1712.56</v>
      </c>
      <c r="K219" s="3">
        <v>204.07</v>
      </c>
      <c r="L219" s="4">
        <v>0.1192</v>
      </c>
      <c r="M219" s="4">
        <v>1.26E-2</v>
      </c>
    </row>
    <row r="220" spans="1:13" hidden="1" x14ac:dyDescent="0.25">
      <c r="A220" s="3" t="s">
        <v>196</v>
      </c>
      <c r="B220" s="3" t="s">
        <v>27</v>
      </c>
      <c r="C220" s="3">
        <v>7.86</v>
      </c>
      <c r="D220" s="4">
        <v>0.11609999999999999</v>
      </c>
      <c r="E220" s="4">
        <v>0.1159</v>
      </c>
      <c r="F220" s="3">
        <v>0.96</v>
      </c>
      <c r="G220" s="5">
        <v>347381000</v>
      </c>
      <c r="H220" s="5">
        <v>837175</v>
      </c>
      <c r="I220" s="3">
        <v>0</v>
      </c>
      <c r="J220" s="3">
        <v>0</v>
      </c>
      <c r="K220" s="3">
        <v>0</v>
      </c>
      <c r="L220" s="4">
        <v>0</v>
      </c>
      <c r="M220" s="4">
        <v>0</v>
      </c>
    </row>
    <row r="221" spans="1:13" hidden="1" x14ac:dyDescent="0.25">
      <c r="A221" s="3" t="s">
        <v>254</v>
      </c>
      <c r="B221" s="3" t="s">
        <v>185</v>
      </c>
      <c r="C221" s="3">
        <v>1.51</v>
      </c>
      <c r="D221" s="4">
        <v>-0.2142</v>
      </c>
      <c r="E221" s="4">
        <v>0.2505</v>
      </c>
      <c r="F221" s="3">
        <v>0.32</v>
      </c>
      <c r="G221" s="5">
        <v>4879180</v>
      </c>
      <c r="H221" s="3">
        <v>431</v>
      </c>
      <c r="I221" s="3">
        <v>2</v>
      </c>
      <c r="J221" s="6">
        <v>8281.1299999999992</v>
      </c>
      <c r="K221" s="3">
        <v>0</v>
      </c>
      <c r="L221" s="4">
        <v>0</v>
      </c>
      <c r="M221" s="4">
        <v>0</v>
      </c>
    </row>
    <row r="222" spans="1:13" hidden="1" x14ac:dyDescent="0.25">
      <c r="A222" s="3" t="s">
        <v>255</v>
      </c>
      <c r="B222" s="3" t="s">
        <v>34</v>
      </c>
      <c r="C222" s="3">
        <v>108.8</v>
      </c>
      <c r="D222" s="4">
        <v>3.1899999999999998E-2</v>
      </c>
      <c r="E222" s="4">
        <v>0</v>
      </c>
      <c r="F222" s="3">
        <v>0.5</v>
      </c>
      <c r="G222" s="5">
        <v>21216000</v>
      </c>
      <c r="H222" s="5">
        <v>4128</v>
      </c>
      <c r="I222" s="3">
        <v>1</v>
      </c>
      <c r="J222" s="6">
        <v>1921.03</v>
      </c>
      <c r="K222" s="3">
        <v>275.7</v>
      </c>
      <c r="L222" s="4">
        <v>0.14349999999999999</v>
      </c>
      <c r="M222" s="4">
        <v>1</v>
      </c>
    </row>
    <row r="223" spans="1:13" hidden="1" x14ac:dyDescent="0.25">
      <c r="A223" s="3" t="s">
        <v>43</v>
      </c>
      <c r="B223" s="3" t="s">
        <v>27</v>
      </c>
      <c r="C223" s="3">
        <v>77.06</v>
      </c>
      <c r="D223" s="4">
        <v>0.14990000000000001</v>
      </c>
      <c r="E223" s="4">
        <v>0.16400000000000001</v>
      </c>
      <c r="F223" s="3">
        <v>0.8</v>
      </c>
      <c r="G223" s="5">
        <v>357111000</v>
      </c>
      <c r="H223" s="5">
        <v>759048</v>
      </c>
      <c r="I223" s="3">
        <v>1</v>
      </c>
      <c r="J223" s="3">
        <v>0</v>
      </c>
      <c r="K223" s="3">
        <v>0</v>
      </c>
      <c r="L223" s="4">
        <v>0</v>
      </c>
      <c r="M223" s="4">
        <v>0</v>
      </c>
    </row>
    <row r="224" spans="1:13" hidden="1" x14ac:dyDescent="0.25">
      <c r="A224" s="3" t="s">
        <v>194</v>
      </c>
      <c r="B224" s="3" t="s">
        <v>27</v>
      </c>
      <c r="C224" s="3">
        <v>80.19</v>
      </c>
      <c r="D224" s="4">
        <v>0.1077</v>
      </c>
      <c r="E224" s="4">
        <v>0.10589999999999999</v>
      </c>
      <c r="F224" s="3">
        <v>0.93</v>
      </c>
      <c r="G224" s="5">
        <v>363527000</v>
      </c>
      <c r="H224" s="5">
        <v>760864</v>
      </c>
      <c r="I224" s="3">
        <v>0</v>
      </c>
      <c r="J224" s="3">
        <v>0</v>
      </c>
      <c r="K224" s="3">
        <v>0</v>
      </c>
      <c r="L224" s="4">
        <v>0</v>
      </c>
      <c r="M224" s="4">
        <v>0</v>
      </c>
    </row>
    <row r="225" spans="1:13" hidden="1" x14ac:dyDescent="0.25">
      <c r="A225" s="3" t="s">
        <v>222</v>
      </c>
      <c r="B225" s="3" t="s">
        <v>32</v>
      </c>
      <c r="C225" s="3">
        <v>88.9</v>
      </c>
      <c r="D225" s="4">
        <v>0.12770000000000001</v>
      </c>
      <c r="E225" s="4">
        <v>0.14699999999999999</v>
      </c>
      <c r="F225" s="3">
        <v>0.86</v>
      </c>
      <c r="G225" s="5">
        <v>369488000</v>
      </c>
      <c r="H225" s="5">
        <v>357300</v>
      </c>
      <c r="I225" s="3">
        <v>6</v>
      </c>
      <c r="J225" s="3">
        <v>248.6</v>
      </c>
      <c r="K225" s="3">
        <v>0</v>
      </c>
      <c r="L225" s="4">
        <v>0</v>
      </c>
      <c r="M225" s="4">
        <v>0</v>
      </c>
    </row>
    <row r="226" spans="1:13" hidden="1" x14ac:dyDescent="0.25">
      <c r="A226" s="3" t="s">
        <v>118</v>
      </c>
      <c r="B226" s="3" t="s">
        <v>49</v>
      </c>
      <c r="C226" s="3">
        <v>107.99</v>
      </c>
      <c r="D226" s="4">
        <v>9.1800000000000007E-2</v>
      </c>
      <c r="E226" s="4">
        <v>8.9800000000000005E-2</v>
      </c>
      <c r="F226" s="3">
        <v>0.93</v>
      </c>
      <c r="G226" s="5">
        <v>375158000</v>
      </c>
      <c r="H226" s="5">
        <v>342413</v>
      </c>
      <c r="I226" s="3">
        <v>1</v>
      </c>
      <c r="J226" s="6">
        <v>12087.2</v>
      </c>
      <c r="K226" s="6">
        <v>1182.6099999999999</v>
      </c>
      <c r="L226" s="4">
        <v>9.7799999999999998E-2</v>
      </c>
      <c r="M226" s="4">
        <v>0</v>
      </c>
    </row>
    <row r="227" spans="1:13" hidden="1" x14ac:dyDescent="0.25">
      <c r="A227" s="3" t="s">
        <v>260</v>
      </c>
      <c r="B227" s="3" t="s">
        <v>185</v>
      </c>
      <c r="C227" s="3">
        <v>2.65</v>
      </c>
      <c r="D227" s="4">
        <v>-0.62729999999999997</v>
      </c>
      <c r="E227" s="4">
        <v>0</v>
      </c>
      <c r="F227" s="3">
        <v>0.13</v>
      </c>
      <c r="G227" s="5">
        <v>335286</v>
      </c>
      <c r="H227" s="3">
        <v>772</v>
      </c>
      <c r="I227" s="3">
        <v>0</v>
      </c>
      <c r="J227" s="3">
        <v>0</v>
      </c>
      <c r="K227" s="3">
        <v>0</v>
      </c>
      <c r="L227" s="4">
        <v>0</v>
      </c>
      <c r="M227" s="4">
        <v>0</v>
      </c>
    </row>
    <row r="228" spans="1:13" hidden="1" x14ac:dyDescent="0.25">
      <c r="A228" s="3" t="s">
        <v>310</v>
      </c>
      <c r="B228" s="3" t="s">
        <v>29</v>
      </c>
      <c r="C228" s="3">
        <v>620</v>
      </c>
      <c r="D228" s="4">
        <v>7.4099999999999999E-2</v>
      </c>
      <c r="E228" s="4">
        <v>6.93E-2</v>
      </c>
      <c r="F228" s="3">
        <v>0.69</v>
      </c>
      <c r="G228" s="5">
        <v>377549000</v>
      </c>
      <c r="H228" s="5">
        <v>118692</v>
      </c>
      <c r="I228" s="3">
        <v>1</v>
      </c>
      <c r="J228" s="6">
        <v>10901.5</v>
      </c>
      <c r="K228" s="6">
        <v>1038.5899999999999</v>
      </c>
      <c r="L228" s="4">
        <v>9.5299999999999996E-2</v>
      </c>
      <c r="M228" s="4">
        <v>8.9200000000000002E-2</v>
      </c>
    </row>
    <row r="229" spans="1:13" hidden="1" x14ac:dyDescent="0.25">
      <c r="A229" s="3" t="s">
        <v>88</v>
      </c>
      <c r="B229" s="3" t="s">
        <v>27</v>
      </c>
      <c r="C229" s="3">
        <v>96</v>
      </c>
      <c r="D229" s="4">
        <v>5.1700000000000003E-2</v>
      </c>
      <c r="E229" s="4">
        <v>0.1545</v>
      </c>
      <c r="F229" s="3">
        <v>0.97</v>
      </c>
      <c r="G229" s="5">
        <v>397249000</v>
      </c>
      <c r="H229" s="5">
        <v>1472640</v>
      </c>
      <c r="I229" s="3">
        <v>0</v>
      </c>
      <c r="J229" s="3">
        <v>0</v>
      </c>
      <c r="K229" s="3">
        <v>0</v>
      </c>
      <c r="L229" s="4">
        <v>0</v>
      </c>
      <c r="M229" s="4">
        <v>0</v>
      </c>
    </row>
    <row r="230" spans="1:13" hidden="1" x14ac:dyDescent="0.25">
      <c r="A230" s="3" t="s">
        <v>219</v>
      </c>
      <c r="B230" s="3" t="s">
        <v>27</v>
      </c>
      <c r="C230" s="3">
        <v>110.7</v>
      </c>
      <c r="D230" s="4">
        <v>0.16389999999999999</v>
      </c>
      <c r="E230" s="4">
        <v>0.16769999999999999</v>
      </c>
      <c r="F230" s="3">
        <v>1.1000000000000001</v>
      </c>
      <c r="G230" s="5">
        <v>397388000</v>
      </c>
      <c r="H230" s="5">
        <v>19212</v>
      </c>
      <c r="I230" s="3">
        <v>0</v>
      </c>
      <c r="J230" s="3">
        <v>0</v>
      </c>
      <c r="K230" s="3">
        <v>0</v>
      </c>
      <c r="L230" s="4">
        <v>0</v>
      </c>
      <c r="M230" s="4">
        <v>0</v>
      </c>
    </row>
    <row r="231" spans="1:13" hidden="1" x14ac:dyDescent="0.25">
      <c r="A231" s="3" t="s">
        <v>165</v>
      </c>
      <c r="B231" s="3" t="s">
        <v>27</v>
      </c>
      <c r="C231" s="3">
        <v>78.290000000000006</v>
      </c>
      <c r="D231" s="4">
        <v>0.1348</v>
      </c>
      <c r="E231" s="4">
        <v>0.14879999999999999</v>
      </c>
      <c r="F231" s="3">
        <v>0.87</v>
      </c>
      <c r="G231" s="5">
        <v>403723000</v>
      </c>
      <c r="H231" s="5">
        <v>101929</v>
      </c>
      <c r="I231" s="3">
        <v>0</v>
      </c>
      <c r="J231" s="3">
        <v>0</v>
      </c>
      <c r="K231" s="3">
        <v>0</v>
      </c>
      <c r="L231" s="4">
        <v>0</v>
      </c>
      <c r="M231" s="4">
        <v>0</v>
      </c>
    </row>
    <row r="232" spans="1:13" hidden="1" x14ac:dyDescent="0.25">
      <c r="A232" s="3" t="s">
        <v>265</v>
      </c>
      <c r="B232" s="3" t="s">
        <v>185</v>
      </c>
      <c r="C232" s="3">
        <v>73.5</v>
      </c>
      <c r="D232" s="4">
        <v>-2.2200000000000001E-2</v>
      </c>
      <c r="E232" s="4">
        <v>2.06E-2</v>
      </c>
      <c r="F232" s="3">
        <v>0.78</v>
      </c>
      <c r="G232" s="5">
        <v>112353000</v>
      </c>
      <c r="H232" s="5">
        <v>57052</v>
      </c>
      <c r="I232" s="3">
        <v>0</v>
      </c>
      <c r="J232" s="3">
        <v>0</v>
      </c>
      <c r="K232" s="3">
        <v>0</v>
      </c>
      <c r="L232" s="4">
        <v>0</v>
      </c>
      <c r="M232" s="4">
        <v>0</v>
      </c>
    </row>
    <row r="233" spans="1:13" hidden="1" x14ac:dyDescent="0.25">
      <c r="A233" s="3" t="s">
        <v>313</v>
      </c>
      <c r="B233" s="3" t="s">
        <v>27</v>
      </c>
      <c r="C233" s="3">
        <v>96.57</v>
      </c>
      <c r="D233" s="4">
        <v>8.8400000000000006E-2</v>
      </c>
      <c r="E233" s="4">
        <v>0.15</v>
      </c>
      <c r="F233" s="3">
        <v>0.99</v>
      </c>
      <c r="G233" s="5">
        <v>405594000</v>
      </c>
      <c r="H233" s="5">
        <v>663814</v>
      </c>
      <c r="I233" s="3">
        <v>0</v>
      </c>
      <c r="J233" s="3">
        <v>0</v>
      </c>
      <c r="K233" s="3">
        <v>0</v>
      </c>
      <c r="L233" s="4">
        <v>0</v>
      </c>
      <c r="M233" s="4">
        <v>0</v>
      </c>
    </row>
    <row r="234" spans="1:13" hidden="1" x14ac:dyDescent="0.25">
      <c r="A234" s="3" t="s">
        <v>323</v>
      </c>
      <c r="B234" s="3" t="s">
        <v>34</v>
      </c>
      <c r="C234" s="3">
        <v>103.77</v>
      </c>
      <c r="D234" s="4">
        <v>4.5600000000000002E-2</v>
      </c>
      <c r="E234" s="4">
        <v>4.5400000000000003E-2</v>
      </c>
      <c r="F234" s="3">
        <v>0.53</v>
      </c>
      <c r="G234" s="5">
        <v>408393000</v>
      </c>
      <c r="H234" s="5">
        <v>27390</v>
      </c>
      <c r="I234" s="3">
        <v>1</v>
      </c>
      <c r="J234" s="6">
        <v>6474.28</v>
      </c>
      <c r="K234" s="3">
        <v>545.82000000000005</v>
      </c>
      <c r="L234" s="4">
        <v>8.43E-2</v>
      </c>
      <c r="M234" s="4">
        <v>0.4163</v>
      </c>
    </row>
    <row r="235" spans="1:13" hidden="1" x14ac:dyDescent="0.25">
      <c r="A235" s="3" t="s">
        <v>253</v>
      </c>
      <c r="B235" s="3" t="s">
        <v>29</v>
      </c>
      <c r="C235" s="6">
        <v>1690</v>
      </c>
      <c r="D235" s="4">
        <v>0.1134</v>
      </c>
      <c r="E235" s="4">
        <v>0.11509999999999999</v>
      </c>
      <c r="F235" s="3">
        <v>0.54</v>
      </c>
      <c r="G235" s="5">
        <v>414917000</v>
      </c>
      <c r="H235" s="5">
        <v>184949</v>
      </c>
      <c r="I235" s="3">
        <v>1</v>
      </c>
      <c r="J235" s="6">
        <v>1561.26</v>
      </c>
      <c r="K235" s="3">
        <v>231.57</v>
      </c>
      <c r="L235" s="4">
        <v>0.14829999999999999</v>
      </c>
      <c r="M235" s="4">
        <v>1.2999999999999999E-2</v>
      </c>
    </row>
    <row r="236" spans="1:13" hidden="1" x14ac:dyDescent="0.25">
      <c r="A236" s="3" t="s">
        <v>356</v>
      </c>
      <c r="B236" s="3" t="s">
        <v>171</v>
      </c>
      <c r="C236" s="3">
        <v>109.98</v>
      </c>
      <c r="D236" s="4">
        <v>4.4400000000000002E-2</v>
      </c>
      <c r="E236" s="4">
        <v>0.1198</v>
      </c>
      <c r="F236" s="3">
        <v>1.1200000000000001</v>
      </c>
      <c r="G236" s="5">
        <v>418435000</v>
      </c>
      <c r="H236" s="5">
        <v>26896</v>
      </c>
      <c r="I236" s="3">
        <v>12</v>
      </c>
      <c r="J236" s="6">
        <v>20538.900000000001</v>
      </c>
      <c r="K236" s="6">
        <v>1028.6400000000001</v>
      </c>
      <c r="L236" s="4">
        <v>5.0099999999999999E-2</v>
      </c>
      <c r="M236" s="4">
        <v>0.4199</v>
      </c>
    </row>
    <row r="237" spans="1:13" hidden="1" x14ac:dyDescent="0.25">
      <c r="A237" s="3" t="s">
        <v>270</v>
      </c>
      <c r="B237" s="3" t="s">
        <v>32</v>
      </c>
      <c r="C237" s="3">
        <v>995</v>
      </c>
      <c r="D237" s="4">
        <v>-2.1000000000000001E-2</v>
      </c>
      <c r="E237" s="4">
        <v>0</v>
      </c>
      <c r="F237" s="3">
        <v>0.82</v>
      </c>
      <c r="G237" s="5">
        <v>134519000</v>
      </c>
      <c r="H237" s="3">
        <v>47</v>
      </c>
      <c r="I237" s="3">
        <v>0</v>
      </c>
      <c r="J237" s="3">
        <v>0</v>
      </c>
      <c r="K237" s="3">
        <v>0</v>
      </c>
      <c r="L237" s="4">
        <v>0</v>
      </c>
      <c r="M237" s="4">
        <v>0</v>
      </c>
    </row>
    <row r="238" spans="1:13" hidden="1" x14ac:dyDescent="0.25">
      <c r="A238" s="3" t="s">
        <v>52</v>
      </c>
      <c r="B238" s="3" t="s">
        <v>27</v>
      </c>
      <c r="C238" s="3">
        <v>67.5</v>
      </c>
      <c r="D238" s="4">
        <v>0.2026</v>
      </c>
      <c r="E238" s="4">
        <v>0.19109999999999999</v>
      </c>
      <c r="F238" s="3">
        <v>0.68</v>
      </c>
      <c r="G238" s="5">
        <v>422406000</v>
      </c>
      <c r="H238" s="5">
        <v>1123410</v>
      </c>
      <c r="I238" s="3">
        <v>0</v>
      </c>
      <c r="J238" s="3">
        <v>0</v>
      </c>
      <c r="K238" s="3">
        <v>0</v>
      </c>
      <c r="L238" s="4">
        <v>0</v>
      </c>
      <c r="M238" s="4">
        <v>0</v>
      </c>
    </row>
    <row r="239" spans="1:13" hidden="1" x14ac:dyDescent="0.25">
      <c r="A239" s="3" t="s">
        <v>157</v>
      </c>
      <c r="B239" s="3" t="s">
        <v>34</v>
      </c>
      <c r="C239" s="3">
        <v>249.37</v>
      </c>
      <c r="D239" s="4">
        <v>6.8000000000000005E-2</v>
      </c>
      <c r="E239" s="4">
        <v>7.4099999999999999E-2</v>
      </c>
      <c r="F239" s="3">
        <v>0.83</v>
      </c>
      <c r="G239" s="5">
        <v>437160000</v>
      </c>
      <c r="H239" s="5">
        <v>573482</v>
      </c>
      <c r="I239" s="3">
        <v>2</v>
      </c>
      <c r="J239" s="6">
        <v>34520.5</v>
      </c>
      <c r="K239" s="6">
        <v>2561.5700000000002</v>
      </c>
      <c r="L239" s="4">
        <v>7.4200000000000002E-2</v>
      </c>
      <c r="M239" s="4">
        <v>0</v>
      </c>
    </row>
    <row r="240" spans="1:13" hidden="1" x14ac:dyDescent="0.25">
      <c r="A240" s="3" t="s">
        <v>280</v>
      </c>
      <c r="B240" s="3" t="s">
        <v>34</v>
      </c>
      <c r="C240" s="3">
        <v>118.74</v>
      </c>
      <c r="D240" s="4">
        <v>3.5499999999999997E-2</v>
      </c>
      <c r="E240" s="4">
        <v>7.2499999999999995E-2</v>
      </c>
      <c r="F240" s="3">
        <v>0.56999999999999995</v>
      </c>
      <c r="G240" s="5">
        <v>438233000</v>
      </c>
      <c r="H240" s="5">
        <v>500266</v>
      </c>
      <c r="I240" s="3">
        <v>9</v>
      </c>
      <c r="J240" s="6">
        <v>10676.6</v>
      </c>
      <c r="K240" s="3">
        <v>971.04</v>
      </c>
      <c r="L240" s="4">
        <v>9.0999999999999998E-2</v>
      </c>
      <c r="M240" s="4">
        <v>0.22839999999999999</v>
      </c>
    </row>
    <row r="241" spans="1:13" hidden="1" x14ac:dyDescent="0.25">
      <c r="A241" s="3" t="s">
        <v>283</v>
      </c>
      <c r="B241" s="3" t="s">
        <v>32</v>
      </c>
      <c r="C241" s="3">
        <v>51.46</v>
      </c>
      <c r="D241" s="4">
        <v>0.11260000000000001</v>
      </c>
      <c r="E241" s="4">
        <v>0.1181</v>
      </c>
      <c r="F241" s="3">
        <v>0.55000000000000004</v>
      </c>
      <c r="G241" s="5">
        <v>439648000</v>
      </c>
      <c r="H241" s="5">
        <v>467294</v>
      </c>
      <c r="I241" s="3">
        <v>9</v>
      </c>
      <c r="J241" s="6">
        <v>5693.41</v>
      </c>
      <c r="K241" s="3">
        <v>690.08</v>
      </c>
      <c r="L241" s="4">
        <v>0.1212</v>
      </c>
      <c r="M241" s="4">
        <v>0.1105</v>
      </c>
    </row>
    <row r="242" spans="1:13" hidden="1" x14ac:dyDescent="0.25">
      <c r="A242" s="3" t="s">
        <v>329</v>
      </c>
      <c r="B242" s="3" t="s">
        <v>27</v>
      </c>
      <c r="C242" s="3">
        <v>100.28</v>
      </c>
      <c r="D242" s="4">
        <v>4.7399999999999998E-2</v>
      </c>
      <c r="E242" s="4">
        <v>0.13469999999999999</v>
      </c>
      <c r="F242" s="3">
        <v>0.98</v>
      </c>
      <c r="G242" s="5">
        <v>460678000</v>
      </c>
      <c r="H242" s="5">
        <v>570682</v>
      </c>
      <c r="I242" s="3">
        <v>0</v>
      </c>
      <c r="J242" s="3">
        <v>0</v>
      </c>
      <c r="K242" s="3">
        <v>0</v>
      </c>
      <c r="L242" s="4">
        <v>0</v>
      </c>
      <c r="M242" s="4">
        <v>0</v>
      </c>
    </row>
    <row r="243" spans="1:13" hidden="1" x14ac:dyDescent="0.25">
      <c r="A243" s="3" t="s">
        <v>236</v>
      </c>
      <c r="B243" s="3" t="s">
        <v>147</v>
      </c>
      <c r="C243" s="3">
        <v>11.3</v>
      </c>
      <c r="D243" s="4">
        <v>0.13089999999999999</v>
      </c>
      <c r="E243" s="4">
        <v>8.5199999999999998E-2</v>
      </c>
      <c r="F243" s="3">
        <v>0.81</v>
      </c>
      <c r="G243" s="5">
        <v>468888000</v>
      </c>
      <c r="H243" s="5">
        <v>1715</v>
      </c>
      <c r="I243" s="3">
        <v>4</v>
      </c>
      <c r="J243" s="6">
        <v>15266.1</v>
      </c>
      <c r="K243" s="6">
        <v>2053.54</v>
      </c>
      <c r="L243" s="4">
        <v>0.13450000000000001</v>
      </c>
      <c r="M243" s="4">
        <v>0</v>
      </c>
    </row>
    <row r="244" spans="1:13" hidden="1" x14ac:dyDescent="0.25">
      <c r="A244" s="3" t="s">
        <v>72</v>
      </c>
      <c r="B244" s="3" t="s">
        <v>49</v>
      </c>
      <c r="C244" s="3">
        <v>154.9</v>
      </c>
      <c r="D244" s="4">
        <v>4.4600000000000001E-2</v>
      </c>
      <c r="E244" s="4">
        <v>8.3400000000000002E-2</v>
      </c>
      <c r="F244" s="3">
        <v>0.98</v>
      </c>
      <c r="G244" s="5">
        <v>475047000</v>
      </c>
      <c r="H244" s="5">
        <v>99873</v>
      </c>
      <c r="I244" s="3">
        <v>6</v>
      </c>
      <c r="J244" s="6">
        <v>1500.14</v>
      </c>
      <c r="K244" s="3">
        <v>69.48</v>
      </c>
      <c r="L244" s="4">
        <v>4.6300000000000001E-2</v>
      </c>
      <c r="M244" s="4">
        <v>0</v>
      </c>
    </row>
    <row r="245" spans="1:13" hidden="1" x14ac:dyDescent="0.25">
      <c r="A245" s="3" t="s">
        <v>131</v>
      </c>
      <c r="B245" s="3" t="s">
        <v>32</v>
      </c>
      <c r="C245" s="3">
        <v>8.44</v>
      </c>
      <c r="D245" s="4">
        <v>0.1145</v>
      </c>
      <c r="E245" s="4">
        <v>0.1047</v>
      </c>
      <c r="F245" s="3">
        <v>0.91</v>
      </c>
      <c r="G245" s="5">
        <v>485176000</v>
      </c>
      <c r="H245" s="5">
        <v>562869</v>
      </c>
      <c r="I245" s="3">
        <v>5</v>
      </c>
      <c r="J245" s="6">
        <v>4672.28</v>
      </c>
      <c r="K245" s="3">
        <v>488.85</v>
      </c>
      <c r="L245" s="4">
        <v>0.1046</v>
      </c>
      <c r="M245" s="4">
        <v>0</v>
      </c>
    </row>
    <row r="246" spans="1:13" hidden="1" x14ac:dyDescent="0.25">
      <c r="A246" s="3" t="s">
        <v>279</v>
      </c>
      <c r="B246" s="3" t="s">
        <v>27</v>
      </c>
      <c r="C246" s="3">
        <v>100</v>
      </c>
      <c r="D246" s="4">
        <v>8.3299999999999999E-2</v>
      </c>
      <c r="E246" s="4">
        <v>2.93E-2</v>
      </c>
      <c r="F246" s="3">
        <v>1.1100000000000001</v>
      </c>
      <c r="G246" s="5">
        <v>32320000</v>
      </c>
      <c r="H246" s="5">
        <v>4741</v>
      </c>
      <c r="I246" s="3">
        <v>0</v>
      </c>
      <c r="J246" s="3">
        <v>0</v>
      </c>
      <c r="K246" s="3">
        <v>0</v>
      </c>
      <c r="L246" s="4">
        <v>0</v>
      </c>
      <c r="M246" s="4">
        <v>0</v>
      </c>
    </row>
    <row r="247" spans="1:13" hidden="1" x14ac:dyDescent="0.25">
      <c r="A247" s="3" t="s">
        <v>271</v>
      </c>
      <c r="B247" s="3" t="s">
        <v>68</v>
      </c>
      <c r="C247" s="3">
        <v>77.790000000000006</v>
      </c>
      <c r="D247" s="4">
        <v>8.9300000000000004E-2</v>
      </c>
      <c r="E247" s="4">
        <v>9.8299999999999998E-2</v>
      </c>
      <c r="F247" s="3">
        <v>0.73</v>
      </c>
      <c r="G247" s="5">
        <v>520184000</v>
      </c>
      <c r="H247" s="5">
        <v>403907</v>
      </c>
      <c r="I247" s="3">
        <v>5</v>
      </c>
      <c r="J247" s="6">
        <v>1715.94</v>
      </c>
      <c r="K247" s="3">
        <v>195.39</v>
      </c>
      <c r="L247" s="4">
        <v>0.1139</v>
      </c>
      <c r="M247" s="4">
        <v>0</v>
      </c>
    </row>
    <row r="248" spans="1:13" x14ac:dyDescent="0.25">
      <c r="A248" s="3" t="s">
        <v>74</v>
      </c>
      <c r="B248" s="3" t="s">
        <v>27</v>
      </c>
      <c r="C248" s="9">
        <v>9.3000000000000007</v>
      </c>
      <c r="D248" s="4">
        <v>0.15440000000000001</v>
      </c>
      <c r="E248" s="4">
        <v>5.5599999999999997E-2</v>
      </c>
      <c r="F248" s="3">
        <v>0.92</v>
      </c>
      <c r="G248" s="5">
        <v>925547000</v>
      </c>
      <c r="H248" s="5">
        <v>1063670</v>
      </c>
      <c r="I248" s="3">
        <v>0</v>
      </c>
      <c r="J248" s="3">
        <v>0</v>
      </c>
      <c r="K248" s="3">
        <v>0</v>
      </c>
      <c r="L248" s="4">
        <v>0</v>
      </c>
      <c r="M248" s="4">
        <v>0</v>
      </c>
    </row>
    <row r="249" spans="1:13" hidden="1" x14ac:dyDescent="0.25">
      <c r="A249" s="3" t="s">
        <v>357</v>
      </c>
      <c r="B249" s="3" t="s">
        <v>49</v>
      </c>
      <c r="C249" s="3">
        <v>73.73</v>
      </c>
      <c r="D249" s="4">
        <v>9.3399999999999997E-2</v>
      </c>
      <c r="E249" s="4">
        <v>0.10199999999999999</v>
      </c>
      <c r="F249" s="3">
        <v>0.71</v>
      </c>
      <c r="G249" s="5">
        <v>527201000</v>
      </c>
      <c r="H249" s="5">
        <v>392335</v>
      </c>
      <c r="I249" s="3">
        <v>100</v>
      </c>
      <c r="J249" s="6">
        <v>2055.46</v>
      </c>
      <c r="K249" s="3">
        <v>201.44</v>
      </c>
      <c r="L249" s="4">
        <v>9.8000000000000004E-2</v>
      </c>
      <c r="M249" s="4">
        <v>0</v>
      </c>
    </row>
    <row r="250" spans="1:13" hidden="1" x14ac:dyDescent="0.25">
      <c r="A250" s="3" t="s">
        <v>224</v>
      </c>
      <c r="B250" s="3" t="s">
        <v>27</v>
      </c>
      <c r="C250" s="3">
        <v>58.67</v>
      </c>
      <c r="D250" s="4">
        <v>0.1055</v>
      </c>
      <c r="E250" s="4">
        <v>0.11210000000000001</v>
      </c>
      <c r="F250" s="3">
        <v>0.87</v>
      </c>
      <c r="G250" s="5">
        <v>531000000</v>
      </c>
      <c r="H250" s="5">
        <v>847096</v>
      </c>
      <c r="I250" s="3">
        <v>0</v>
      </c>
      <c r="J250" s="3">
        <v>0</v>
      </c>
      <c r="K250" s="3">
        <v>0</v>
      </c>
      <c r="L250" s="4">
        <v>0</v>
      </c>
      <c r="M250" s="4">
        <v>0</v>
      </c>
    </row>
    <row r="251" spans="1:13" hidden="1" x14ac:dyDescent="0.25">
      <c r="A251" s="3" t="s">
        <v>203</v>
      </c>
      <c r="B251" s="3" t="s">
        <v>32</v>
      </c>
      <c r="C251" s="9">
        <v>150.69999999999999</v>
      </c>
      <c r="D251" s="4">
        <v>7.2300000000000003E-2</v>
      </c>
      <c r="E251" s="4">
        <v>7.2400000000000006E-2</v>
      </c>
      <c r="F251" s="3">
        <v>0.94</v>
      </c>
      <c r="G251" s="5">
        <v>3640480000</v>
      </c>
      <c r="H251" s="5">
        <v>3422020</v>
      </c>
      <c r="I251" s="3">
        <v>20</v>
      </c>
      <c r="J251" s="6">
        <v>4192.0200000000004</v>
      </c>
      <c r="K251" s="3">
        <v>345.99</v>
      </c>
      <c r="L251" s="4">
        <v>8.2500000000000004E-2</v>
      </c>
      <c r="M251" s="4">
        <v>1E-3</v>
      </c>
    </row>
    <row r="252" spans="1:13" hidden="1" x14ac:dyDescent="0.25">
      <c r="A252" s="3" t="s">
        <v>73</v>
      </c>
      <c r="B252" s="3" t="s">
        <v>49</v>
      </c>
      <c r="C252" s="3">
        <v>91.7</v>
      </c>
      <c r="D252" s="4">
        <v>8.8200000000000001E-2</v>
      </c>
      <c r="E252" s="4">
        <v>0.1076</v>
      </c>
      <c r="F252" s="3">
        <v>0.87</v>
      </c>
      <c r="G252" s="5">
        <v>548617000</v>
      </c>
      <c r="H252" s="5">
        <v>800382</v>
      </c>
      <c r="I252" s="3">
        <v>9</v>
      </c>
      <c r="J252" s="6">
        <v>1545.27</v>
      </c>
      <c r="K252" s="3">
        <v>156.25</v>
      </c>
      <c r="L252" s="4">
        <v>0.1011</v>
      </c>
      <c r="M252" s="4">
        <v>0</v>
      </c>
    </row>
    <row r="253" spans="1:13" hidden="1" x14ac:dyDescent="0.25">
      <c r="A253" s="3" t="s">
        <v>286</v>
      </c>
      <c r="B253" s="3" t="s">
        <v>32</v>
      </c>
      <c r="C253" s="3">
        <v>48.04</v>
      </c>
      <c r="D253" s="4">
        <v>0.17460000000000001</v>
      </c>
      <c r="E253" s="4">
        <v>0.17860000000000001</v>
      </c>
      <c r="F253" s="3">
        <v>0.39</v>
      </c>
      <c r="G253" s="5">
        <v>64112400</v>
      </c>
      <c r="H253" s="5">
        <v>192547</v>
      </c>
      <c r="I253" s="3">
        <v>5</v>
      </c>
      <c r="J253" s="3">
        <v>920.56</v>
      </c>
      <c r="K253" s="3">
        <v>184.74</v>
      </c>
      <c r="L253" s="4">
        <v>0.20069999999999999</v>
      </c>
      <c r="M253" s="4">
        <v>0.15060000000000001</v>
      </c>
    </row>
    <row r="254" spans="1:13" hidden="1" x14ac:dyDescent="0.25">
      <c r="A254" s="3" t="s">
        <v>306</v>
      </c>
      <c r="B254" s="3" t="s">
        <v>68</v>
      </c>
      <c r="C254" s="3">
        <v>93.04</v>
      </c>
      <c r="D254" s="4">
        <v>9.5200000000000007E-2</v>
      </c>
      <c r="E254" s="4">
        <v>0.10199999999999999</v>
      </c>
      <c r="F254" s="3">
        <v>0.96</v>
      </c>
      <c r="G254" s="5">
        <v>594995000</v>
      </c>
      <c r="H254" s="5">
        <v>679834</v>
      </c>
      <c r="I254" s="3">
        <v>6</v>
      </c>
      <c r="J254" s="6">
        <v>1688.55</v>
      </c>
      <c r="K254" s="3">
        <v>221.75</v>
      </c>
      <c r="L254" s="4">
        <v>0.1313</v>
      </c>
      <c r="M254" s="4">
        <v>1.6999999999999999E-3</v>
      </c>
    </row>
    <row r="255" spans="1:13" hidden="1" x14ac:dyDescent="0.25">
      <c r="A255" s="3" t="s">
        <v>288</v>
      </c>
      <c r="B255" s="3" t="s">
        <v>27</v>
      </c>
      <c r="C255" s="3">
        <v>98.95</v>
      </c>
      <c r="D255" s="4">
        <v>8.2000000000000007E-3</v>
      </c>
      <c r="E255" s="4">
        <v>2.7E-2</v>
      </c>
      <c r="F255" s="3">
        <v>1.04</v>
      </c>
      <c r="G255" s="5">
        <v>29697800</v>
      </c>
      <c r="H255" s="5">
        <v>118241</v>
      </c>
      <c r="I255" s="3">
        <v>0</v>
      </c>
      <c r="J255" s="3">
        <v>0</v>
      </c>
      <c r="K255" s="3">
        <v>0</v>
      </c>
      <c r="L255" s="4">
        <v>0</v>
      </c>
      <c r="M255" s="4">
        <v>0</v>
      </c>
    </row>
    <row r="256" spans="1:13" hidden="1" x14ac:dyDescent="0.25">
      <c r="A256" s="3" t="s">
        <v>272</v>
      </c>
      <c r="B256" s="3" t="s">
        <v>49</v>
      </c>
      <c r="C256" s="3">
        <v>49.33</v>
      </c>
      <c r="D256" s="4">
        <v>9.8500000000000004E-2</v>
      </c>
      <c r="E256" s="4">
        <v>8.72E-2</v>
      </c>
      <c r="F256" s="3">
        <v>0.64</v>
      </c>
      <c r="G256" s="5">
        <v>600799000</v>
      </c>
      <c r="H256" s="5">
        <v>701548</v>
      </c>
      <c r="I256" s="3">
        <v>10</v>
      </c>
      <c r="J256" s="6">
        <v>8800.81</v>
      </c>
      <c r="K256" s="3">
        <v>906.88</v>
      </c>
      <c r="L256" s="4">
        <v>0.10299999999999999</v>
      </c>
      <c r="M256" s="4">
        <v>0</v>
      </c>
    </row>
    <row r="257" spans="1:13" hidden="1" x14ac:dyDescent="0.25">
      <c r="A257" s="3" t="s">
        <v>256</v>
      </c>
      <c r="B257" s="3" t="s">
        <v>34</v>
      </c>
      <c r="C257" s="9">
        <v>92.25</v>
      </c>
      <c r="D257" s="4">
        <v>2.0299999999999999E-2</v>
      </c>
      <c r="E257" s="4">
        <v>7.4999999999999997E-2</v>
      </c>
      <c r="F257" s="3">
        <v>0.9</v>
      </c>
      <c r="G257" s="5">
        <v>1120120000</v>
      </c>
      <c r="H257" s="5">
        <v>2372680</v>
      </c>
      <c r="I257" s="3">
        <v>4</v>
      </c>
      <c r="J257" s="6">
        <v>10287.200000000001</v>
      </c>
      <c r="K257" s="3">
        <v>804.17</v>
      </c>
      <c r="L257" s="4">
        <v>7.8200000000000006E-2</v>
      </c>
      <c r="M257" s="4">
        <v>0</v>
      </c>
    </row>
    <row r="258" spans="1:13" hidden="1" x14ac:dyDescent="0.25">
      <c r="A258" s="3" t="s">
        <v>67</v>
      </c>
      <c r="B258" s="3" t="s">
        <v>68</v>
      </c>
      <c r="C258" s="9">
        <v>102.31</v>
      </c>
      <c r="D258" s="4">
        <v>8.0500000000000002E-2</v>
      </c>
      <c r="E258" s="4">
        <v>7.7700000000000005E-2</v>
      </c>
      <c r="F258" s="3">
        <v>0.84</v>
      </c>
      <c r="G258" s="5">
        <v>1512020000</v>
      </c>
      <c r="H258" s="5">
        <v>2368400</v>
      </c>
      <c r="I258" s="3">
        <v>11</v>
      </c>
      <c r="J258" s="6">
        <v>3394.73</v>
      </c>
      <c r="K258" s="3">
        <v>316.74</v>
      </c>
      <c r="L258" s="4">
        <v>9.3299999999999994E-2</v>
      </c>
      <c r="M258" s="4">
        <v>0.1206</v>
      </c>
    </row>
    <row r="259" spans="1:13" hidden="1" x14ac:dyDescent="0.25">
      <c r="A259" s="3" t="s">
        <v>338</v>
      </c>
      <c r="B259" s="3" t="s">
        <v>34</v>
      </c>
      <c r="C259" s="3">
        <v>40.799999999999997</v>
      </c>
      <c r="D259" s="4">
        <v>0.1012</v>
      </c>
      <c r="E259" s="4">
        <v>9.6299999999999997E-2</v>
      </c>
      <c r="F259" s="3">
        <v>0.75</v>
      </c>
      <c r="G259" s="5">
        <v>675863000</v>
      </c>
      <c r="H259" s="5">
        <v>882667</v>
      </c>
      <c r="I259" s="3">
        <v>10</v>
      </c>
      <c r="J259" s="6">
        <v>10469.5</v>
      </c>
      <c r="K259" s="6">
        <v>1134.5999999999999</v>
      </c>
      <c r="L259" s="4">
        <v>0.1084</v>
      </c>
      <c r="M259" s="4">
        <v>2.07E-2</v>
      </c>
    </row>
    <row r="260" spans="1:13" hidden="1" x14ac:dyDescent="0.25">
      <c r="A260" s="3" t="s">
        <v>158</v>
      </c>
      <c r="B260" s="3" t="s">
        <v>34</v>
      </c>
      <c r="C260" s="9">
        <v>120.65</v>
      </c>
      <c r="D260" s="4">
        <v>5.6399999999999999E-2</v>
      </c>
      <c r="E260" s="4">
        <v>7.9699999999999993E-2</v>
      </c>
      <c r="F260" s="3">
        <v>0.77</v>
      </c>
      <c r="G260" s="5">
        <v>1425810000</v>
      </c>
      <c r="H260" s="5">
        <v>1769120</v>
      </c>
      <c r="I260" s="3">
        <v>19</v>
      </c>
      <c r="J260" s="6">
        <v>7212.06</v>
      </c>
      <c r="K260" s="3">
        <v>540.80999999999995</v>
      </c>
      <c r="L260" s="4">
        <v>7.4999999999999997E-2</v>
      </c>
      <c r="M260" s="4">
        <v>0.21890000000000001</v>
      </c>
    </row>
    <row r="261" spans="1:13" hidden="1" x14ac:dyDescent="0.25">
      <c r="A261" s="3" t="s">
        <v>152</v>
      </c>
      <c r="B261" s="3" t="s">
        <v>29</v>
      </c>
      <c r="C261" s="9">
        <v>198.01</v>
      </c>
      <c r="D261" s="4">
        <v>8.1699999999999995E-2</v>
      </c>
      <c r="E261" s="4">
        <v>8.2199999999999995E-2</v>
      </c>
      <c r="F261" s="3">
        <v>0.9</v>
      </c>
      <c r="G261" s="5">
        <v>1980100000</v>
      </c>
      <c r="H261" s="5">
        <v>1826650</v>
      </c>
      <c r="I261" s="3">
        <v>12</v>
      </c>
      <c r="J261" s="6">
        <v>3925.54</v>
      </c>
      <c r="K261" s="3">
        <v>319.91000000000003</v>
      </c>
      <c r="L261" s="4">
        <v>8.1500000000000003E-2</v>
      </c>
      <c r="M261" s="4">
        <v>4.7699999999999999E-2</v>
      </c>
    </row>
    <row r="262" spans="1:13" hidden="1" x14ac:dyDescent="0.25">
      <c r="A262" s="3" t="s">
        <v>252</v>
      </c>
      <c r="B262" s="3" t="s">
        <v>68</v>
      </c>
      <c r="C262" s="3">
        <v>49.99</v>
      </c>
      <c r="D262" s="4">
        <v>0.10050000000000001</v>
      </c>
      <c r="E262" s="4">
        <v>0.1024</v>
      </c>
      <c r="F262" s="3">
        <v>0.87</v>
      </c>
      <c r="G262" s="5">
        <v>699455000</v>
      </c>
      <c r="H262" s="5">
        <v>63809</v>
      </c>
      <c r="I262" s="3">
        <v>1</v>
      </c>
      <c r="J262" s="6">
        <v>11104</v>
      </c>
      <c r="K262" s="6">
        <v>1088.25</v>
      </c>
      <c r="L262" s="4">
        <v>9.8000000000000004E-2</v>
      </c>
      <c r="M262" s="4">
        <v>0</v>
      </c>
    </row>
    <row r="263" spans="1:13" hidden="1" x14ac:dyDescent="0.25">
      <c r="A263" s="3" t="s">
        <v>139</v>
      </c>
      <c r="B263" s="3" t="s">
        <v>68</v>
      </c>
      <c r="C263" s="3">
        <v>97.99</v>
      </c>
      <c r="D263" s="4">
        <v>8.6099999999999996E-2</v>
      </c>
      <c r="E263" s="4">
        <v>8.5099999999999995E-2</v>
      </c>
      <c r="F263" s="3">
        <v>1.06</v>
      </c>
      <c r="G263" s="5">
        <v>702882000</v>
      </c>
      <c r="H263" s="5">
        <v>308980</v>
      </c>
      <c r="I263" s="3">
        <v>5</v>
      </c>
      <c r="J263" s="6">
        <v>4102.59</v>
      </c>
      <c r="K263" s="3">
        <v>309.20999999999998</v>
      </c>
      <c r="L263" s="4">
        <v>7.5399999999999995E-2</v>
      </c>
      <c r="M263" s="4">
        <v>3.0499999999999999E-2</v>
      </c>
    </row>
    <row r="264" spans="1:13" hidden="1" x14ac:dyDescent="0.25">
      <c r="A264" s="3" t="s">
        <v>191</v>
      </c>
      <c r="B264" s="3" t="s">
        <v>32</v>
      </c>
      <c r="C264" s="9">
        <v>68.75</v>
      </c>
      <c r="D264" s="4">
        <v>8.4000000000000005E-2</v>
      </c>
      <c r="E264" s="4">
        <v>8.3699999999999997E-2</v>
      </c>
      <c r="F264" s="3">
        <v>0.61</v>
      </c>
      <c r="G264" s="5">
        <v>1427750000</v>
      </c>
      <c r="H264" s="5">
        <v>2240840</v>
      </c>
      <c r="I264" s="3">
        <v>6</v>
      </c>
      <c r="J264" s="6">
        <v>12086</v>
      </c>
      <c r="K264" s="6">
        <v>1192.72</v>
      </c>
      <c r="L264" s="4">
        <v>9.8699999999999996E-2</v>
      </c>
      <c r="M264" s="4">
        <v>8.8400000000000006E-2</v>
      </c>
    </row>
    <row r="265" spans="1:13" hidden="1" x14ac:dyDescent="0.25">
      <c r="A265" s="3" t="s">
        <v>337</v>
      </c>
      <c r="B265" s="3" t="s">
        <v>68</v>
      </c>
      <c r="C265" s="9">
        <v>96.1</v>
      </c>
      <c r="D265" s="4">
        <v>8.1000000000000003E-2</v>
      </c>
      <c r="E265" s="4">
        <v>8.5000000000000006E-2</v>
      </c>
      <c r="F265" s="3">
        <v>0.86</v>
      </c>
      <c r="G265" s="5">
        <v>1441250000</v>
      </c>
      <c r="H265" s="5">
        <v>2195430</v>
      </c>
      <c r="I265" s="3">
        <v>16</v>
      </c>
      <c r="J265" s="6">
        <v>2482.61</v>
      </c>
      <c r="K265" s="3">
        <v>246.79</v>
      </c>
      <c r="L265" s="4">
        <v>9.9400000000000002E-2</v>
      </c>
      <c r="M265" s="4">
        <v>9.7100000000000006E-2</v>
      </c>
    </row>
    <row r="266" spans="1:13" hidden="1" x14ac:dyDescent="0.25">
      <c r="A266" s="3" t="s">
        <v>299</v>
      </c>
      <c r="B266" s="3" t="s">
        <v>32</v>
      </c>
      <c r="C266" s="3">
        <v>91.92</v>
      </c>
      <c r="D266" s="4">
        <v>0.1295</v>
      </c>
      <c r="E266" s="4">
        <v>3.7400000000000003E-2</v>
      </c>
      <c r="F266" s="3">
        <v>0.92</v>
      </c>
      <c r="G266" s="5">
        <v>340855000</v>
      </c>
      <c r="H266" s="5">
        <v>764855</v>
      </c>
      <c r="I266" s="3">
        <v>9</v>
      </c>
      <c r="J266" s="3">
        <v>396.81</v>
      </c>
      <c r="K266" s="3">
        <v>32.6</v>
      </c>
      <c r="L266" s="4">
        <v>8.2199999999999995E-2</v>
      </c>
      <c r="M266" s="4">
        <v>0</v>
      </c>
    </row>
    <row r="267" spans="1:13" hidden="1" x14ac:dyDescent="0.25">
      <c r="A267" s="3" t="s">
        <v>300</v>
      </c>
      <c r="B267" s="3" t="s">
        <v>32</v>
      </c>
      <c r="C267" s="3">
        <v>547.53</v>
      </c>
      <c r="D267" s="4">
        <v>-5.9999999999999995E-4</v>
      </c>
      <c r="E267" s="4">
        <v>0</v>
      </c>
      <c r="F267" s="3">
        <v>1</v>
      </c>
      <c r="G267" s="5">
        <v>87604800</v>
      </c>
      <c r="H267" s="5">
        <v>1426910</v>
      </c>
      <c r="I267" s="3">
        <v>0</v>
      </c>
      <c r="J267" s="3">
        <v>0</v>
      </c>
      <c r="K267" s="3">
        <v>0</v>
      </c>
      <c r="L267" s="4">
        <v>0</v>
      </c>
      <c r="M267" s="4">
        <v>0</v>
      </c>
    </row>
    <row r="268" spans="1:13" hidden="1" x14ac:dyDescent="0.25">
      <c r="A268" s="3" t="s">
        <v>339</v>
      </c>
      <c r="B268" s="3" t="s">
        <v>29</v>
      </c>
      <c r="C268" s="9">
        <v>106.99</v>
      </c>
      <c r="D268" s="4">
        <v>7.7499999999999999E-2</v>
      </c>
      <c r="E268" s="4">
        <v>8.5199999999999998E-2</v>
      </c>
      <c r="F268" s="3">
        <v>0.86</v>
      </c>
      <c r="G268" s="5">
        <v>1989060000</v>
      </c>
      <c r="H268" s="5">
        <v>2570110</v>
      </c>
      <c r="I268" s="3">
        <v>20</v>
      </c>
      <c r="J268" s="6">
        <v>3231.64</v>
      </c>
      <c r="K268" s="3">
        <v>280.05</v>
      </c>
      <c r="L268" s="4">
        <v>8.6699999999999999E-2</v>
      </c>
      <c r="M268" s="4">
        <v>5.4300000000000001E-2</v>
      </c>
    </row>
    <row r="269" spans="1:13" hidden="1" x14ac:dyDescent="0.25">
      <c r="A269" s="3" t="s">
        <v>212</v>
      </c>
      <c r="B269" s="3" t="s">
        <v>68</v>
      </c>
      <c r="C269" s="9">
        <v>103.68</v>
      </c>
      <c r="D269" s="4">
        <v>8.7599999999999997E-2</v>
      </c>
      <c r="E269" s="4">
        <v>8.5699999999999998E-2</v>
      </c>
      <c r="F269" s="3">
        <v>0.9</v>
      </c>
      <c r="G269" s="5">
        <v>1220850000</v>
      </c>
      <c r="H269" s="5">
        <v>1810830</v>
      </c>
      <c r="I269" s="3">
        <v>9</v>
      </c>
      <c r="J269" s="6">
        <v>3035.32</v>
      </c>
      <c r="K269" s="3">
        <v>291.95999999999998</v>
      </c>
      <c r="L269" s="4">
        <v>9.6199999999999994E-2</v>
      </c>
      <c r="M269" s="4">
        <v>5.1000000000000004E-3</v>
      </c>
    </row>
    <row r="270" spans="1:13" hidden="1" x14ac:dyDescent="0.25">
      <c r="A270" s="3" t="s">
        <v>303</v>
      </c>
      <c r="B270" s="3" t="s">
        <v>34</v>
      </c>
      <c r="C270" s="3">
        <v>37.880000000000003</v>
      </c>
      <c r="D270" s="4">
        <v>-1.3299999999999999E-2</v>
      </c>
      <c r="E270" s="4">
        <v>0</v>
      </c>
      <c r="F270" s="3">
        <v>0.68</v>
      </c>
      <c r="G270" s="5">
        <v>54158600</v>
      </c>
      <c r="H270" s="3">
        <v>51</v>
      </c>
      <c r="I270" s="3">
        <v>1</v>
      </c>
      <c r="J270" s="6">
        <v>4722.84</v>
      </c>
      <c r="K270" s="3">
        <v>0</v>
      </c>
      <c r="L270" s="4">
        <v>0</v>
      </c>
      <c r="M270" s="4">
        <v>1</v>
      </c>
    </row>
    <row r="271" spans="1:13" hidden="1" x14ac:dyDescent="0.25">
      <c r="A271" s="3" t="s">
        <v>169</v>
      </c>
      <c r="B271" s="3" t="s">
        <v>32</v>
      </c>
      <c r="C271" s="3">
        <v>103</v>
      </c>
      <c r="D271" s="4">
        <v>6.93E-2</v>
      </c>
      <c r="E271" s="4">
        <v>7.1599999999999997E-2</v>
      </c>
      <c r="F271" s="3">
        <v>1.07</v>
      </c>
      <c r="G271" s="5">
        <v>877361000</v>
      </c>
      <c r="H271" s="5">
        <v>311598</v>
      </c>
      <c r="I271" s="3">
        <v>27</v>
      </c>
      <c r="J271" s="6">
        <v>8543.75</v>
      </c>
      <c r="K271" s="3">
        <v>689.81</v>
      </c>
      <c r="L271" s="4">
        <v>8.0699999999999994E-2</v>
      </c>
      <c r="M271" s="4">
        <v>0</v>
      </c>
    </row>
    <row r="272" spans="1:13" hidden="1" x14ac:dyDescent="0.25">
      <c r="A272" s="3" t="s">
        <v>358</v>
      </c>
      <c r="B272" s="3" t="s">
        <v>68</v>
      </c>
      <c r="C272" s="9">
        <v>100.34</v>
      </c>
      <c r="D272" s="4">
        <v>8.3000000000000004E-2</v>
      </c>
      <c r="E272" s="4">
        <v>8.6400000000000005E-2</v>
      </c>
      <c r="F272" s="3">
        <v>0.88</v>
      </c>
      <c r="G272" s="5">
        <v>2719320000</v>
      </c>
      <c r="H272" s="5">
        <v>3564340</v>
      </c>
      <c r="I272" s="3">
        <v>17</v>
      </c>
      <c r="J272" s="6">
        <v>2144.87</v>
      </c>
      <c r="K272" s="3">
        <v>179.43</v>
      </c>
      <c r="L272" s="4">
        <v>8.3699999999999997E-2</v>
      </c>
      <c r="M272" s="4">
        <v>6.2799999999999995E-2</v>
      </c>
    </row>
    <row r="273" spans="1:13" hidden="1" x14ac:dyDescent="0.25">
      <c r="A273" s="3" t="s">
        <v>359</v>
      </c>
      <c r="B273" s="3" t="s">
        <v>29</v>
      </c>
      <c r="C273" s="9">
        <v>102</v>
      </c>
      <c r="D273" s="4">
        <v>7.6200000000000004E-2</v>
      </c>
      <c r="E273" s="4">
        <v>8.7499999999999994E-2</v>
      </c>
      <c r="F273" s="3">
        <v>1.03</v>
      </c>
      <c r="G273" s="5">
        <v>2174040000</v>
      </c>
      <c r="H273" s="5">
        <v>4356150</v>
      </c>
      <c r="I273" s="3">
        <v>12</v>
      </c>
      <c r="J273" s="6">
        <v>5004</v>
      </c>
      <c r="K273" s="3">
        <v>365.35</v>
      </c>
      <c r="L273" s="4">
        <v>7.2999999999999995E-2</v>
      </c>
      <c r="M273" s="4">
        <v>2.76E-2</v>
      </c>
    </row>
    <row r="274" spans="1:13" hidden="1" x14ac:dyDescent="0.25">
      <c r="A274" s="3" t="s">
        <v>213</v>
      </c>
      <c r="B274" s="3" t="s">
        <v>29</v>
      </c>
      <c r="C274" s="9">
        <v>103.15</v>
      </c>
      <c r="D274" s="4">
        <v>0.14249999999999999</v>
      </c>
      <c r="E274" s="4">
        <v>8.8700000000000001E-2</v>
      </c>
      <c r="F274" s="3">
        <v>0.86</v>
      </c>
      <c r="G274" s="5">
        <v>941209000</v>
      </c>
      <c r="H274" s="5">
        <v>1622200</v>
      </c>
      <c r="I274" s="3">
        <v>9</v>
      </c>
      <c r="J274" s="6">
        <v>3736.42</v>
      </c>
      <c r="K274" s="3">
        <v>498.89</v>
      </c>
      <c r="L274" s="4">
        <v>0.13350000000000001</v>
      </c>
      <c r="M274" s="4">
        <v>3.6700000000000003E-2</v>
      </c>
    </row>
    <row r="275" spans="1:13" hidden="1" x14ac:dyDescent="0.25">
      <c r="A275" s="3" t="s">
        <v>75</v>
      </c>
      <c r="B275" s="3" t="s">
        <v>32</v>
      </c>
      <c r="C275" s="9">
        <v>96.45</v>
      </c>
      <c r="D275" s="4">
        <v>0.05</v>
      </c>
      <c r="E275" s="4">
        <v>9.1800000000000007E-2</v>
      </c>
      <c r="F275" s="3">
        <v>0.98</v>
      </c>
      <c r="G275" s="5">
        <v>2031900000</v>
      </c>
      <c r="H275" s="5">
        <v>3941320</v>
      </c>
      <c r="I275" s="3">
        <v>20</v>
      </c>
      <c r="J275" s="6">
        <v>4103.12</v>
      </c>
      <c r="K275" s="3">
        <v>185.81</v>
      </c>
      <c r="L275" s="4">
        <v>4.53E-2</v>
      </c>
      <c r="M275" s="4">
        <v>5.1000000000000004E-3</v>
      </c>
    </row>
    <row r="276" spans="1:13" hidden="1" x14ac:dyDescent="0.25">
      <c r="A276" s="3" t="s">
        <v>309</v>
      </c>
      <c r="B276" s="3" t="s">
        <v>32</v>
      </c>
      <c r="C276" s="3">
        <v>70.5</v>
      </c>
      <c r="D276" s="4">
        <v>-1.1900000000000001E-2</v>
      </c>
      <c r="E276" s="4">
        <v>0</v>
      </c>
      <c r="F276" s="3">
        <v>1.46</v>
      </c>
      <c r="G276" s="5">
        <v>104429000</v>
      </c>
      <c r="H276" s="3">
        <v>16</v>
      </c>
      <c r="I276" s="3">
        <v>1</v>
      </c>
      <c r="J276" s="6">
        <v>3779.67</v>
      </c>
      <c r="K276" s="3">
        <v>221.41</v>
      </c>
      <c r="L276" s="4">
        <v>5.8599999999999999E-2</v>
      </c>
      <c r="M276" s="4">
        <v>0.18099999999999999</v>
      </c>
    </row>
    <row r="277" spans="1:13" hidden="1" x14ac:dyDescent="0.25">
      <c r="A277" s="3" t="s">
        <v>159</v>
      </c>
      <c r="B277" s="3" t="s">
        <v>32</v>
      </c>
      <c r="C277" s="9">
        <v>122.96</v>
      </c>
      <c r="D277" s="4">
        <v>7.7899999999999997E-2</v>
      </c>
      <c r="E277" s="4">
        <v>9.2600000000000002E-2</v>
      </c>
      <c r="F277" s="3">
        <v>0.99</v>
      </c>
      <c r="G277" s="5">
        <v>2263260000</v>
      </c>
      <c r="H277" s="5">
        <v>3403880</v>
      </c>
      <c r="I277" s="3">
        <v>73</v>
      </c>
      <c r="J277" s="6">
        <v>4430.6400000000003</v>
      </c>
      <c r="K277" s="3">
        <v>390.43</v>
      </c>
      <c r="L277" s="4">
        <v>8.8099999999999998E-2</v>
      </c>
      <c r="M277" s="4">
        <v>0</v>
      </c>
    </row>
    <row r="278" spans="1:13" hidden="1" x14ac:dyDescent="0.25">
      <c r="A278" s="3" t="s">
        <v>140</v>
      </c>
      <c r="B278" s="3" t="s">
        <v>34</v>
      </c>
      <c r="C278" s="3">
        <v>79.17</v>
      </c>
      <c r="D278" s="4">
        <v>0.1158</v>
      </c>
      <c r="E278" s="4">
        <v>0.11409999999999999</v>
      </c>
      <c r="F278" s="3">
        <v>0.83</v>
      </c>
      <c r="G278" s="5">
        <v>950040000</v>
      </c>
      <c r="H278" s="5">
        <v>897202</v>
      </c>
      <c r="I278" s="3">
        <v>3</v>
      </c>
      <c r="J278" s="6">
        <v>10539.6</v>
      </c>
      <c r="K278" s="6">
        <v>1308.6400000000001</v>
      </c>
      <c r="L278" s="4">
        <v>0.1242</v>
      </c>
      <c r="M278" s="4">
        <v>0</v>
      </c>
    </row>
    <row r="279" spans="1:13" hidden="1" x14ac:dyDescent="0.25">
      <c r="A279" s="3" t="s">
        <v>168</v>
      </c>
      <c r="B279" s="3" t="s">
        <v>29</v>
      </c>
      <c r="C279" s="9">
        <v>84.26</v>
      </c>
      <c r="D279" s="4">
        <v>9.5799999999999996E-2</v>
      </c>
      <c r="E279" s="4">
        <v>9.7000000000000003E-2</v>
      </c>
      <c r="F279" s="3">
        <v>0.88</v>
      </c>
      <c r="G279" s="5">
        <v>1329670000</v>
      </c>
      <c r="H279" s="5">
        <v>2330170</v>
      </c>
      <c r="I279" s="3">
        <v>7</v>
      </c>
      <c r="J279" s="6">
        <v>8816.2099999999991</v>
      </c>
      <c r="K279" s="3">
        <v>701.69</v>
      </c>
      <c r="L279" s="4">
        <v>7.9600000000000004E-2</v>
      </c>
      <c r="M279" s="4">
        <v>4.2000000000000003E-2</v>
      </c>
    </row>
    <row r="280" spans="1:13" hidden="1" x14ac:dyDescent="0.25">
      <c r="A280" s="3" t="s">
        <v>69</v>
      </c>
      <c r="B280" s="3" t="s">
        <v>32</v>
      </c>
      <c r="C280" s="9">
        <v>57.6</v>
      </c>
      <c r="D280" s="4">
        <v>0.10009999999999999</v>
      </c>
      <c r="E280" s="4">
        <v>9.7799999999999998E-2</v>
      </c>
      <c r="F280" s="3">
        <v>0.57999999999999996</v>
      </c>
      <c r="G280" s="5">
        <v>1534360000</v>
      </c>
      <c r="H280" s="5">
        <v>1317880</v>
      </c>
      <c r="I280" s="3">
        <v>9</v>
      </c>
      <c r="J280" s="6">
        <v>10356</v>
      </c>
      <c r="K280" s="6">
        <v>1196.8800000000001</v>
      </c>
      <c r="L280" s="4">
        <v>0.11559999999999999</v>
      </c>
      <c r="M280" s="4">
        <v>0.11700000000000001</v>
      </c>
    </row>
    <row r="281" spans="1:13" hidden="1" x14ac:dyDescent="0.25">
      <c r="A281" s="3" t="s">
        <v>50</v>
      </c>
      <c r="B281" s="3" t="s">
        <v>27</v>
      </c>
      <c r="C281" s="9">
        <v>67.95</v>
      </c>
      <c r="D281" s="4">
        <v>0.15240000000000001</v>
      </c>
      <c r="E281" s="4">
        <v>9.8000000000000004E-2</v>
      </c>
      <c r="F281" s="3">
        <v>0.95</v>
      </c>
      <c r="G281" s="5">
        <v>1711410000</v>
      </c>
      <c r="H281" s="5">
        <v>2154520</v>
      </c>
      <c r="I281" s="3">
        <v>0</v>
      </c>
      <c r="J281" s="3">
        <v>0</v>
      </c>
      <c r="K281" s="3">
        <v>0</v>
      </c>
      <c r="L281" s="4">
        <v>0</v>
      </c>
      <c r="M281" s="4">
        <v>0</v>
      </c>
    </row>
    <row r="282" spans="1:13" hidden="1" x14ac:dyDescent="0.25">
      <c r="A282" s="3" t="s">
        <v>315</v>
      </c>
      <c r="B282" s="3" t="s">
        <v>32</v>
      </c>
      <c r="C282" s="3">
        <v>34.380000000000003</v>
      </c>
      <c r="D282" s="4">
        <v>0.115</v>
      </c>
      <c r="E282" s="4">
        <v>1.01E-2</v>
      </c>
      <c r="F282" s="3">
        <v>0.56000000000000005</v>
      </c>
      <c r="G282" s="5">
        <v>64915400</v>
      </c>
      <c r="H282" s="5">
        <v>35083</v>
      </c>
      <c r="I282" s="3">
        <v>0</v>
      </c>
      <c r="J282" s="3">
        <v>0</v>
      </c>
      <c r="K282" s="3">
        <v>0</v>
      </c>
      <c r="L282" s="4">
        <v>0</v>
      </c>
      <c r="M282" s="4">
        <v>0</v>
      </c>
    </row>
    <row r="283" spans="1:13" hidden="1" x14ac:dyDescent="0.25">
      <c r="A283" s="3" t="s">
        <v>156</v>
      </c>
      <c r="B283" s="3" t="s">
        <v>68</v>
      </c>
      <c r="C283" s="9">
        <v>163.69999999999999</v>
      </c>
      <c r="D283" s="4">
        <v>6.7500000000000004E-2</v>
      </c>
      <c r="E283" s="4">
        <v>9.9699999999999997E-2</v>
      </c>
      <c r="F283" s="3">
        <v>1.07</v>
      </c>
      <c r="G283" s="5">
        <v>3839860000</v>
      </c>
      <c r="H283" s="5">
        <v>5170720</v>
      </c>
      <c r="I283" s="3">
        <v>19</v>
      </c>
      <c r="J283" s="6">
        <v>3191.73</v>
      </c>
      <c r="K283" s="3">
        <v>224.32</v>
      </c>
      <c r="L283" s="4">
        <v>7.0300000000000001E-2</v>
      </c>
      <c r="M283" s="4">
        <v>6.7500000000000004E-2</v>
      </c>
    </row>
    <row r="284" spans="1:13" hidden="1" x14ac:dyDescent="0.25">
      <c r="A284" s="3" t="s">
        <v>136</v>
      </c>
      <c r="B284" s="3" t="s">
        <v>68</v>
      </c>
      <c r="C284" s="9">
        <v>113.5</v>
      </c>
      <c r="D284" s="4">
        <v>8.6900000000000005E-2</v>
      </c>
      <c r="E284" s="4">
        <v>0.1012</v>
      </c>
      <c r="F284" s="3">
        <v>0.91</v>
      </c>
      <c r="G284" s="5">
        <v>923222000</v>
      </c>
      <c r="H284" s="5">
        <v>1452770</v>
      </c>
      <c r="I284" s="3">
        <v>16</v>
      </c>
      <c r="J284" s="6">
        <v>1171.6199999999999</v>
      </c>
      <c r="K284" s="3">
        <v>111.94</v>
      </c>
      <c r="L284" s="4">
        <v>9.5500000000000002E-2</v>
      </c>
      <c r="M284" s="4">
        <v>0</v>
      </c>
    </row>
    <row r="285" spans="1:13" hidden="1" x14ac:dyDescent="0.25">
      <c r="A285" s="3" t="s">
        <v>318</v>
      </c>
      <c r="B285" s="3" t="s">
        <v>27</v>
      </c>
      <c r="C285" s="3">
        <v>7.07</v>
      </c>
      <c r="D285" s="4">
        <v>4.2000000000000003E-2</v>
      </c>
      <c r="E285" s="4">
        <v>0</v>
      </c>
      <c r="F285" s="3">
        <v>9.57</v>
      </c>
      <c r="G285" s="5">
        <v>680742000</v>
      </c>
      <c r="H285" s="3">
        <v>92</v>
      </c>
      <c r="I285" s="3">
        <v>0</v>
      </c>
      <c r="J285" s="3">
        <v>0</v>
      </c>
      <c r="K285" s="3">
        <v>0</v>
      </c>
      <c r="L285" s="4">
        <v>0</v>
      </c>
      <c r="M285" s="4">
        <v>0</v>
      </c>
    </row>
    <row r="286" spans="1:13" hidden="1" x14ac:dyDescent="0.25">
      <c r="A286" s="3" t="s">
        <v>167</v>
      </c>
      <c r="B286" s="3" t="s">
        <v>68</v>
      </c>
      <c r="C286" s="3">
        <v>82.99</v>
      </c>
      <c r="D286" s="4">
        <v>8.2299999999999998E-2</v>
      </c>
      <c r="E286" s="4">
        <v>9.9599999999999994E-2</v>
      </c>
      <c r="F286" s="3">
        <v>0.79</v>
      </c>
      <c r="G286" s="5">
        <v>1050660000</v>
      </c>
      <c r="H286" s="5">
        <v>747570</v>
      </c>
      <c r="I286" s="3">
        <v>5</v>
      </c>
      <c r="J286" s="6">
        <v>2165</v>
      </c>
      <c r="K286" s="3">
        <v>193.44</v>
      </c>
      <c r="L286" s="4">
        <v>8.9300000000000004E-2</v>
      </c>
      <c r="M286" s="4">
        <v>3.8E-3</v>
      </c>
    </row>
    <row r="287" spans="1:13" hidden="1" x14ac:dyDescent="0.25">
      <c r="A287" s="3" t="s">
        <v>325</v>
      </c>
      <c r="B287" s="3" t="s">
        <v>32</v>
      </c>
      <c r="C287" s="9">
        <v>103.41</v>
      </c>
      <c r="D287" s="4">
        <v>7.1199999999999999E-2</v>
      </c>
      <c r="E287" s="4">
        <v>0.1027</v>
      </c>
      <c r="F287" s="3">
        <v>1</v>
      </c>
      <c r="G287" s="5">
        <v>1240160000</v>
      </c>
      <c r="H287" s="5">
        <v>3525520</v>
      </c>
      <c r="I287" s="3">
        <v>26</v>
      </c>
      <c r="J287" s="6">
        <v>3461.73</v>
      </c>
      <c r="K287" s="3">
        <v>358.94</v>
      </c>
      <c r="L287" s="4">
        <v>0.1037</v>
      </c>
      <c r="M287" s="4">
        <v>0</v>
      </c>
    </row>
    <row r="288" spans="1:13" hidden="1" x14ac:dyDescent="0.25">
      <c r="A288" s="3" t="s">
        <v>321</v>
      </c>
      <c r="B288" s="3" t="s">
        <v>34</v>
      </c>
      <c r="C288" s="3">
        <v>262.5</v>
      </c>
      <c r="D288" s="4">
        <v>0.1082</v>
      </c>
      <c r="E288" s="4">
        <v>9.4000000000000004E-3</v>
      </c>
      <c r="F288" s="3">
        <v>0.98</v>
      </c>
      <c r="G288" s="5">
        <v>198706000</v>
      </c>
      <c r="H288" s="5">
        <v>10741</v>
      </c>
      <c r="I288" s="3">
        <v>7</v>
      </c>
      <c r="J288" s="6">
        <v>7817.88</v>
      </c>
      <c r="K288" s="3">
        <v>888.66</v>
      </c>
      <c r="L288" s="4">
        <v>0.1137</v>
      </c>
      <c r="M288" s="4">
        <v>0</v>
      </c>
    </row>
    <row r="289" spans="1:13" hidden="1" x14ac:dyDescent="0.25">
      <c r="A289" s="3" t="s">
        <v>322</v>
      </c>
      <c r="B289" s="3" t="s">
        <v>32</v>
      </c>
      <c r="C289" s="3">
        <v>3.67</v>
      </c>
      <c r="D289" s="4">
        <v>6.5000000000000002E-2</v>
      </c>
      <c r="E289" s="4">
        <v>0.20180000000000001</v>
      </c>
      <c r="F289" s="3">
        <v>0.26</v>
      </c>
      <c r="G289" s="5">
        <v>128638000</v>
      </c>
      <c r="H289" s="5">
        <v>419558</v>
      </c>
      <c r="I289" s="3">
        <v>0</v>
      </c>
      <c r="J289" s="3">
        <v>0</v>
      </c>
      <c r="K289" s="3">
        <v>0</v>
      </c>
      <c r="L289" s="4">
        <v>0</v>
      </c>
      <c r="M289" s="4">
        <v>0</v>
      </c>
    </row>
    <row r="290" spans="1:13" hidden="1" x14ac:dyDescent="0.25">
      <c r="A290" s="3" t="s">
        <v>277</v>
      </c>
      <c r="B290" s="3" t="s">
        <v>49</v>
      </c>
      <c r="C290" s="3">
        <v>94.76</v>
      </c>
      <c r="D290" s="4">
        <v>0.1171</v>
      </c>
      <c r="E290" s="4">
        <v>0.12640000000000001</v>
      </c>
      <c r="F290" s="3">
        <v>0.88</v>
      </c>
      <c r="G290" s="5">
        <v>1098100000</v>
      </c>
      <c r="H290" s="5">
        <v>697768</v>
      </c>
      <c r="I290" s="3">
        <v>79</v>
      </c>
      <c r="J290" s="6">
        <v>8177.44</v>
      </c>
      <c r="K290" s="6">
        <v>1108.1600000000001</v>
      </c>
      <c r="L290" s="4">
        <v>0.13550000000000001</v>
      </c>
      <c r="M290" s="4">
        <v>6.9699999999999998E-2</v>
      </c>
    </row>
    <row r="291" spans="1:13" hidden="1" x14ac:dyDescent="0.25">
      <c r="A291" s="3" t="s">
        <v>269</v>
      </c>
      <c r="B291" s="3" t="s">
        <v>27</v>
      </c>
      <c r="C291" s="9">
        <v>69.27</v>
      </c>
      <c r="D291" s="4">
        <v>0.10630000000000001</v>
      </c>
      <c r="E291" s="4">
        <v>0.1075</v>
      </c>
      <c r="F291" s="3">
        <v>0.9</v>
      </c>
      <c r="G291" s="5">
        <v>947667000</v>
      </c>
      <c r="H291" s="5">
        <v>1853200</v>
      </c>
      <c r="I291" s="3">
        <v>0</v>
      </c>
      <c r="J291" s="3">
        <v>0</v>
      </c>
      <c r="K291" s="3">
        <v>0</v>
      </c>
      <c r="L291" s="4">
        <v>0</v>
      </c>
      <c r="M291" s="4">
        <v>0</v>
      </c>
    </row>
    <row r="292" spans="1:13" hidden="1" x14ac:dyDescent="0.25">
      <c r="A292" s="3" t="s">
        <v>150</v>
      </c>
      <c r="B292" s="3" t="s">
        <v>27</v>
      </c>
      <c r="C292" s="9">
        <v>68.5</v>
      </c>
      <c r="D292" s="4">
        <v>0.1103</v>
      </c>
      <c r="E292" s="4">
        <v>0.1076</v>
      </c>
      <c r="F292" s="3">
        <v>0.91</v>
      </c>
      <c r="G292" s="5">
        <v>1576320000</v>
      </c>
      <c r="H292" s="5">
        <v>1260810</v>
      </c>
      <c r="I292" s="3">
        <v>0</v>
      </c>
      <c r="J292" s="3">
        <v>0</v>
      </c>
      <c r="K292" s="3">
        <v>0</v>
      </c>
      <c r="L292" s="4">
        <v>0</v>
      </c>
      <c r="M292" s="4">
        <v>0</v>
      </c>
    </row>
    <row r="293" spans="1:13" hidden="1" x14ac:dyDescent="0.25">
      <c r="A293" s="3" t="s">
        <v>201</v>
      </c>
      <c r="B293" s="3" t="s">
        <v>27</v>
      </c>
      <c r="C293" s="9">
        <v>90.3</v>
      </c>
      <c r="D293" s="4">
        <v>5.8299999999999998E-2</v>
      </c>
      <c r="E293" s="4">
        <v>0.11890000000000001</v>
      </c>
      <c r="F293" s="3">
        <v>0.94</v>
      </c>
      <c r="G293" s="5">
        <v>7231060000</v>
      </c>
      <c r="H293" s="5">
        <v>7311290</v>
      </c>
      <c r="I293" s="3">
        <v>0</v>
      </c>
      <c r="J293" s="3">
        <v>0</v>
      </c>
      <c r="K293" s="3">
        <v>0</v>
      </c>
      <c r="L293" s="4">
        <v>0</v>
      </c>
      <c r="M293" s="4">
        <v>0</v>
      </c>
    </row>
    <row r="294" spans="1:13" hidden="1" x14ac:dyDescent="0.25">
      <c r="A294" s="3" t="s">
        <v>37</v>
      </c>
      <c r="B294" s="3" t="s">
        <v>32</v>
      </c>
      <c r="C294" s="9">
        <v>115.99</v>
      </c>
      <c r="D294" s="4">
        <v>7.0499999999999993E-2</v>
      </c>
      <c r="E294" s="4">
        <v>0.12</v>
      </c>
      <c r="F294" s="3">
        <v>1.1000000000000001</v>
      </c>
      <c r="G294" s="5">
        <v>802988000</v>
      </c>
      <c r="H294" s="5">
        <v>1320120</v>
      </c>
      <c r="I294" s="3">
        <v>13</v>
      </c>
      <c r="J294" s="6">
        <v>3692.27</v>
      </c>
      <c r="K294" s="3">
        <v>289.29000000000002</v>
      </c>
      <c r="L294" s="4">
        <v>7.8399999999999997E-2</v>
      </c>
      <c r="M294" s="4">
        <v>0</v>
      </c>
    </row>
    <row r="295" spans="1:13" hidden="1" x14ac:dyDescent="0.25">
      <c r="A295" s="3" t="s">
        <v>228</v>
      </c>
      <c r="B295" s="3" t="s">
        <v>32</v>
      </c>
      <c r="C295" s="9">
        <v>10.52</v>
      </c>
      <c r="D295" s="4">
        <v>0.10059999999999999</v>
      </c>
      <c r="E295" s="4">
        <v>0.12130000000000001</v>
      </c>
      <c r="F295" s="3">
        <v>1.04</v>
      </c>
      <c r="G295" s="5">
        <v>2377940000</v>
      </c>
      <c r="H295" s="5">
        <v>6706910</v>
      </c>
      <c r="I295" s="3">
        <v>3</v>
      </c>
      <c r="J295" s="6">
        <v>10056.6</v>
      </c>
      <c r="K295" s="3">
        <v>0</v>
      </c>
      <c r="L295" s="4">
        <v>0</v>
      </c>
      <c r="M295" s="4">
        <v>0</v>
      </c>
    </row>
    <row r="296" spans="1:13" hidden="1" x14ac:dyDescent="0.25">
      <c r="A296" s="3" t="s">
        <v>328</v>
      </c>
      <c r="B296" s="3" t="s">
        <v>27</v>
      </c>
      <c r="C296" s="9">
        <v>88</v>
      </c>
      <c r="D296" s="4">
        <v>0.12</v>
      </c>
      <c r="E296" s="4">
        <v>0.12239999999999999</v>
      </c>
      <c r="F296" s="3">
        <v>0.92</v>
      </c>
      <c r="G296" s="5">
        <v>1295710000</v>
      </c>
      <c r="H296" s="5">
        <v>1765730</v>
      </c>
      <c r="I296" s="3">
        <v>0</v>
      </c>
      <c r="J296" s="3">
        <v>0</v>
      </c>
      <c r="K296" s="3">
        <v>0</v>
      </c>
      <c r="L296" s="4">
        <v>0</v>
      </c>
      <c r="M296" s="4">
        <v>0</v>
      </c>
    </row>
    <row r="297" spans="1:13" hidden="1" x14ac:dyDescent="0.25">
      <c r="A297" s="3" t="s">
        <v>204</v>
      </c>
      <c r="B297" s="3" t="s">
        <v>27</v>
      </c>
      <c r="C297" s="9">
        <v>85.44</v>
      </c>
      <c r="D297" s="4">
        <v>8.2799999999999999E-2</v>
      </c>
      <c r="E297" s="4">
        <v>0.1235</v>
      </c>
      <c r="F297" s="3">
        <v>0.96</v>
      </c>
      <c r="G297" s="5">
        <v>1134280000</v>
      </c>
      <c r="H297" s="5">
        <v>2643510</v>
      </c>
      <c r="I297" s="3">
        <v>0</v>
      </c>
      <c r="J297" s="3">
        <v>0</v>
      </c>
      <c r="K297" s="3">
        <v>0</v>
      </c>
      <c r="L297" s="4">
        <v>0</v>
      </c>
      <c r="M297" s="4">
        <v>0</v>
      </c>
    </row>
    <row r="298" spans="1:13" hidden="1" x14ac:dyDescent="0.25">
      <c r="A298" s="3" t="s">
        <v>47</v>
      </c>
      <c r="B298" s="3" t="s">
        <v>34</v>
      </c>
      <c r="C298" s="9">
        <v>86.7</v>
      </c>
      <c r="D298" s="4">
        <v>0.11840000000000001</v>
      </c>
      <c r="E298" s="4">
        <v>0.12429999999999999</v>
      </c>
      <c r="F298" s="3">
        <v>0.86</v>
      </c>
      <c r="G298" s="5">
        <v>1380240000</v>
      </c>
      <c r="H298" s="5">
        <v>1349650</v>
      </c>
      <c r="I298" s="3">
        <v>63</v>
      </c>
      <c r="J298" s="6">
        <v>3517.71</v>
      </c>
      <c r="K298" s="3">
        <v>465.42</v>
      </c>
      <c r="L298" s="4">
        <v>0.1323</v>
      </c>
      <c r="M298" s="4">
        <v>0</v>
      </c>
    </row>
    <row r="299" spans="1:13" hidden="1" x14ac:dyDescent="0.25">
      <c r="A299" s="3" t="s">
        <v>200</v>
      </c>
      <c r="B299" s="3" t="s">
        <v>27</v>
      </c>
      <c r="C299" s="9">
        <v>98.97</v>
      </c>
      <c r="D299" s="4">
        <v>9.2399999999999996E-2</v>
      </c>
      <c r="E299" s="4">
        <v>0.12509999999999999</v>
      </c>
      <c r="F299" s="3">
        <v>0.99</v>
      </c>
      <c r="G299" s="5">
        <v>1830040000</v>
      </c>
      <c r="H299" s="5">
        <v>2087090</v>
      </c>
      <c r="I299" s="3">
        <v>0</v>
      </c>
      <c r="J299" s="3">
        <v>0</v>
      </c>
      <c r="K299" s="3">
        <v>0</v>
      </c>
      <c r="L299" s="4">
        <v>0</v>
      </c>
      <c r="M299" s="4">
        <v>0</v>
      </c>
    </row>
    <row r="300" spans="1:13" hidden="1" x14ac:dyDescent="0.25">
      <c r="A300" s="3" t="s">
        <v>273</v>
      </c>
      <c r="B300" s="3" t="s">
        <v>27</v>
      </c>
      <c r="C300" s="9">
        <v>90.19</v>
      </c>
      <c r="D300" s="4">
        <v>0.1031</v>
      </c>
      <c r="E300" s="4">
        <v>0.12790000000000001</v>
      </c>
      <c r="F300" s="3">
        <v>0.95</v>
      </c>
      <c r="G300" s="5">
        <v>1212060000</v>
      </c>
      <c r="H300" s="5">
        <v>3290110</v>
      </c>
      <c r="I300" s="3">
        <v>0</v>
      </c>
      <c r="J300" s="3">
        <v>0</v>
      </c>
      <c r="K300" s="3">
        <v>0</v>
      </c>
      <c r="L300" s="4">
        <v>0</v>
      </c>
      <c r="M300" s="4">
        <v>0</v>
      </c>
    </row>
    <row r="301" spans="1:13" hidden="1" x14ac:dyDescent="0.25">
      <c r="A301" s="3" t="s">
        <v>295</v>
      </c>
      <c r="B301" s="3" t="s">
        <v>27</v>
      </c>
      <c r="C301" s="9">
        <v>10.17</v>
      </c>
      <c r="D301" s="4">
        <v>6.6699999999999995E-2</v>
      </c>
      <c r="E301" s="4">
        <v>0.13</v>
      </c>
      <c r="F301" s="3">
        <v>1.01</v>
      </c>
      <c r="G301" s="5">
        <v>992587000</v>
      </c>
      <c r="H301" s="5">
        <v>1210530</v>
      </c>
      <c r="I301" s="3">
        <v>0</v>
      </c>
      <c r="J301" s="3">
        <v>0</v>
      </c>
      <c r="K301" s="3">
        <v>0</v>
      </c>
      <c r="L301" s="4">
        <v>0</v>
      </c>
      <c r="M301" s="4">
        <v>0</v>
      </c>
    </row>
    <row r="302" spans="1:13" hidden="1" x14ac:dyDescent="0.25">
      <c r="A302" s="3" t="s">
        <v>304</v>
      </c>
      <c r="B302" s="3" t="s">
        <v>32</v>
      </c>
      <c r="C302" s="9">
        <v>57.9</v>
      </c>
      <c r="D302" s="4">
        <v>0.1353</v>
      </c>
      <c r="E302" s="4">
        <v>0.13170000000000001</v>
      </c>
      <c r="F302" s="3">
        <v>0.62</v>
      </c>
      <c r="G302" s="5">
        <v>534668000</v>
      </c>
      <c r="H302" s="5">
        <v>1318270</v>
      </c>
      <c r="I302" s="3">
        <v>3</v>
      </c>
      <c r="J302" s="6">
        <v>2378.17</v>
      </c>
      <c r="K302" s="3">
        <v>279.39999999999998</v>
      </c>
      <c r="L302" s="4">
        <v>0.11749999999999999</v>
      </c>
      <c r="M302" s="4">
        <v>0</v>
      </c>
    </row>
    <row r="303" spans="1:13" hidden="1" x14ac:dyDescent="0.25">
      <c r="A303" s="3" t="s">
        <v>354</v>
      </c>
      <c r="B303" s="3" t="s">
        <v>27</v>
      </c>
      <c r="C303" s="9">
        <v>81.489999999999995</v>
      </c>
      <c r="D303" s="4">
        <v>8.1699999999999995E-2</v>
      </c>
      <c r="E303" s="4">
        <v>0.13220000000000001</v>
      </c>
      <c r="F303" s="3">
        <v>0.9</v>
      </c>
      <c r="G303" s="5">
        <v>709089000</v>
      </c>
      <c r="H303" s="5">
        <v>1671650</v>
      </c>
      <c r="I303" s="3">
        <v>0</v>
      </c>
      <c r="J303" s="3">
        <v>0</v>
      </c>
      <c r="K303" s="3">
        <v>0</v>
      </c>
      <c r="L303" s="4">
        <v>0</v>
      </c>
      <c r="M303" s="4">
        <v>0</v>
      </c>
    </row>
    <row r="304" spans="1:13" hidden="1" x14ac:dyDescent="0.25">
      <c r="A304" s="3" t="s">
        <v>334</v>
      </c>
      <c r="B304" s="3" t="s">
        <v>27</v>
      </c>
      <c r="C304" s="9">
        <v>85.73</v>
      </c>
      <c r="D304" s="4">
        <v>0.10489999999999999</v>
      </c>
      <c r="E304" s="4">
        <v>0.13370000000000001</v>
      </c>
      <c r="F304" s="3">
        <v>0.93</v>
      </c>
      <c r="G304" s="5">
        <v>1010520000</v>
      </c>
      <c r="H304" s="5">
        <v>1915170</v>
      </c>
      <c r="I304" s="3">
        <v>0</v>
      </c>
      <c r="J304" s="3">
        <v>0</v>
      </c>
      <c r="K304" s="3">
        <v>0</v>
      </c>
      <c r="L304" s="4">
        <v>0</v>
      </c>
      <c r="M304" s="4">
        <v>0</v>
      </c>
    </row>
    <row r="305" spans="1:13" hidden="1" x14ac:dyDescent="0.25">
      <c r="A305" s="3" t="s">
        <v>89</v>
      </c>
      <c r="B305" s="3" t="s">
        <v>27</v>
      </c>
      <c r="C305" s="9">
        <v>76.400000000000006</v>
      </c>
      <c r="D305" s="4">
        <v>7.7000000000000002E-3</v>
      </c>
      <c r="E305" s="4">
        <v>0.1368</v>
      </c>
      <c r="F305" s="3">
        <v>0.86</v>
      </c>
      <c r="G305" s="5">
        <v>2428210000</v>
      </c>
      <c r="H305" s="5">
        <v>5397860</v>
      </c>
      <c r="I305" s="3">
        <v>0</v>
      </c>
      <c r="J305" s="3">
        <v>0</v>
      </c>
      <c r="K305" s="3">
        <v>0</v>
      </c>
      <c r="L305" s="4">
        <v>0</v>
      </c>
      <c r="M305" s="4">
        <v>0</v>
      </c>
    </row>
    <row r="306" spans="1:13" hidden="1" x14ac:dyDescent="0.25">
      <c r="A306" s="3" t="s">
        <v>153</v>
      </c>
      <c r="B306" s="3" t="s">
        <v>27</v>
      </c>
      <c r="C306" s="9">
        <v>102.82</v>
      </c>
      <c r="D306" s="4">
        <v>0.1171</v>
      </c>
      <c r="E306" s="4">
        <v>0.13789999999999999</v>
      </c>
      <c r="F306" s="3">
        <v>1.01</v>
      </c>
      <c r="G306" s="5">
        <v>1585290000</v>
      </c>
      <c r="H306" s="5">
        <v>3263180</v>
      </c>
      <c r="I306" s="3">
        <v>0</v>
      </c>
      <c r="J306" s="3">
        <v>0</v>
      </c>
      <c r="K306" s="3">
        <v>0</v>
      </c>
      <c r="L306" s="4">
        <v>0</v>
      </c>
      <c r="M306" s="4">
        <v>0</v>
      </c>
    </row>
    <row r="307" spans="1:13" hidden="1" x14ac:dyDescent="0.25">
      <c r="A307" s="3" t="s">
        <v>93</v>
      </c>
      <c r="B307" s="3" t="s">
        <v>27</v>
      </c>
      <c r="C307" s="9">
        <v>88.42</v>
      </c>
      <c r="D307" s="4">
        <v>0.13780000000000001</v>
      </c>
      <c r="E307" s="4">
        <v>0.13800000000000001</v>
      </c>
      <c r="F307" s="3">
        <v>0.93</v>
      </c>
      <c r="G307" s="5">
        <v>973524000</v>
      </c>
      <c r="H307" s="5">
        <v>2070180</v>
      </c>
      <c r="I307" s="3">
        <v>0</v>
      </c>
      <c r="J307" s="3">
        <v>0</v>
      </c>
      <c r="K307" s="3">
        <v>0</v>
      </c>
      <c r="L307" s="4">
        <v>0</v>
      </c>
      <c r="M307" s="4">
        <v>0</v>
      </c>
    </row>
    <row r="308" spans="1:13" hidden="1" x14ac:dyDescent="0.25">
      <c r="A308" s="3" t="s">
        <v>199</v>
      </c>
      <c r="B308" s="3" t="s">
        <v>27</v>
      </c>
      <c r="C308" s="9">
        <v>95.37</v>
      </c>
      <c r="D308" s="4">
        <v>8.3799999999999999E-2</v>
      </c>
      <c r="E308" s="4">
        <v>0.1409</v>
      </c>
      <c r="F308" s="3">
        <v>0.95</v>
      </c>
      <c r="G308" s="5">
        <v>5445350000</v>
      </c>
      <c r="H308" s="5">
        <v>10010300</v>
      </c>
      <c r="I308" s="3">
        <v>0</v>
      </c>
      <c r="J308" s="3">
        <v>0</v>
      </c>
      <c r="K308" s="3">
        <v>0</v>
      </c>
      <c r="L308" s="4">
        <v>0</v>
      </c>
      <c r="M308" s="4">
        <v>0</v>
      </c>
    </row>
    <row r="309" spans="1:13" x14ac:dyDescent="0.25">
      <c r="A309" s="3" t="s">
        <v>332</v>
      </c>
      <c r="B309" s="3" t="s">
        <v>32</v>
      </c>
      <c r="C309" s="9">
        <v>9.0399999999999991</v>
      </c>
      <c r="D309" s="4">
        <v>8.5800000000000001E-2</v>
      </c>
      <c r="E309" s="4">
        <v>0.14199999999999999</v>
      </c>
      <c r="F309" s="3">
        <v>0.99</v>
      </c>
      <c r="G309" s="5">
        <v>658919000</v>
      </c>
      <c r="H309" s="5">
        <v>2188720</v>
      </c>
      <c r="I309" s="3">
        <v>0</v>
      </c>
      <c r="J309" s="3">
        <v>0</v>
      </c>
      <c r="K309" s="3">
        <v>0</v>
      </c>
      <c r="L309" s="4">
        <v>0</v>
      </c>
      <c r="M309" s="4">
        <v>0</v>
      </c>
    </row>
    <row r="310" spans="1:13" hidden="1" x14ac:dyDescent="0.25">
      <c r="A310" s="3" t="s">
        <v>282</v>
      </c>
      <c r="B310" s="3" t="s">
        <v>27</v>
      </c>
      <c r="C310" s="9">
        <v>83.65</v>
      </c>
      <c r="D310" s="4">
        <v>0.14460000000000001</v>
      </c>
      <c r="E310" s="4">
        <v>0.14219999999999999</v>
      </c>
      <c r="F310" s="3">
        <v>0.88</v>
      </c>
      <c r="G310" s="5">
        <v>2211840000</v>
      </c>
      <c r="H310" s="5">
        <v>4223070</v>
      </c>
      <c r="I310" s="3">
        <v>0</v>
      </c>
      <c r="J310" s="3">
        <v>0</v>
      </c>
      <c r="K310" s="3">
        <v>0</v>
      </c>
      <c r="L310" s="4">
        <v>0</v>
      </c>
      <c r="M310" s="4">
        <v>0</v>
      </c>
    </row>
    <row r="311" spans="1:13" hidden="1" x14ac:dyDescent="0.25">
      <c r="A311" s="3" t="s">
        <v>217</v>
      </c>
      <c r="B311" s="3" t="s">
        <v>27</v>
      </c>
      <c r="C311" s="9">
        <v>87.55</v>
      </c>
      <c r="D311" s="4">
        <v>0.13189999999999999</v>
      </c>
      <c r="E311" s="4">
        <v>0.1431</v>
      </c>
      <c r="F311" s="3">
        <v>0.94</v>
      </c>
      <c r="G311" s="5">
        <v>1484850000</v>
      </c>
      <c r="H311" s="5">
        <v>3810860</v>
      </c>
      <c r="I311" s="3">
        <v>0</v>
      </c>
      <c r="J311" s="3">
        <v>0</v>
      </c>
      <c r="K311" s="3">
        <v>0</v>
      </c>
      <c r="L311" s="4">
        <v>0</v>
      </c>
      <c r="M311" s="4">
        <v>0</v>
      </c>
    </row>
    <row r="312" spans="1:13" hidden="1" x14ac:dyDescent="0.25">
      <c r="A312" s="3" t="s">
        <v>343</v>
      </c>
      <c r="B312" s="3" t="s">
        <v>27</v>
      </c>
      <c r="C312" s="9">
        <v>84.42</v>
      </c>
      <c r="D312" s="4">
        <v>0.1298</v>
      </c>
      <c r="E312" s="4">
        <v>0.14410000000000001</v>
      </c>
      <c r="F312" s="3">
        <v>0.92</v>
      </c>
      <c r="G312" s="5">
        <v>1316310000</v>
      </c>
      <c r="H312" s="5">
        <v>2279890</v>
      </c>
      <c r="I312" s="3">
        <v>0</v>
      </c>
      <c r="J312" s="3">
        <v>0</v>
      </c>
      <c r="K312" s="3">
        <v>0</v>
      </c>
      <c r="L312" s="4">
        <v>0</v>
      </c>
      <c r="M312" s="4">
        <v>0</v>
      </c>
    </row>
    <row r="313" spans="1:13" hidden="1" x14ac:dyDescent="0.25">
      <c r="A313" s="3" t="s">
        <v>179</v>
      </c>
      <c r="B313" s="3" t="s">
        <v>27</v>
      </c>
      <c r="C313" s="9">
        <v>84.04</v>
      </c>
      <c r="D313" s="4">
        <v>0.129</v>
      </c>
      <c r="E313" s="4">
        <v>0.14699999999999999</v>
      </c>
      <c r="F313" s="3">
        <v>0.94</v>
      </c>
      <c r="G313" s="5">
        <v>3061900000</v>
      </c>
      <c r="H313" s="5">
        <v>7512390</v>
      </c>
      <c r="I313" s="3">
        <v>0</v>
      </c>
      <c r="J313" s="3">
        <v>0</v>
      </c>
      <c r="K313" s="3">
        <v>0</v>
      </c>
      <c r="L313" s="4">
        <v>0</v>
      </c>
      <c r="M313" s="4">
        <v>0</v>
      </c>
    </row>
    <row r="314" spans="1:13" hidden="1" x14ac:dyDescent="0.25">
      <c r="A314" s="3" t="s">
        <v>347</v>
      </c>
      <c r="B314" s="3" t="s">
        <v>32</v>
      </c>
      <c r="C314" s="3">
        <v>100</v>
      </c>
      <c r="D314" s="4">
        <v>0</v>
      </c>
      <c r="E314" s="4">
        <v>0</v>
      </c>
      <c r="F314" s="3">
        <v>1.02</v>
      </c>
      <c r="G314" s="5">
        <v>40000000</v>
      </c>
      <c r="H314" s="5">
        <v>1429</v>
      </c>
      <c r="I314" s="3">
        <v>1</v>
      </c>
      <c r="J314" s="6">
        <v>4563.99</v>
      </c>
      <c r="K314" s="3">
        <v>0</v>
      </c>
      <c r="L314" s="4">
        <v>0</v>
      </c>
      <c r="M314" s="4">
        <v>0</v>
      </c>
    </row>
    <row r="315" spans="1:13" hidden="1" x14ac:dyDescent="0.25">
      <c r="A315" s="3" t="s">
        <v>348</v>
      </c>
      <c r="B315" s="3" t="s">
        <v>49</v>
      </c>
      <c r="C315" s="6">
        <v>1001</v>
      </c>
      <c r="D315" s="4">
        <v>-4.8999999999999998E-3</v>
      </c>
      <c r="E315" s="4">
        <v>0</v>
      </c>
      <c r="F315" s="3">
        <v>0.99</v>
      </c>
      <c r="G315" s="5">
        <v>266630000</v>
      </c>
      <c r="H315" s="5">
        <v>1681270</v>
      </c>
      <c r="I315" s="3">
        <v>0</v>
      </c>
      <c r="J315" s="3">
        <v>0</v>
      </c>
      <c r="K315" s="3">
        <v>0</v>
      </c>
      <c r="L315" s="4">
        <v>0</v>
      </c>
      <c r="M315" s="4">
        <v>0</v>
      </c>
    </row>
    <row r="316" spans="1:13" hidden="1" x14ac:dyDescent="0.25">
      <c r="A316" s="3" t="s">
        <v>276</v>
      </c>
      <c r="B316" s="3" t="s">
        <v>27</v>
      </c>
      <c r="C316" s="9">
        <v>94.4</v>
      </c>
      <c r="D316" s="4">
        <v>0.10009999999999999</v>
      </c>
      <c r="E316" s="4">
        <v>0.14810000000000001</v>
      </c>
      <c r="F316" s="3">
        <v>0.94</v>
      </c>
      <c r="G316" s="5">
        <v>523618000</v>
      </c>
      <c r="H316" s="5">
        <v>1426140</v>
      </c>
      <c r="I316" s="3">
        <v>0</v>
      </c>
      <c r="J316" s="3">
        <v>0</v>
      </c>
      <c r="K316" s="3">
        <v>0</v>
      </c>
      <c r="L316" s="4">
        <v>0</v>
      </c>
      <c r="M316" s="4">
        <v>0</v>
      </c>
    </row>
    <row r="317" spans="1:13" hidden="1" x14ac:dyDescent="0.25">
      <c r="A317" s="3" t="s">
        <v>198</v>
      </c>
      <c r="B317" s="3" t="s">
        <v>27</v>
      </c>
      <c r="C317" s="9">
        <v>104.57</v>
      </c>
      <c r="D317" s="4">
        <v>6.5500000000000003E-2</v>
      </c>
      <c r="E317" s="4">
        <v>0.14899999999999999</v>
      </c>
      <c r="F317" s="3">
        <v>1.02</v>
      </c>
      <c r="G317" s="5">
        <v>1474430000</v>
      </c>
      <c r="H317" s="5">
        <v>2971280</v>
      </c>
      <c r="I317" s="3">
        <v>0</v>
      </c>
      <c r="J317" s="3">
        <v>0</v>
      </c>
      <c r="K317" s="3">
        <v>0</v>
      </c>
      <c r="L317" s="4">
        <v>0</v>
      </c>
      <c r="M317" s="4">
        <v>0</v>
      </c>
    </row>
    <row r="318" spans="1:13" hidden="1" x14ac:dyDescent="0.25">
      <c r="A318" s="3" t="s">
        <v>301</v>
      </c>
      <c r="B318" s="3" t="s">
        <v>32</v>
      </c>
      <c r="C318" s="9">
        <v>84.87</v>
      </c>
      <c r="D318" s="4">
        <v>0.13450000000000001</v>
      </c>
      <c r="E318" s="4">
        <v>0.15129999999999999</v>
      </c>
      <c r="F318" s="3">
        <v>0.89</v>
      </c>
      <c r="G318" s="5">
        <v>937645000</v>
      </c>
      <c r="H318" s="5">
        <v>2185770</v>
      </c>
      <c r="I318" s="3">
        <v>16</v>
      </c>
      <c r="J318" s="3">
        <v>1.83</v>
      </c>
      <c r="K318" s="3">
        <v>0.32</v>
      </c>
      <c r="L318" s="4">
        <v>0.17510000000000001</v>
      </c>
      <c r="M318" s="4">
        <v>0</v>
      </c>
    </row>
    <row r="319" spans="1:13" hidden="1" x14ac:dyDescent="0.25">
      <c r="A319" s="3" t="s">
        <v>352</v>
      </c>
      <c r="B319" s="3" t="s">
        <v>32</v>
      </c>
      <c r="C319" s="3">
        <v>34.79</v>
      </c>
      <c r="D319" s="4">
        <v>-0.14760000000000001</v>
      </c>
      <c r="E319" s="4">
        <v>3.2399999999999998E-2</v>
      </c>
      <c r="F319" s="3">
        <v>0.48</v>
      </c>
      <c r="G319" s="5">
        <v>34531300</v>
      </c>
      <c r="H319" s="3">
        <v>423</v>
      </c>
      <c r="I319" s="3">
        <v>1</v>
      </c>
      <c r="J319" s="6">
        <v>2825.72</v>
      </c>
      <c r="K319" s="3">
        <v>119.48</v>
      </c>
      <c r="L319" s="4">
        <v>4.2299999999999997E-2</v>
      </c>
      <c r="M319" s="4">
        <v>5.9700000000000003E-2</v>
      </c>
    </row>
    <row r="320" spans="1:13" x14ac:dyDescent="0.25">
      <c r="A320" s="3" t="s">
        <v>335</v>
      </c>
      <c r="B320" s="3" t="s">
        <v>27</v>
      </c>
      <c r="C320" s="9">
        <v>9.4600000000000009</v>
      </c>
      <c r="D320" s="4">
        <v>0.10100000000000001</v>
      </c>
      <c r="E320" s="4">
        <v>0.15629999999999999</v>
      </c>
      <c r="F320" s="3">
        <v>0.98</v>
      </c>
      <c r="G320" s="5">
        <v>976468000</v>
      </c>
      <c r="H320" s="5">
        <v>3608160</v>
      </c>
      <c r="I320" s="3">
        <v>0</v>
      </c>
      <c r="J320" s="3">
        <v>0</v>
      </c>
      <c r="K320" s="3">
        <v>0</v>
      </c>
      <c r="L320" s="4">
        <v>0</v>
      </c>
      <c r="M320" s="4">
        <v>0</v>
      </c>
    </row>
    <row r="321" spans="1:13" x14ac:dyDescent="0.25">
      <c r="A321" s="3" t="s">
        <v>297</v>
      </c>
      <c r="B321" s="3" t="s">
        <v>27</v>
      </c>
      <c r="C321" s="9">
        <v>9.16</v>
      </c>
      <c r="D321" s="4">
        <v>0.111</v>
      </c>
      <c r="E321" s="4">
        <v>0.16139999999999999</v>
      </c>
      <c r="F321" s="3">
        <v>0.96</v>
      </c>
      <c r="G321" s="5">
        <v>623250000</v>
      </c>
      <c r="H321" s="5">
        <v>2343310</v>
      </c>
      <c r="I321" s="3">
        <v>0</v>
      </c>
      <c r="J321" s="3">
        <v>0</v>
      </c>
      <c r="K321" s="3">
        <v>0</v>
      </c>
      <c r="L321" s="4">
        <v>0</v>
      </c>
      <c r="M321" s="4">
        <v>0</v>
      </c>
    </row>
    <row r="322" spans="1:13" hidden="1" x14ac:dyDescent="0.25">
      <c r="A322" s="3" t="s">
        <v>355</v>
      </c>
      <c r="B322" s="3" t="s">
        <v>34</v>
      </c>
      <c r="C322" s="3">
        <v>13.55</v>
      </c>
      <c r="D322" s="4">
        <v>0.14530000000000001</v>
      </c>
      <c r="E322" s="4">
        <v>0.1234</v>
      </c>
      <c r="F322" s="3">
        <v>0.31</v>
      </c>
      <c r="G322" s="5">
        <v>32717400</v>
      </c>
      <c r="H322" s="5">
        <v>51372</v>
      </c>
      <c r="I322" s="3">
        <v>1</v>
      </c>
      <c r="J322" s="6">
        <v>1490.69</v>
      </c>
      <c r="K322" s="3">
        <v>0</v>
      </c>
      <c r="L322" s="4">
        <v>0</v>
      </c>
      <c r="M322" s="4">
        <v>0.85</v>
      </c>
    </row>
    <row r="323" spans="1:13" hidden="1" x14ac:dyDescent="0.25">
      <c r="A323" s="3" t="s">
        <v>320</v>
      </c>
      <c r="B323" s="3" t="s">
        <v>32</v>
      </c>
      <c r="C323" s="9">
        <v>113.98</v>
      </c>
      <c r="D323" s="4">
        <v>7.5499999999999998E-2</v>
      </c>
      <c r="E323" s="4">
        <v>0.1638</v>
      </c>
      <c r="F323" s="3">
        <v>0.89</v>
      </c>
      <c r="G323" s="5">
        <v>1571160000</v>
      </c>
      <c r="H323" s="5">
        <v>3968570</v>
      </c>
      <c r="I323" s="3">
        <v>4</v>
      </c>
      <c r="J323" s="3">
        <v>68.959999999999994</v>
      </c>
      <c r="K323" s="3">
        <v>1.63</v>
      </c>
      <c r="L323" s="4">
        <v>2.3699999999999999E-2</v>
      </c>
      <c r="M323" s="4">
        <v>0</v>
      </c>
    </row>
    <row r="324" spans="1:13" hidden="1" x14ac:dyDescent="0.25">
      <c r="A324" s="3" t="s">
        <v>142</v>
      </c>
      <c r="B324" s="3" t="s">
        <v>27</v>
      </c>
      <c r="C324" s="9">
        <v>83.7</v>
      </c>
      <c r="D324" s="4">
        <v>8.2900000000000001E-2</v>
      </c>
      <c r="E324" s="4">
        <v>0.16400000000000001</v>
      </c>
      <c r="F324" s="3">
        <v>0.85</v>
      </c>
      <c r="G324" s="5">
        <v>680212000</v>
      </c>
      <c r="H324" s="5">
        <v>1610390</v>
      </c>
      <c r="I324" s="3">
        <v>0</v>
      </c>
      <c r="J324" s="3">
        <v>0</v>
      </c>
      <c r="K324" s="3">
        <v>0</v>
      </c>
      <c r="L324" s="4">
        <v>0</v>
      </c>
      <c r="M324" s="4">
        <v>0</v>
      </c>
    </row>
    <row r="325" spans="1:13" hidden="1" x14ac:dyDescent="0.25">
      <c r="A325" s="3" t="s">
        <v>327</v>
      </c>
      <c r="B325" s="3" t="s">
        <v>49</v>
      </c>
      <c r="C325" s="9">
        <v>89.39</v>
      </c>
      <c r="D325" s="4">
        <v>7.3499999999999996E-2</v>
      </c>
      <c r="E325" s="4">
        <v>0.1832</v>
      </c>
      <c r="F325" s="3">
        <v>0.89</v>
      </c>
      <c r="G325" s="5">
        <v>1043650000</v>
      </c>
      <c r="H325" s="5">
        <v>3024860</v>
      </c>
      <c r="I325" s="3">
        <v>0</v>
      </c>
      <c r="J325" s="3">
        <v>0</v>
      </c>
      <c r="K325" s="3">
        <v>0</v>
      </c>
      <c r="L325" s="4">
        <v>0</v>
      </c>
      <c r="M325" s="4">
        <v>0</v>
      </c>
    </row>
    <row r="326" spans="1:13" x14ac:dyDescent="0.25">
      <c r="A326" s="3" t="s">
        <v>333</v>
      </c>
      <c r="B326" s="3" t="s">
        <v>27</v>
      </c>
      <c r="C326" s="9">
        <v>9.57</v>
      </c>
      <c r="D326" s="4">
        <v>7.3099999999999998E-2</v>
      </c>
      <c r="E326" s="4">
        <v>0.18640000000000001</v>
      </c>
      <c r="F326" s="3">
        <v>1.01</v>
      </c>
      <c r="G326" s="5">
        <v>827375000</v>
      </c>
      <c r="H326" s="5">
        <v>4114440</v>
      </c>
      <c r="I326" s="3">
        <v>0</v>
      </c>
      <c r="J326" s="3">
        <v>0</v>
      </c>
      <c r="K326" s="3">
        <v>0</v>
      </c>
      <c r="L326" s="4">
        <v>0</v>
      </c>
      <c r="M326" s="4">
        <v>0</v>
      </c>
    </row>
    <row r="327" spans="1:13" hidden="1" x14ac:dyDescent="0.25">
      <c r="A327" s="3" t="s">
        <v>360</v>
      </c>
      <c r="B327" s="3" t="s">
        <v>49</v>
      </c>
      <c r="C327" s="3">
        <v>23.12</v>
      </c>
      <c r="D327" s="4">
        <v>0.185</v>
      </c>
      <c r="E327" s="4">
        <v>0.13950000000000001</v>
      </c>
      <c r="F327" s="3">
        <v>0.33</v>
      </c>
      <c r="G327" s="5">
        <v>169150000</v>
      </c>
      <c r="H327" s="5">
        <v>386760</v>
      </c>
      <c r="I327" s="3">
        <v>5</v>
      </c>
      <c r="J327" s="6">
        <v>2480.02</v>
      </c>
      <c r="K327" s="3">
        <v>425.95</v>
      </c>
      <c r="L327" s="4">
        <v>0.17180000000000001</v>
      </c>
      <c r="M327" s="4">
        <v>0.43590000000000001</v>
      </c>
    </row>
    <row r="328" spans="1:13" hidden="1" x14ac:dyDescent="0.25">
      <c r="A328" s="3" t="s">
        <v>298</v>
      </c>
      <c r="B328" s="3" t="s">
        <v>27</v>
      </c>
      <c r="C328" s="9">
        <v>91</v>
      </c>
      <c r="D328" s="4">
        <v>6.5000000000000002E-2</v>
      </c>
      <c r="E328" s="4">
        <v>0.18820000000000001</v>
      </c>
      <c r="F328" s="3">
        <v>0.98</v>
      </c>
      <c r="G328" s="5">
        <v>801518000</v>
      </c>
      <c r="H328" s="5">
        <v>3409550</v>
      </c>
      <c r="I328" s="3">
        <v>0</v>
      </c>
      <c r="J328" s="3">
        <v>0</v>
      </c>
      <c r="K328" s="3">
        <v>0</v>
      </c>
      <c r="L328" s="4">
        <v>0</v>
      </c>
      <c r="M328" s="4">
        <v>0</v>
      </c>
    </row>
    <row r="329" spans="1:13" hidden="1" x14ac:dyDescent="0.25">
      <c r="A329" s="3" t="s">
        <v>102</v>
      </c>
      <c r="B329" s="3" t="s">
        <v>27</v>
      </c>
      <c r="C329" s="9">
        <v>48.7</v>
      </c>
      <c r="D329" s="4">
        <v>0.16750000000000001</v>
      </c>
      <c r="E329" s="4">
        <v>0.2515</v>
      </c>
      <c r="F329" s="3">
        <v>0.49</v>
      </c>
      <c r="G329" s="5">
        <v>683987000</v>
      </c>
      <c r="H329" s="5">
        <v>5495310</v>
      </c>
      <c r="I329" s="3">
        <v>0</v>
      </c>
      <c r="J329" s="3">
        <v>0</v>
      </c>
      <c r="K329" s="3">
        <v>0</v>
      </c>
      <c r="L329" s="4">
        <v>0</v>
      </c>
      <c r="M329" s="4">
        <v>0</v>
      </c>
    </row>
    <row r="330" spans="1:13" hidden="1" x14ac:dyDescent="0.25">
      <c r="A330" s="3" t="s">
        <v>148</v>
      </c>
      <c r="B330" s="3" t="s">
        <v>27</v>
      </c>
      <c r="C330" s="9">
        <v>48.97</v>
      </c>
      <c r="D330" s="4">
        <v>0.193</v>
      </c>
      <c r="E330" s="4">
        <v>0.28149999999999997</v>
      </c>
      <c r="F330" s="3">
        <v>0.41</v>
      </c>
      <c r="G330" s="5">
        <v>1081460000</v>
      </c>
      <c r="H330" s="5">
        <v>10127400</v>
      </c>
      <c r="I330" s="3">
        <v>0</v>
      </c>
      <c r="J330" s="3">
        <v>0</v>
      </c>
      <c r="K330" s="3">
        <v>0</v>
      </c>
      <c r="L330" s="4">
        <v>0</v>
      </c>
      <c r="M330" s="4">
        <v>0</v>
      </c>
    </row>
    <row r="331" spans="1:13" hidden="1" x14ac:dyDescent="0.25">
      <c r="A331" s="3" t="s">
        <v>364</v>
      </c>
      <c r="B331" s="3" t="s">
        <v>32</v>
      </c>
      <c r="C331" s="6">
        <v>1089</v>
      </c>
      <c r="D331" s="4">
        <v>-1.0800000000000001E-2</v>
      </c>
      <c r="E331" s="4">
        <v>3.0000000000000001E-3</v>
      </c>
      <c r="F331" s="3">
        <v>0.9</v>
      </c>
      <c r="G331" s="5">
        <v>51711200</v>
      </c>
      <c r="H331" s="5">
        <v>10243</v>
      </c>
      <c r="I331" s="3">
        <v>0</v>
      </c>
      <c r="J331" s="3">
        <v>0</v>
      </c>
      <c r="K331" s="3">
        <v>0</v>
      </c>
      <c r="L331" s="4">
        <v>0</v>
      </c>
      <c r="M331" s="4">
        <v>0</v>
      </c>
    </row>
  </sheetData>
  <autoFilter ref="A1:M331" xr:uid="{015B2CBB-8557-4766-872F-909D9A30F15D}">
    <filterColumn colId="2">
      <customFilters>
        <customFilter operator="lessThan" val="10"/>
      </customFilters>
    </filterColumn>
    <filterColumn colId="4">
      <customFilters>
        <customFilter operator="greaterThan" val="0.04"/>
      </customFilters>
    </filterColumn>
    <filterColumn colId="5">
      <customFilters and="1">
        <customFilter operator="greaterThanOrEqual" val="0.4"/>
        <customFilter operator="lessThanOrEqual" val="1.2"/>
      </customFilters>
    </filterColumn>
    <filterColumn colId="6">
      <customFilters>
        <customFilter operator="greaterThan" val="500000000"/>
      </customFilters>
    </filterColumn>
    <filterColumn colId="7">
      <customFilters>
        <customFilter operator="greaterThan" val="1000000"/>
      </customFilters>
    </filterColumn>
    <filterColumn colId="12">
      <customFilters>
        <customFilter operator="lessThan" val="0.3"/>
      </customFilters>
    </filterColumn>
    <sortState xmlns:xlrd2="http://schemas.microsoft.com/office/spreadsheetml/2017/richdata2" ref="A248:M330">
      <sortCondition ref="E1:E331"/>
    </sortState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9EEC-5BB6-4DD0-9C9D-E28156DFD26A}">
  <dimension ref="A1:B6"/>
  <sheetViews>
    <sheetView workbookViewId="0">
      <selection activeCell="E5" sqref="E5"/>
    </sheetView>
  </sheetViews>
  <sheetFormatPr defaultRowHeight="15" x14ac:dyDescent="0.25"/>
  <cols>
    <col min="1" max="1" width="16.85546875" bestFit="1" customWidth="1"/>
    <col min="2" max="2" width="28" bestFit="1" customWidth="1"/>
  </cols>
  <sheetData>
    <row r="1" spans="1:2" x14ac:dyDescent="0.25">
      <c r="A1" s="15" t="s">
        <v>365</v>
      </c>
      <c r="B1" s="15" t="s">
        <v>370</v>
      </c>
    </row>
    <row r="2" spans="1:2" x14ac:dyDescent="0.25">
      <c r="A2" s="16" t="s">
        <v>17</v>
      </c>
      <c r="B2" s="16">
        <v>0.04</v>
      </c>
    </row>
    <row r="3" spans="1:2" x14ac:dyDescent="0.25">
      <c r="A3" s="16" t="s">
        <v>18</v>
      </c>
      <c r="B3" s="16" t="s">
        <v>366</v>
      </c>
    </row>
    <row r="4" spans="1:2" x14ac:dyDescent="0.25">
      <c r="A4" s="16" t="s">
        <v>19</v>
      </c>
      <c r="B4" s="16" t="s">
        <v>367</v>
      </c>
    </row>
    <row r="5" spans="1:2" x14ac:dyDescent="0.25">
      <c r="A5" s="16" t="s">
        <v>25</v>
      </c>
      <c r="B5" s="16" t="s">
        <v>368</v>
      </c>
    </row>
    <row r="6" spans="1:2" x14ac:dyDescent="0.25">
      <c r="A6" s="16" t="s">
        <v>20</v>
      </c>
      <c r="B6" s="16" t="s">
        <v>369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Planilha4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a z e</dc:creator>
  <cp:lastModifiedBy>m a z e</cp:lastModifiedBy>
  <dcterms:created xsi:type="dcterms:W3CDTF">2023-05-08T05:20:18Z</dcterms:created>
  <dcterms:modified xsi:type="dcterms:W3CDTF">2023-05-08T06:16:47Z</dcterms:modified>
</cp:coreProperties>
</file>