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Jan 2017" sheetId="5" r:id="rId1"/>
    <sheet name="Feb 2017" sheetId="6" r:id="rId2"/>
    <sheet name="March 2017" sheetId="7" r:id="rId3"/>
    <sheet name="April 2017" sheetId="1" r:id="rId4"/>
    <sheet name="May 2017" sheetId="2" r:id="rId5"/>
    <sheet name="June 2017" sheetId="3" r:id="rId6"/>
    <sheet name="July 2017" sheetId="4" r:id="rId7"/>
    <sheet name="August 2017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24519"/>
</workbook>
</file>

<file path=xl/calcChain.xml><?xml version="1.0" encoding="utf-8"?>
<calcChain xmlns="http://schemas.openxmlformats.org/spreadsheetml/2006/main">
  <c r="DQ36" i="8"/>
  <c r="DP36"/>
  <c r="DO36"/>
  <c r="DN36"/>
  <c r="DK36"/>
  <c r="DJ36"/>
  <c r="DI36"/>
  <c r="DH36"/>
  <c r="DE36"/>
  <c r="DD36"/>
  <c r="DC36"/>
  <c r="DB36"/>
  <c r="CY36"/>
  <c r="CX36"/>
  <c r="CW36"/>
  <c r="CV36"/>
  <c r="CS36"/>
  <c r="CR36"/>
  <c r="CQ36"/>
  <c r="CP36"/>
  <c r="CK36"/>
  <c r="CJ36"/>
  <c r="CI36"/>
  <c r="CH36"/>
  <c r="CE36"/>
  <c r="CD36"/>
  <c r="CC36"/>
  <c r="CB36"/>
  <c r="BY36"/>
  <c r="BX36"/>
  <c r="BW36"/>
  <c r="BV36"/>
  <c r="BS36"/>
  <c r="BR36"/>
  <c r="BQ36"/>
  <c r="BP36"/>
  <c r="BM36"/>
  <c r="BL36"/>
  <c r="BK36"/>
  <c r="BJ36"/>
  <c r="BG36"/>
  <c r="BF36"/>
  <c r="BE36"/>
  <c r="BD36"/>
  <c r="BA36"/>
  <c r="AZ36"/>
  <c r="AY36"/>
  <c r="AX36"/>
  <c r="AU36"/>
  <c r="AT36"/>
  <c r="AS36"/>
  <c r="AR36"/>
  <c r="AO36"/>
  <c r="AN36"/>
  <c r="AM36"/>
  <c r="AL36"/>
  <c r="AI36"/>
  <c r="AH36"/>
  <c r="AG36"/>
  <c r="AF36"/>
  <c r="AC36"/>
  <c r="AB36"/>
  <c r="AA36"/>
  <c r="Z36"/>
  <c r="W36"/>
  <c r="V36"/>
  <c r="U36"/>
  <c r="T36"/>
  <c r="Q36"/>
  <c r="P36"/>
  <c r="O36"/>
  <c r="N36"/>
  <c r="K36"/>
  <c r="J36"/>
  <c r="I36"/>
  <c r="H36"/>
  <c r="E36"/>
  <c r="D36"/>
  <c r="C36"/>
  <c r="B36"/>
  <c r="DW35"/>
  <c r="DS35"/>
  <c r="DR35"/>
  <c r="DM35"/>
  <c r="DL35"/>
  <c r="DG35"/>
  <c r="DF35"/>
  <c r="DA35"/>
  <c r="CZ35"/>
  <c r="CU35"/>
  <c r="DU35" s="1"/>
  <c r="CT35"/>
  <c r="DT35" s="1"/>
  <c r="CM35"/>
  <c r="CL35"/>
  <c r="CG35"/>
  <c r="CF35"/>
  <c r="CA35"/>
  <c r="BZ35"/>
  <c r="BU35"/>
  <c r="BT35"/>
  <c r="BO35"/>
  <c r="BN35"/>
  <c r="BI35"/>
  <c r="BH35"/>
  <c r="BC35"/>
  <c r="BB35"/>
  <c r="AW35"/>
  <c r="CO35" s="1"/>
  <c r="AV35"/>
  <c r="DV35" s="1"/>
  <c r="AQ35"/>
  <c r="AP35"/>
  <c r="AK35"/>
  <c r="AJ35"/>
  <c r="AE35"/>
  <c r="AD35"/>
  <c r="Y35"/>
  <c r="X35"/>
  <c r="S35"/>
  <c r="R35"/>
  <c r="M35"/>
  <c r="L35"/>
  <c r="G35"/>
  <c r="F35"/>
  <c r="DW34"/>
  <c r="DS34"/>
  <c r="DR34"/>
  <c r="DM34"/>
  <c r="DL34"/>
  <c r="DG34"/>
  <c r="DF34"/>
  <c r="DA34"/>
  <c r="CZ34"/>
  <c r="CU34"/>
  <c r="DU34" s="1"/>
  <c r="CT34"/>
  <c r="DT34" s="1"/>
  <c r="CM34"/>
  <c r="CL34"/>
  <c r="CG34"/>
  <c r="CF34"/>
  <c r="CA34"/>
  <c r="BZ34"/>
  <c r="BU34"/>
  <c r="BT34"/>
  <c r="BO34"/>
  <c r="BN34"/>
  <c r="BI34"/>
  <c r="BH34"/>
  <c r="BC34"/>
  <c r="BB34"/>
  <c r="AW34"/>
  <c r="CO34" s="1"/>
  <c r="AV34"/>
  <c r="CN34" s="1"/>
  <c r="AQ34"/>
  <c r="AP34"/>
  <c r="AK34"/>
  <c r="AJ34"/>
  <c r="AE34"/>
  <c r="AD34"/>
  <c r="Y34"/>
  <c r="X34"/>
  <c r="S34"/>
  <c r="R34"/>
  <c r="M34"/>
  <c r="L34"/>
  <c r="G34"/>
  <c r="F34"/>
  <c r="DW33"/>
  <c r="DS33"/>
  <c r="DR33"/>
  <c r="DM33"/>
  <c r="DL33"/>
  <c r="DG33"/>
  <c r="DF33"/>
  <c r="DA33"/>
  <c r="CZ33"/>
  <c r="CU33"/>
  <c r="DU33" s="1"/>
  <c r="CT33"/>
  <c r="DT33" s="1"/>
  <c r="CM33"/>
  <c r="CL33"/>
  <c r="CG33"/>
  <c r="CF33"/>
  <c r="CA33"/>
  <c r="BZ33"/>
  <c r="BU33"/>
  <c r="BT33"/>
  <c r="BO33"/>
  <c r="BN33"/>
  <c r="BI33"/>
  <c r="BH33"/>
  <c r="BC33"/>
  <c r="BB33"/>
  <c r="AW33"/>
  <c r="CO33" s="1"/>
  <c r="AV33"/>
  <c r="DV33" s="1"/>
  <c r="AQ33"/>
  <c r="AP33"/>
  <c r="AK33"/>
  <c r="AJ33"/>
  <c r="AE33"/>
  <c r="AD33"/>
  <c r="Y33"/>
  <c r="X33"/>
  <c r="S33"/>
  <c r="R33"/>
  <c r="M33"/>
  <c r="L33"/>
  <c r="G33"/>
  <c r="F33"/>
  <c r="DW32"/>
  <c r="DS32"/>
  <c r="DR32"/>
  <c r="DM32"/>
  <c r="DL32"/>
  <c r="DG32"/>
  <c r="DF32"/>
  <c r="DA32"/>
  <c r="CZ32"/>
  <c r="CU32"/>
  <c r="DU32" s="1"/>
  <c r="CT32"/>
  <c r="DT32" s="1"/>
  <c r="CM32"/>
  <c r="CL32"/>
  <c r="CG32"/>
  <c r="CF32"/>
  <c r="CA32"/>
  <c r="BZ32"/>
  <c r="BU32"/>
  <c r="BT32"/>
  <c r="BO32"/>
  <c r="BN32"/>
  <c r="BI32"/>
  <c r="BH32"/>
  <c r="BC32"/>
  <c r="BB32"/>
  <c r="AW32"/>
  <c r="CO32" s="1"/>
  <c r="AV32"/>
  <c r="CN32" s="1"/>
  <c r="AQ32"/>
  <c r="AP32"/>
  <c r="AK32"/>
  <c r="AJ32"/>
  <c r="AE32"/>
  <c r="AD32"/>
  <c r="Y32"/>
  <c r="X32"/>
  <c r="S32"/>
  <c r="R32"/>
  <c r="M32"/>
  <c r="L32"/>
  <c r="G32"/>
  <c r="F32"/>
  <c r="DW31"/>
  <c r="DS31"/>
  <c r="DR31"/>
  <c r="DM31"/>
  <c r="DL31"/>
  <c r="DG31"/>
  <c r="DF31"/>
  <c r="DA31"/>
  <c r="CZ31"/>
  <c r="CU31"/>
  <c r="DU31" s="1"/>
  <c r="CT31"/>
  <c r="DT31" s="1"/>
  <c r="CM31"/>
  <c r="CL31"/>
  <c r="CG31"/>
  <c r="CF31"/>
  <c r="CA31"/>
  <c r="BZ31"/>
  <c r="BU31"/>
  <c r="BT31"/>
  <c r="BO31"/>
  <c r="BN31"/>
  <c r="BI31"/>
  <c r="BH31"/>
  <c r="BC31"/>
  <c r="BB31"/>
  <c r="AW31"/>
  <c r="CO31" s="1"/>
  <c r="AV31"/>
  <c r="DV31" s="1"/>
  <c r="AQ31"/>
  <c r="AP31"/>
  <c r="AK31"/>
  <c r="AJ31"/>
  <c r="AE31"/>
  <c r="AD31"/>
  <c r="Y31"/>
  <c r="X31"/>
  <c r="S31"/>
  <c r="R31"/>
  <c r="M31"/>
  <c r="L31"/>
  <c r="G31"/>
  <c r="F31"/>
  <c r="DW30"/>
  <c r="DS30"/>
  <c r="DR30"/>
  <c r="DM30"/>
  <c r="DL30"/>
  <c r="DG30"/>
  <c r="DF30"/>
  <c r="DA30"/>
  <c r="CZ30"/>
  <c r="CU30"/>
  <c r="DU30" s="1"/>
  <c r="CT30"/>
  <c r="DT30" s="1"/>
  <c r="CM30"/>
  <c r="CL30"/>
  <c r="CG30"/>
  <c r="CF30"/>
  <c r="CA30"/>
  <c r="BZ30"/>
  <c r="BU30"/>
  <c r="BT30"/>
  <c r="BO30"/>
  <c r="BN30"/>
  <c r="BI30"/>
  <c r="BH30"/>
  <c r="BC30"/>
  <c r="BB30"/>
  <c r="AW30"/>
  <c r="CO30" s="1"/>
  <c r="AV30"/>
  <c r="CN30" s="1"/>
  <c r="AQ30"/>
  <c r="AP30"/>
  <c r="AK30"/>
  <c r="AJ30"/>
  <c r="AE30"/>
  <c r="AD30"/>
  <c r="Y30"/>
  <c r="X30"/>
  <c r="S30"/>
  <c r="R30"/>
  <c r="M30"/>
  <c r="L30"/>
  <c r="G30"/>
  <c r="F30"/>
  <c r="DW29"/>
  <c r="DS29"/>
  <c r="DR29"/>
  <c r="DM29"/>
  <c r="DL29"/>
  <c r="DG29"/>
  <c r="DF29"/>
  <c r="DA29"/>
  <c r="CZ29"/>
  <c r="CU29"/>
  <c r="DU29" s="1"/>
  <c r="CT29"/>
  <c r="DT29" s="1"/>
  <c r="CM29"/>
  <c r="CL29"/>
  <c r="CG29"/>
  <c r="CF29"/>
  <c r="CA29"/>
  <c r="BZ29"/>
  <c r="BU29"/>
  <c r="BT29"/>
  <c r="BO29"/>
  <c r="BN29"/>
  <c r="BI29"/>
  <c r="BH29"/>
  <c r="BC29"/>
  <c r="BB29"/>
  <c r="AW29"/>
  <c r="CO29" s="1"/>
  <c r="AV29"/>
  <c r="DV29" s="1"/>
  <c r="AQ29"/>
  <c r="AP29"/>
  <c r="AK29"/>
  <c r="AJ29"/>
  <c r="AE29"/>
  <c r="AD29"/>
  <c r="Y29"/>
  <c r="X29"/>
  <c r="S29"/>
  <c r="R29"/>
  <c r="M29"/>
  <c r="L29"/>
  <c r="G29"/>
  <c r="F29"/>
  <c r="DW28"/>
  <c r="DS28"/>
  <c r="DR28"/>
  <c r="DM28"/>
  <c r="DL28"/>
  <c r="DG28"/>
  <c r="DF28"/>
  <c r="DA28"/>
  <c r="CZ28"/>
  <c r="CU28"/>
  <c r="DU28" s="1"/>
  <c r="CT28"/>
  <c r="DT28" s="1"/>
  <c r="CM28"/>
  <c r="CL28"/>
  <c r="CG28"/>
  <c r="CF28"/>
  <c r="CA28"/>
  <c r="BZ28"/>
  <c r="BU28"/>
  <c r="BT28"/>
  <c r="BO28"/>
  <c r="BN28"/>
  <c r="BI28"/>
  <c r="BH28"/>
  <c r="BC28"/>
  <c r="BB28"/>
  <c r="AW28"/>
  <c r="CO28" s="1"/>
  <c r="AV28"/>
  <c r="CN28" s="1"/>
  <c r="AQ28"/>
  <c r="AP28"/>
  <c r="AK28"/>
  <c r="AJ28"/>
  <c r="AE28"/>
  <c r="AD28"/>
  <c r="Y28"/>
  <c r="X28"/>
  <c r="S28"/>
  <c r="R28"/>
  <c r="M28"/>
  <c r="L28"/>
  <c r="G28"/>
  <c r="F28"/>
  <c r="DW27"/>
  <c r="DS27"/>
  <c r="DR27"/>
  <c r="DM27"/>
  <c r="DL27"/>
  <c r="DG27"/>
  <c r="DF27"/>
  <c r="DA27"/>
  <c r="CZ27"/>
  <c r="CU27"/>
  <c r="DU27" s="1"/>
  <c r="CT27"/>
  <c r="DT27" s="1"/>
  <c r="CM27"/>
  <c r="CL27"/>
  <c r="CG27"/>
  <c r="CF27"/>
  <c r="CA27"/>
  <c r="BZ27"/>
  <c r="BU27"/>
  <c r="BT27"/>
  <c r="BO27"/>
  <c r="BN27"/>
  <c r="BI27"/>
  <c r="BH27"/>
  <c r="BC27"/>
  <c r="BB27"/>
  <c r="AW27"/>
  <c r="CO27" s="1"/>
  <c r="AV27"/>
  <c r="DV27" s="1"/>
  <c r="AQ27"/>
  <c r="AP27"/>
  <c r="AK27"/>
  <c r="AJ27"/>
  <c r="AE27"/>
  <c r="AD27"/>
  <c r="Y27"/>
  <c r="X27"/>
  <c r="S27"/>
  <c r="R27"/>
  <c r="M27"/>
  <c r="L27"/>
  <c r="G27"/>
  <c r="F27"/>
  <c r="DW26"/>
  <c r="DS26"/>
  <c r="DR26"/>
  <c r="DM26"/>
  <c r="DL26"/>
  <c r="DG26"/>
  <c r="DF26"/>
  <c r="DA26"/>
  <c r="CZ26"/>
  <c r="CU26"/>
  <c r="DU26" s="1"/>
  <c r="CT26"/>
  <c r="DT26" s="1"/>
  <c r="CM26"/>
  <c r="CL26"/>
  <c r="CG26"/>
  <c r="CF26"/>
  <c r="CA26"/>
  <c r="BZ26"/>
  <c r="BU26"/>
  <c r="BT26"/>
  <c r="BO26"/>
  <c r="BN26"/>
  <c r="BI26"/>
  <c r="BH26"/>
  <c r="BC26"/>
  <c r="BB26"/>
  <c r="AW26"/>
  <c r="CO26" s="1"/>
  <c r="AV26"/>
  <c r="CN26" s="1"/>
  <c r="AQ26"/>
  <c r="AP26"/>
  <c r="AK26"/>
  <c r="AJ26"/>
  <c r="AE26"/>
  <c r="AD26"/>
  <c r="Y26"/>
  <c r="X26"/>
  <c r="S26"/>
  <c r="R26"/>
  <c r="M26"/>
  <c r="L26"/>
  <c r="G26"/>
  <c r="F26"/>
  <c r="DW25"/>
  <c r="DS25"/>
  <c r="DR25"/>
  <c r="DM25"/>
  <c r="DL25"/>
  <c r="DG25"/>
  <c r="DF25"/>
  <c r="DA25"/>
  <c r="CZ25"/>
  <c r="CU25"/>
  <c r="DU25" s="1"/>
  <c r="CT25"/>
  <c r="DT25" s="1"/>
  <c r="CM25"/>
  <c r="CL25"/>
  <c r="CG25"/>
  <c r="CF25"/>
  <c r="CA25"/>
  <c r="BZ25"/>
  <c r="BU25"/>
  <c r="BT25"/>
  <c r="BO25"/>
  <c r="BN25"/>
  <c r="BI25"/>
  <c r="BH25"/>
  <c r="BC25"/>
  <c r="BB25"/>
  <c r="AW25"/>
  <c r="CO25" s="1"/>
  <c r="AV25"/>
  <c r="DV25" s="1"/>
  <c r="AQ25"/>
  <c r="AP25"/>
  <c r="AK25"/>
  <c r="AJ25"/>
  <c r="AE25"/>
  <c r="AD25"/>
  <c r="Y25"/>
  <c r="X25"/>
  <c r="S25"/>
  <c r="R25"/>
  <c r="M25"/>
  <c r="L25"/>
  <c r="G25"/>
  <c r="F25"/>
  <c r="DW24"/>
  <c r="DS24"/>
  <c r="DR24"/>
  <c r="DM24"/>
  <c r="DL24"/>
  <c r="DG24"/>
  <c r="DF24"/>
  <c r="DA24"/>
  <c r="CZ24"/>
  <c r="CU24"/>
  <c r="DU24" s="1"/>
  <c r="CT24"/>
  <c r="DT24" s="1"/>
  <c r="CM24"/>
  <c r="CL24"/>
  <c r="CG24"/>
  <c r="CF24"/>
  <c r="CA24"/>
  <c r="BZ24"/>
  <c r="BU24"/>
  <c r="BT24"/>
  <c r="BO24"/>
  <c r="BN24"/>
  <c r="BI24"/>
  <c r="BH24"/>
  <c r="BC24"/>
  <c r="BB24"/>
  <c r="AW24"/>
  <c r="CO24" s="1"/>
  <c r="AV24"/>
  <c r="CN24" s="1"/>
  <c r="AQ24"/>
  <c r="AP24"/>
  <c r="AK24"/>
  <c r="AJ24"/>
  <c r="AE24"/>
  <c r="AD24"/>
  <c r="Y24"/>
  <c r="X24"/>
  <c r="S24"/>
  <c r="R24"/>
  <c r="M24"/>
  <c r="L24"/>
  <c r="G24"/>
  <c r="F24"/>
  <c r="DW23"/>
  <c r="DS23"/>
  <c r="DR23"/>
  <c r="DM23"/>
  <c r="DL23"/>
  <c r="DG23"/>
  <c r="DF23"/>
  <c r="DA23"/>
  <c r="CZ23"/>
  <c r="CU23"/>
  <c r="DU23" s="1"/>
  <c r="CT23"/>
  <c r="DT23" s="1"/>
  <c r="CM23"/>
  <c r="CL23"/>
  <c r="CG23"/>
  <c r="CF23"/>
  <c r="CA23"/>
  <c r="BZ23"/>
  <c r="BU23"/>
  <c r="BT23"/>
  <c r="BO23"/>
  <c r="BN23"/>
  <c r="BI23"/>
  <c r="BH23"/>
  <c r="BC23"/>
  <c r="BB23"/>
  <c r="AW23"/>
  <c r="CO23" s="1"/>
  <c r="AV23"/>
  <c r="DV23" s="1"/>
  <c r="AQ23"/>
  <c r="AP23"/>
  <c r="AK23"/>
  <c r="AJ23"/>
  <c r="AE23"/>
  <c r="AD23"/>
  <c r="Y23"/>
  <c r="X23"/>
  <c r="S23"/>
  <c r="R23"/>
  <c r="M23"/>
  <c r="L23"/>
  <c r="G23"/>
  <c r="F23"/>
  <c r="DW22"/>
  <c r="DS22"/>
  <c r="DR22"/>
  <c r="DM22"/>
  <c r="DL22"/>
  <c r="DG22"/>
  <c r="DF22"/>
  <c r="DA22"/>
  <c r="CZ22"/>
  <c r="CU22"/>
  <c r="DU22" s="1"/>
  <c r="CT22"/>
  <c r="DT22" s="1"/>
  <c r="CM22"/>
  <c r="CL22"/>
  <c r="CG22"/>
  <c r="CF22"/>
  <c r="CA22"/>
  <c r="BZ22"/>
  <c r="BU22"/>
  <c r="BT22"/>
  <c r="BO22"/>
  <c r="BN22"/>
  <c r="BI22"/>
  <c r="BH22"/>
  <c r="BC22"/>
  <c r="BB22"/>
  <c r="AW22"/>
  <c r="CO22" s="1"/>
  <c r="AV22"/>
  <c r="CN22" s="1"/>
  <c r="AQ22"/>
  <c r="AP22"/>
  <c r="AK22"/>
  <c r="AJ22"/>
  <c r="AE22"/>
  <c r="AD22"/>
  <c r="Y22"/>
  <c r="X22"/>
  <c r="S22"/>
  <c r="R22"/>
  <c r="M22"/>
  <c r="L22"/>
  <c r="G22"/>
  <c r="F22"/>
  <c r="DW21"/>
  <c r="DS21"/>
  <c r="DR21"/>
  <c r="DM21"/>
  <c r="DL21"/>
  <c r="DG21"/>
  <c r="DF21"/>
  <c r="DA21"/>
  <c r="CZ21"/>
  <c r="CU21"/>
  <c r="DU21" s="1"/>
  <c r="CT21"/>
  <c r="DT21" s="1"/>
  <c r="CM21"/>
  <c r="CL21"/>
  <c r="CG21"/>
  <c r="CF21"/>
  <c r="CA21"/>
  <c r="BZ21"/>
  <c r="BU21"/>
  <c r="BT21"/>
  <c r="BO21"/>
  <c r="BN21"/>
  <c r="BI21"/>
  <c r="BH21"/>
  <c r="BC21"/>
  <c r="BB21"/>
  <c r="AW21"/>
  <c r="CO21" s="1"/>
  <c r="AV21"/>
  <c r="DV21" s="1"/>
  <c r="AQ21"/>
  <c r="AP21"/>
  <c r="AK21"/>
  <c r="AJ21"/>
  <c r="AE21"/>
  <c r="AD21"/>
  <c r="Y21"/>
  <c r="X21"/>
  <c r="S21"/>
  <c r="R21"/>
  <c r="M21"/>
  <c r="L21"/>
  <c r="G21"/>
  <c r="F21"/>
  <c r="DW20"/>
  <c r="DS20"/>
  <c r="DR20"/>
  <c r="DM20"/>
  <c r="DL20"/>
  <c r="DG20"/>
  <c r="DF20"/>
  <c r="DA20"/>
  <c r="CZ20"/>
  <c r="CU20"/>
  <c r="DU20" s="1"/>
  <c r="CT20"/>
  <c r="DT20" s="1"/>
  <c r="CM20"/>
  <c r="CL20"/>
  <c r="CG20"/>
  <c r="CF20"/>
  <c r="CA20"/>
  <c r="BZ20"/>
  <c r="BU20"/>
  <c r="BT20"/>
  <c r="BO20"/>
  <c r="BN20"/>
  <c r="BI20"/>
  <c r="BH20"/>
  <c r="BC20"/>
  <c r="BB20"/>
  <c r="AW20"/>
  <c r="CO20" s="1"/>
  <c r="AV20"/>
  <c r="CN20" s="1"/>
  <c r="AQ20"/>
  <c r="AP20"/>
  <c r="AK20"/>
  <c r="AJ20"/>
  <c r="AE20"/>
  <c r="AD20"/>
  <c r="Y20"/>
  <c r="X20"/>
  <c r="S20"/>
  <c r="R20"/>
  <c r="M20"/>
  <c r="L20"/>
  <c r="G20"/>
  <c r="F20"/>
  <c r="DW19"/>
  <c r="DS19"/>
  <c r="DR19"/>
  <c r="DM19"/>
  <c r="DL19"/>
  <c r="DG19"/>
  <c r="DF19"/>
  <c r="DA19"/>
  <c r="CZ19"/>
  <c r="CU19"/>
  <c r="DU19" s="1"/>
  <c r="CT19"/>
  <c r="DT19" s="1"/>
  <c r="CM19"/>
  <c r="CL19"/>
  <c r="CG19"/>
  <c r="CF19"/>
  <c r="CA19"/>
  <c r="BZ19"/>
  <c r="BU19"/>
  <c r="BT19"/>
  <c r="BO19"/>
  <c r="BN19"/>
  <c r="BI19"/>
  <c r="BH19"/>
  <c r="BC19"/>
  <c r="BB19"/>
  <c r="AW19"/>
  <c r="CO19" s="1"/>
  <c r="AV19"/>
  <c r="DV19" s="1"/>
  <c r="AQ19"/>
  <c r="AP19"/>
  <c r="AK19"/>
  <c r="AJ19"/>
  <c r="AE19"/>
  <c r="AD19"/>
  <c r="Y19"/>
  <c r="X19"/>
  <c r="S19"/>
  <c r="R19"/>
  <c r="M19"/>
  <c r="L19"/>
  <c r="G19"/>
  <c r="F19"/>
  <c r="DW18"/>
  <c r="DS18"/>
  <c r="DR18"/>
  <c r="DM18"/>
  <c r="DL18"/>
  <c r="DG18"/>
  <c r="DF18"/>
  <c r="DA18"/>
  <c r="CZ18"/>
  <c r="CU18"/>
  <c r="DU18" s="1"/>
  <c r="CT18"/>
  <c r="DT18" s="1"/>
  <c r="CM18"/>
  <c r="CL18"/>
  <c r="CG18"/>
  <c r="CF18"/>
  <c r="CA18"/>
  <c r="BZ18"/>
  <c r="BU18"/>
  <c r="BT18"/>
  <c r="BO18"/>
  <c r="BN18"/>
  <c r="BI18"/>
  <c r="BH18"/>
  <c r="BC18"/>
  <c r="BB18"/>
  <c r="AW18"/>
  <c r="CO18" s="1"/>
  <c r="AV18"/>
  <c r="CN18" s="1"/>
  <c r="AQ18"/>
  <c r="AP18"/>
  <c r="AK18"/>
  <c r="AJ18"/>
  <c r="AE18"/>
  <c r="AD18"/>
  <c r="Y18"/>
  <c r="X18"/>
  <c r="S18"/>
  <c r="R18"/>
  <c r="M18"/>
  <c r="L18"/>
  <c r="G18"/>
  <c r="F18"/>
  <c r="DW17"/>
  <c r="DS17"/>
  <c r="DR17"/>
  <c r="DM17"/>
  <c r="DL17"/>
  <c r="DG17"/>
  <c r="DF17"/>
  <c r="DA17"/>
  <c r="CZ17"/>
  <c r="CU17"/>
  <c r="DU17" s="1"/>
  <c r="CT17"/>
  <c r="DT17" s="1"/>
  <c r="CM17"/>
  <c r="CL17"/>
  <c r="CG17"/>
  <c r="CF17"/>
  <c r="CA17"/>
  <c r="BZ17"/>
  <c r="BU17"/>
  <c r="BT17"/>
  <c r="BO17"/>
  <c r="BN17"/>
  <c r="BI17"/>
  <c r="BH17"/>
  <c r="BC17"/>
  <c r="BB17"/>
  <c r="AW17"/>
  <c r="CO17" s="1"/>
  <c r="AV17"/>
  <c r="DV17" s="1"/>
  <c r="AQ17"/>
  <c r="AP17"/>
  <c r="AK17"/>
  <c r="AJ17"/>
  <c r="AE17"/>
  <c r="AD17"/>
  <c r="Y17"/>
  <c r="X17"/>
  <c r="S17"/>
  <c r="R17"/>
  <c r="M17"/>
  <c r="L17"/>
  <c r="G17"/>
  <c r="F17"/>
  <c r="DW16"/>
  <c r="DS16"/>
  <c r="DR16"/>
  <c r="DM16"/>
  <c r="DL16"/>
  <c r="DG16"/>
  <c r="DF16"/>
  <c r="DA16"/>
  <c r="CZ16"/>
  <c r="CU16"/>
  <c r="DU16" s="1"/>
  <c r="CT16"/>
  <c r="DT16" s="1"/>
  <c r="CM16"/>
  <c r="CL16"/>
  <c r="CG16"/>
  <c r="CF16"/>
  <c r="CA16"/>
  <c r="BZ16"/>
  <c r="BU16"/>
  <c r="BT16"/>
  <c r="BO16"/>
  <c r="BN16"/>
  <c r="BI16"/>
  <c r="BH16"/>
  <c r="BC16"/>
  <c r="BB16"/>
  <c r="AW16"/>
  <c r="CO16" s="1"/>
  <c r="AV16"/>
  <c r="CN16" s="1"/>
  <c r="AQ16"/>
  <c r="AP16"/>
  <c r="AK16"/>
  <c r="AJ16"/>
  <c r="AE16"/>
  <c r="AD16"/>
  <c r="Y16"/>
  <c r="X16"/>
  <c r="S16"/>
  <c r="R16"/>
  <c r="M16"/>
  <c r="L16"/>
  <c r="G16"/>
  <c r="F16"/>
  <c r="DW15"/>
  <c r="DS15"/>
  <c r="DR15"/>
  <c r="DM15"/>
  <c r="DL15"/>
  <c r="DG15"/>
  <c r="DF15"/>
  <c r="DA15"/>
  <c r="CZ15"/>
  <c r="CU15"/>
  <c r="DU15" s="1"/>
  <c r="CT15"/>
  <c r="DT15" s="1"/>
  <c r="CM15"/>
  <c r="CL15"/>
  <c r="CG15"/>
  <c r="CF15"/>
  <c r="CA15"/>
  <c r="BZ15"/>
  <c r="BU15"/>
  <c r="BT15"/>
  <c r="BO15"/>
  <c r="BN15"/>
  <c r="BI15"/>
  <c r="BH15"/>
  <c r="BC15"/>
  <c r="BB15"/>
  <c r="AW15"/>
  <c r="CO15" s="1"/>
  <c r="AV15"/>
  <c r="DV15" s="1"/>
  <c r="AQ15"/>
  <c r="AP15"/>
  <c r="AK15"/>
  <c r="AJ15"/>
  <c r="AE15"/>
  <c r="AD15"/>
  <c r="Y15"/>
  <c r="X15"/>
  <c r="S15"/>
  <c r="R15"/>
  <c r="M15"/>
  <c r="L15"/>
  <c r="G15"/>
  <c r="F15"/>
  <c r="DW14"/>
  <c r="DS14"/>
  <c r="DR14"/>
  <c r="DM14"/>
  <c r="DL14"/>
  <c r="DG14"/>
  <c r="DF14"/>
  <c r="DA14"/>
  <c r="CZ14"/>
  <c r="CU14"/>
  <c r="DU14" s="1"/>
  <c r="CT14"/>
  <c r="DT14" s="1"/>
  <c r="CM14"/>
  <c r="CL14"/>
  <c r="CG14"/>
  <c r="CF14"/>
  <c r="CA14"/>
  <c r="BZ14"/>
  <c r="BU14"/>
  <c r="BT14"/>
  <c r="BO14"/>
  <c r="BN14"/>
  <c r="BI14"/>
  <c r="BH14"/>
  <c r="BC14"/>
  <c r="BB14"/>
  <c r="AW14"/>
  <c r="CO14" s="1"/>
  <c r="AV14"/>
  <c r="CN14" s="1"/>
  <c r="AQ14"/>
  <c r="AP14"/>
  <c r="AK14"/>
  <c r="AJ14"/>
  <c r="AE14"/>
  <c r="AD14"/>
  <c r="Y14"/>
  <c r="X14"/>
  <c r="S14"/>
  <c r="R14"/>
  <c r="M14"/>
  <c r="L14"/>
  <c r="G14"/>
  <c r="F14"/>
  <c r="DW13"/>
  <c r="DS13"/>
  <c r="DR13"/>
  <c r="DM13"/>
  <c r="DL13"/>
  <c r="DG13"/>
  <c r="DF13"/>
  <c r="DA13"/>
  <c r="CZ13"/>
  <c r="CU13"/>
  <c r="DU13" s="1"/>
  <c r="CT13"/>
  <c r="DT13" s="1"/>
  <c r="CM13"/>
  <c r="CL13"/>
  <c r="CG13"/>
  <c r="CF13"/>
  <c r="CA13"/>
  <c r="BZ13"/>
  <c r="BU13"/>
  <c r="BT13"/>
  <c r="BO13"/>
  <c r="BN13"/>
  <c r="BI13"/>
  <c r="BH13"/>
  <c r="BC13"/>
  <c r="BB13"/>
  <c r="AW13"/>
  <c r="CO13" s="1"/>
  <c r="AV13"/>
  <c r="DV13" s="1"/>
  <c r="AQ13"/>
  <c r="AP13"/>
  <c r="AK13"/>
  <c r="AJ13"/>
  <c r="AE13"/>
  <c r="AD13"/>
  <c r="Y13"/>
  <c r="X13"/>
  <c r="S13"/>
  <c r="R13"/>
  <c r="M13"/>
  <c r="L13"/>
  <c r="G13"/>
  <c r="F13"/>
  <c r="DW12"/>
  <c r="DS12"/>
  <c r="DR12"/>
  <c r="DM12"/>
  <c r="DL12"/>
  <c r="DG12"/>
  <c r="DF12"/>
  <c r="DA12"/>
  <c r="CZ12"/>
  <c r="CU12"/>
  <c r="DU12" s="1"/>
  <c r="CT12"/>
  <c r="DT12" s="1"/>
  <c r="CM12"/>
  <c r="CL12"/>
  <c r="CG12"/>
  <c r="CF12"/>
  <c r="CA12"/>
  <c r="BZ12"/>
  <c r="BU12"/>
  <c r="BT12"/>
  <c r="BO12"/>
  <c r="BN12"/>
  <c r="BI12"/>
  <c r="BH12"/>
  <c r="BC12"/>
  <c r="BB12"/>
  <c r="AW12"/>
  <c r="CO12" s="1"/>
  <c r="AV12"/>
  <c r="CN12" s="1"/>
  <c r="AQ12"/>
  <c r="AP12"/>
  <c r="AK12"/>
  <c r="AJ12"/>
  <c r="AE12"/>
  <c r="AD12"/>
  <c r="Y12"/>
  <c r="X12"/>
  <c r="S12"/>
  <c r="R12"/>
  <c r="M12"/>
  <c r="L12"/>
  <c r="G12"/>
  <c r="F12"/>
  <c r="DW11"/>
  <c r="DS11"/>
  <c r="DR11"/>
  <c r="DM11"/>
  <c r="DL11"/>
  <c r="DG11"/>
  <c r="DF11"/>
  <c r="DA11"/>
  <c r="CZ11"/>
  <c r="CU11"/>
  <c r="DU11" s="1"/>
  <c r="CT11"/>
  <c r="DT11" s="1"/>
  <c r="CM11"/>
  <c r="CL11"/>
  <c r="CG11"/>
  <c r="CF11"/>
  <c r="CA11"/>
  <c r="BZ11"/>
  <c r="BU11"/>
  <c r="BT11"/>
  <c r="BO11"/>
  <c r="BN11"/>
  <c r="BI11"/>
  <c r="BH11"/>
  <c r="BC11"/>
  <c r="BB11"/>
  <c r="AW11"/>
  <c r="CO11" s="1"/>
  <c r="AV11"/>
  <c r="DV11" s="1"/>
  <c r="AQ11"/>
  <c r="AP11"/>
  <c r="AK11"/>
  <c r="AJ11"/>
  <c r="AE11"/>
  <c r="AD11"/>
  <c r="Y11"/>
  <c r="X11"/>
  <c r="S11"/>
  <c r="R11"/>
  <c r="M11"/>
  <c r="L11"/>
  <c r="G11"/>
  <c r="F11"/>
  <c r="DW10"/>
  <c r="DS10"/>
  <c r="DR10"/>
  <c r="DM10"/>
  <c r="DL10"/>
  <c r="DG10"/>
  <c r="DF10"/>
  <c r="DA10"/>
  <c r="CZ10"/>
  <c r="CU10"/>
  <c r="DU10" s="1"/>
  <c r="CT10"/>
  <c r="DT10" s="1"/>
  <c r="CM10"/>
  <c r="CL10"/>
  <c r="CG10"/>
  <c r="CF10"/>
  <c r="CA10"/>
  <c r="BZ10"/>
  <c r="BU10"/>
  <c r="BT10"/>
  <c r="BO10"/>
  <c r="BN10"/>
  <c r="BI10"/>
  <c r="BH10"/>
  <c r="BC10"/>
  <c r="BB10"/>
  <c r="AW10"/>
  <c r="CO10" s="1"/>
  <c r="AV10"/>
  <c r="CN10" s="1"/>
  <c r="AQ10"/>
  <c r="AP10"/>
  <c r="AK10"/>
  <c r="AJ10"/>
  <c r="AE10"/>
  <c r="AD10"/>
  <c r="Y10"/>
  <c r="X10"/>
  <c r="S10"/>
  <c r="R10"/>
  <c r="M10"/>
  <c r="L10"/>
  <c r="G10"/>
  <c r="F10"/>
  <c r="DW9"/>
  <c r="DS9"/>
  <c r="DR9"/>
  <c r="DM9"/>
  <c r="DL9"/>
  <c r="DG9"/>
  <c r="DF9"/>
  <c r="DA9"/>
  <c r="CZ9"/>
  <c r="CU9"/>
  <c r="DU9" s="1"/>
  <c r="CT9"/>
  <c r="DT9" s="1"/>
  <c r="CM9"/>
  <c r="CL9"/>
  <c r="CG9"/>
  <c r="CF9"/>
  <c r="CA9"/>
  <c r="BZ9"/>
  <c r="BU9"/>
  <c r="BT9"/>
  <c r="BO9"/>
  <c r="BN9"/>
  <c r="BI9"/>
  <c r="BH9"/>
  <c r="BC9"/>
  <c r="BB9"/>
  <c r="AW9"/>
  <c r="CO9" s="1"/>
  <c r="AV9"/>
  <c r="DV9" s="1"/>
  <c r="AQ9"/>
  <c r="AP9"/>
  <c r="AK9"/>
  <c r="AJ9"/>
  <c r="AE9"/>
  <c r="AD9"/>
  <c r="Y9"/>
  <c r="X9"/>
  <c r="S9"/>
  <c r="R9"/>
  <c r="M9"/>
  <c r="L9"/>
  <c r="G9"/>
  <c r="F9"/>
  <c r="DW8"/>
  <c r="DS8"/>
  <c r="DR8"/>
  <c r="DM8"/>
  <c r="DL8"/>
  <c r="DG8"/>
  <c r="DF8"/>
  <c r="DA8"/>
  <c r="CZ8"/>
  <c r="CU8"/>
  <c r="DU8" s="1"/>
  <c r="CT8"/>
  <c r="DT8" s="1"/>
  <c r="CM8"/>
  <c r="CL8"/>
  <c r="CG8"/>
  <c r="CF8"/>
  <c r="CA8"/>
  <c r="BZ8"/>
  <c r="BU8"/>
  <c r="BT8"/>
  <c r="BO8"/>
  <c r="BN8"/>
  <c r="BI8"/>
  <c r="BH8"/>
  <c r="BC8"/>
  <c r="BB8"/>
  <c r="AW8"/>
  <c r="CO8" s="1"/>
  <c r="AV8"/>
  <c r="CN8" s="1"/>
  <c r="AQ8"/>
  <c r="AP8"/>
  <c r="AK8"/>
  <c r="AJ8"/>
  <c r="AE8"/>
  <c r="AD8"/>
  <c r="Y8"/>
  <c r="X8"/>
  <c r="S8"/>
  <c r="R8"/>
  <c r="M8"/>
  <c r="L8"/>
  <c r="G8"/>
  <c r="F8"/>
  <c r="DW7"/>
  <c r="DS7"/>
  <c r="DR7"/>
  <c r="DM7"/>
  <c r="DL7"/>
  <c r="DG7"/>
  <c r="DF7"/>
  <c r="DA7"/>
  <c r="CZ7"/>
  <c r="CU7"/>
  <c r="DU7" s="1"/>
  <c r="CT7"/>
  <c r="DT7" s="1"/>
  <c r="CM7"/>
  <c r="CL7"/>
  <c r="CG7"/>
  <c r="CF7"/>
  <c r="CA7"/>
  <c r="BZ7"/>
  <c r="BU7"/>
  <c r="BT7"/>
  <c r="BO7"/>
  <c r="BN7"/>
  <c r="BI7"/>
  <c r="BH7"/>
  <c r="BC7"/>
  <c r="BB7"/>
  <c r="AW7"/>
  <c r="CO7" s="1"/>
  <c r="AV7"/>
  <c r="DV7" s="1"/>
  <c r="AQ7"/>
  <c r="AP7"/>
  <c r="AK7"/>
  <c r="AJ7"/>
  <c r="AE7"/>
  <c r="AD7"/>
  <c r="Y7"/>
  <c r="X7"/>
  <c r="S7"/>
  <c r="R7"/>
  <c r="M7"/>
  <c r="L7"/>
  <c r="G7"/>
  <c r="F7"/>
  <c r="DW6"/>
  <c r="DS6"/>
  <c r="DR6"/>
  <c r="DM6"/>
  <c r="DL6"/>
  <c r="DG6"/>
  <c r="DF6"/>
  <c r="DA6"/>
  <c r="CZ6"/>
  <c r="CU6"/>
  <c r="DU6" s="1"/>
  <c r="CT6"/>
  <c r="DT6" s="1"/>
  <c r="CM6"/>
  <c r="CL6"/>
  <c r="CG6"/>
  <c r="CF6"/>
  <c r="CA6"/>
  <c r="BZ6"/>
  <c r="BU6"/>
  <c r="BT6"/>
  <c r="BO6"/>
  <c r="BN6"/>
  <c r="BI6"/>
  <c r="BH6"/>
  <c r="BC6"/>
  <c r="BB6"/>
  <c r="AW6"/>
  <c r="CO6" s="1"/>
  <c r="AV6"/>
  <c r="CN6" s="1"/>
  <c r="AQ6"/>
  <c r="AP6"/>
  <c r="AK6"/>
  <c r="AJ6"/>
  <c r="AE6"/>
  <c r="AD6"/>
  <c r="Y6"/>
  <c r="X6"/>
  <c r="S6"/>
  <c r="R6"/>
  <c r="M6"/>
  <c r="L6"/>
  <c r="G6"/>
  <c r="F6"/>
  <c r="DW5"/>
  <c r="DW36" s="1"/>
  <c r="DS5"/>
  <c r="DS36" s="1"/>
  <c r="DR5"/>
  <c r="DR36" s="1"/>
  <c r="DM5"/>
  <c r="DM36" s="1"/>
  <c r="DL5"/>
  <c r="DL36" s="1"/>
  <c r="DG5"/>
  <c r="DG36" s="1"/>
  <c r="DF5"/>
  <c r="DF36" s="1"/>
  <c r="DA5"/>
  <c r="DA36" s="1"/>
  <c r="CZ5"/>
  <c r="CZ36" s="1"/>
  <c r="CU5"/>
  <c r="CU36" s="1"/>
  <c r="CT5"/>
  <c r="DT5" s="1"/>
  <c r="CM5"/>
  <c r="CM36" s="1"/>
  <c r="CL5"/>
  <c r="CL36" s="1"/>
  <c r="CG5"/>
  <c r="CG36" s="1"/>
  <c r="CF5"/>
  <c r="CF36" s="1"/>
  <c r="CA5"/>
  <c r="CA36" s="1"/>
  <c r="BZ5"/>
  <c r="BZ36" s="1"/>
  <c r="BU5"/>
  <c r="BU36" s="1"/>
  <c r="BT5"/>
  <c r="BT36" s="1"/>
  <c r="BO5"/>
  <c r="BO36" s="1"/>
  <c r="BN5"/>
  <c r="BN36" s="1"/>
  <c r="BI5"/>
  <c r="BI36" s="1"/>
  <c r="BH5"/>
  <c r="BH36" s="1"/>
  <c r="BC5"/>
  <c r="BC36" s="1"/>
  <c r="BB5"/>
  <c r="BB36" s="1"/>
  <c r="AW5"/>
  <c r="AW36" s="1"/>
  <c r="AV5"/>
  <c r="AV36" s="1"/>
  <c r="AQ5"/>
  <c r="AQ36" s="1"/>
  <c r="AP5"/>
  <c r="AP36" s="1"/>
  <c r="AK5"/>
  <c r="AK36" s="1"/>
  <c r="AJ5"/>
  <c r="AJ36" s="1"/>
  <c r="AE5"/>
  <c r="AE36" s="1"/>
  <c r="AD5"/>
  <c r="AD36" s="1"/>
  <c r="Y5"/>
  <c r="Y36" s="1"/>
  <c r="X5"/>
  <c r="X36" s="1"/>
  <c r="S5"/>
  <c r="S36" s="1"/>
  <c r="R5"/>
  <c r="R36" s="1"/>
  <c r="M5"/>
  <c r="M36" s="1"/>
  <c r="L5"/>
  <c r="L36" s="1"/>
  <c r="G5"/>
  <c r="G36" s="1"/>
  <c r="F5"/>
  <c r="F36" s="1"/>
  <c r="DT36" l="1"/>
  <c r="CO5"/>
  <c r="CO36" s="1"/>
  <c r="DU5"/>
  <c r="DU36" s="1"/>
  <c r="CN5"/>
  <c r="DV6"/>
  <c r="CN7"/>
  <c r="DV8"/>
  <c r="CN9"/>
  <c r="DV10"/>
  <c r="CN11"/>
  <c r="DV12"/>
  <c r="CN13"/>
  <c r="DV14"/>
  <c r="CN15"/>
  <c r="DV16"/>
  <c r="CN17"/>
  <c r="DV18"/>
  <c r="CN19"/>
  <c r="DV20"/>
  <c r="CN21"/>
  <c r="DV22"/>
  <c r="CN23"/>
  <c r="DV24"/>
  <c r="CN25"/>
  <c r="DV26"/>
  <c r="CN27"/>
  <c r="DV28"/>
  <c r="CN29"/>
  <c r="DV30"/>
  <c r="CN31"/>
  <c r="DV32"/>
  <c r="CN33"/>
  <c r="DV34"/>
  <c r="CN35"/>
  <c r="CT36"/>
  <c r="DV5"/>
  <c r="CN36" l="1"/>
  <c r="DV36"/>
  <c r="CA35" i="6" l="1"/>
  <c r="BZ35"/>
  <c r="BU35"/>
  <c r="BT35"/>
  <c r="BN35"/>
  <c r="BI35"/>
  <c r="BH35"/>
  <c r="BB35"/>
  <c r="AU35"/>
  <c r="AT35"/>
  <c r="AO35"/>
  <c r="AN35"/>
  <c r="AI35"/>
  <c r="AH35"/>
  <c r="AB35"/>
  <c r="W35"/>
  <c r="V35"/>
  <c r="Q35"/>
  <c r="P35"/>
  <c r="K35"/>
  <c r="J35"/>
  <c r="CA36" i="5"/>
  <c r="BZ36"/>
  <c r="BU36"/>
  <c r="BT36"/>
  <c r="BO36"/>
  <c r="BN36"/>
  <c r="BI36"/>
  <c r="BH36"/>
  <c r="BC36"/>
  <c r="BB36"/>
  <c r="AU36"/>
  <c r="AT36"/>
  <c r="AO36"/>
  <c r="AN36"/>
  <c r="AI36"/>
  <c r="AH36"/>
  <c r="AC36"/>
  <c r="AB36"/>
  <c r="W36"/>
  <c r="V36"/>
  <c r="Q36"/>
  <c r="P36"/>
  <c r="K36"/>
  <c r="J36"/>
  <c r="E36"/>
  <c r="D36"/>
  <c r="BR38" i="7"/>
  <c r="BM38"/>
  <c r="BK38"/>
  <c r="BJ38"/>
  <c r="BI38"/>
  <c r="BG38"/>
  <c r="BF38"/>
  <c r="BE38"/>
  <c r="BD38"/>
  <c r="BB38"/>
  <c r="BA38"/>
  <c r="AZ38"/>
  <c r="AY38"/>
  <c r="AW38"/>
  <c r="AV38"/>
  <c r="AU38"/>
  <c r="AS38"/>
  <c r="AR38"/>
  <c r="AQ38"/>
  <c r="AN38"/>
  <c r="AL38"/>
  <c r="AK38"/>
  <c r="AJ38"/>
  <c r="AI38"/>
  <c r="AG38"/>
  <c r="AF38"/>
  <c r="AE38"/>
  <c r="AC38"/>
  <c r="AB38"/>
  <c r="AA38"/>
  <c r="Z38"/>
  <c r="X38"/>
  <c r="W38"/>
  <c r="V38"/>
  <c r="U38"/>
  <c r="T38"/>
  <c r="R38"/>
  <c r="Q38"/>
  <c r="P38"/>
  <c r="N38"/>
  <c r="M38"/>
  <c r="L38"/>
  <c r="J38"/>
  <c r="I38"/>
  <c r="H38"/>
  <c r="G38"/>
  <c r="E38"/>
  <c r="D38"/>
  <c r="C38"/>
  <c r="B38"/>
  <c r="BQ37"/>
  <c r="BO37"/>
  <c r="BL37"/>
  <c r="BH37"/>
  <c r="BC37"/>
  <c r="AX37"/>
  <c r="AT37"/>
  <c r="BN37" s="1"/>
  <c r="AP37"/>
  <c r="AM37"/>
  <c r="AH37"/>
  <c r="AD37"/>
  <c r="Y37"/>
  <c r="S37"/>
  <c r="O37"/>
  <c r="K37"/>
  <c r="F37"/>
  <c r="AO37" s="1"/>
  <c r="BQ36"/>
  <c r="BO36"/>
  <c r="BL36"/>
  <c r="BH36"/>
  <c r="BC36"/>
  <c r="AX36"/>
  <c r="BN36" s="1"/>
  <c r="AT36"/>
  <c r="AP36"/>
  <c r="AM36"/>
  <c r="AH36"/>
  <c r="AD36"/>
  <c r="Y36"/>
  <c r="S36"/>
  <c r="O36"/>
  <c r="K36"/>
  <c r="BP36" s="1"/>
  <c r="F36"/>
  <c r="AO36" s="1"/>
  <c r="BQ35"/>
  <c r="BO35"/>
  <c r="BL35"/>
  <c r="BH35"/>
  <c r="BC35"/>
  <c r="AX35"/>
  <c r="AT35"/>
  <c r="BN35" s="1"/>
  <c r="AP35"/>
  <c r="AM35"/>
  <c r="AH35"/>
  <c r="AD35"/>
  <c r="Y35"/>
  <c r="S35"/>
  <c r="O35"/>
  <c r="K35"/>
  <c r="F35"/>
  <c r="AO35" s="1"/>
  <c r="BQ34"/>
  <c r="BO34"/>
  <c r="BL34"/>
  <c r="BH34"/>
  <c r="BC34"/>
  <c r="AX34"/>
  <c r="BN34" s="1"/>
  <c r="AT34"/>
  <c r="AP34"/>
  <c r="AM34"/>
  <c r="AH34"/>
  <c r="AD34"/>
  <c r="Y34"/>
  <c r="S34"/>
  <c r="O34"/>
  <c r="K34"/>
  <c r="BP34" s="1"/>
  <c r="F34"/>
  <c r="AO34" s="1"/>
  <c r="BQ33"/>
  <c r="BO33"/>
  <c r="BL33"/>
  <c r="BH33"/>
  <c r="BC33"/>
  <c r="AX33"/>
  <c r="AT33"/>
  <c r="BN33" s="1"/>
  <c r="AP33"/>
  <c r="AM33"/>
  <c r="AH33"/>
  <c r="AD33"/>
  <c r="Y33"/>
  <c r="S33"/>
  <c r="O33"/>
  <c r="K33"/>
  <c r="F33"/>
  <c r="AO33" s="1"/>
  <c r="BQ32"/>
  <c r="BO32"/>
  <c r="BL32"/>
  <c r="BH32"/>
  <c r="BC32"/>
  <c r="AX32"/>
  <c r="BN32" s="1"/>
  <c r="AT32"/>
  <c r="AP32"/>
  <c r="AM32"/>
  <c r="AH32"/>
  <c r="AD32"/>
  <c r="Y32"/>
  <c r="S32"/>
  <c r="O32"/>
  <c r="K32"/>
  <c r="BP32" s="1"/>
  <c r="F32"/>
  <c r="AO32" s="1"/>
  <c r="BQ31"/>
  <c r="BO31"/>
  <c r="BL31"/>
  <c r="BH31"/>
  <c r="BC31"/>
  <c r="AX31"/>
  <c r="AT31"/>
  <c r="BN31" s="1"/>
  <c r="AP31"/>
  <c r="AM31"/>
  <c r="AH31"/>
  <c r="AD31"/>
  <c r="Y31"/>
  <c r="S31"/>
  <c r="O31"/>
  <c r="K31"/>
  <c r="F31"/>
  <c r="AO31" s="1"/>
  <c r="BQ30"/>
  <c r="BO30"/>
  <c r="BL30"/>
  <c r="BH30"/>
  <c r="BC30"/>
  <c r="AX30"/>
  <c r="BN30" s="1"/>
  <c r="AT30"/>
  <c r="AP30"/>
  <c r="AM30"/>
  <c r="AH30"/>
  <c r="AD30"/>
  <c r="Y30"/>
  <c r="S30"/>
  <c r="O30"/>
  <c r="K30"/>
  <c r="BP30" s="1"/>
  <c r="F30"/>
  <c r="AO30" s="1"/>
  <c r="BQ29"/>
  <c r="BO29"/>
  <c r="BL29"/>
  <c r="BH29"/>
  <c r="BC29"/>
  <c r="AX29"/>
  <c r="AT29"/>
  <c r="BN29" s="1"/>
  <c r="AP29"/>
  <c r="AM29"/>
  <c r="AH29"/>
  <c r="AD29"/>
  <c r="Y29"/>
  <c r="S29"/>
  <c r="O29"/>
  <c r="K29"/>
  <c r="F29"/>
  <c r="AO29" s="1"/>
  <c r="BQ28"/>
  <c r="BO28"/>
  <c r="BL28"/>
  <c r="BH28"/>
  <c r="BC28"/>
  <c r="AX28"/>
  <c r="BN28" s="1"/>
  <c r="AT28"/>
  <c r="AP28"/>
  <c r="AM28"/>
  <c r="AH28"/>
  <c r="AD28"/>
  <c r="Y28"/>
  <c r="S28"/>
  <c r="O28"/>
  <c r="K28"/>
  <c r="BP28" s="1"/>
  <c r="F28"/>
  <c r="AO28" s="1"/>
  <c r="BQ27"/>
  <c r="BO27"/>
  <c r="BL27"/>
  <c r="BH27"/>
  <c r="BC27"/>
  <c r="AX27"/>
  <c r="AT27"/>
  <c r="BN27" s="1"/>
  <c r="AP27"/>
  <c r="AM27"/>
  <c r="AH27"/>
  <c r="AD27"/>
  <c r="Y27"/>
  <c r="S27"/>
  <c r="O27"/>
  <c r="K27"/>
  <c r="F27"/>
  <c r="AO27" s="1"/>
  <c r="BQ26"/>
  <c r="BO26"/>
  <c r="BL26"/>
  <c r="BH26"/>
  <c r="BC26"/>
  <c r="AX26"/>
  <c r="BN26" s="1"/>
  <c r="AT26"/>
  <c r="AP26"/>
  <c r="AM26"/>
  <c r="AH26"/>
  <c r="AD26"/>
  <c r="Y26"/>
  <c r="S26"/>
  <c r="O26"/>
  <c r="K26"/>
  <c r="BP26" s="1"/>
  <c r="F26"/>
  <c r="AO26" s="1"/>
  <c r="BQ25"/>
  <c r="BO25"/>
  <c r="BL25"/>
  <c r="BH25"/>
  <c r="BC25"/>
  <c r="AX25"/>
  <c r="AT25"/>
  <c r="BN25" s="1"/>
  <c r="AP25"/>
  <c r="AM25"/>
  <c r="AH25"/>
  <c r="AD25"/>
  <c r="Y25"/>
  <c r="S25"/>
  <c r="O25"/>
  <c r="K25"/>
  <c r="F25"/>
  <c r="AO25" s="1"/>
  <c r="BQ24"/>
  <c r="BO24"/>
  <c r="BL24"/>
  <c r="BH24"/>
  <c r="BC24"/>
  <c r="AX24"/>
  <c r="BN24" s="1"/>
  <c r="AT24"/>
  <c r="AP24"/>
  <c r="AM24"/>
  <c r="AH24"/>
  <c r="AD24"/>
  <c r="Y24"/>
  <c r="S24"/>
  <c r="O24"/>
  <c r="K24"/>
  <c r="BP24" s="1"/>
  <c r="F24"/>
  <c r="AO24" s="1"/>
  <c r="BQ23"/>
  <c r="BO23"/>
  <c r="BL23"/>
  <c r="BH23"/>
  <c r="BC23"/>
  <c r="AX23"/>
  <c r="AT23"/>
  <c r="BN23" s="1"/>
  <c r="AP23"/>
  <c r="AM23"/>
  <c r="AH23"/>
  <c r="AD23"/>
  <c r="Y23"/>
  <c r="S23"/>
  <c r="O23"/>
  <c r="K23"/>
  <c r="F23"/>
  <c r="AO23" s="1"/>
  <c r="BQ22"/>
  <c r="BO22"/>
  <c r="BL22"/>
  <c r="BH22"/>
  <c r="BC22"/>
  <c r="AX22"/>
  <c r="BN22" s="1"/>
  <c r="AT22"/>
  <c r="AP22"/>
  <c r="AM22"/>
  <c r="AH22"/>
  <c r="AD22"/>
  <c r="Y22"/>
  <c r="S22"/>
  <c r="O22"/>
  <c r="K22"/>
  <c r="BP22" s="1"/>
  <c r="F22"/>
  <c r="AO22" s="1"/>
  <c r="BQ21"/>
  <c r="BO21"/>
  <c r="BL21"/>
  <c r="BH21"/>
  <c r="BC21"/>
  <c r="AX21"/>
  <c r="AT21"/>
  <c r="BN21" s="1"/>
  <c r="AP21"/>
  <c r="AM21"/>
  <c r="AH21"/>
  <c r="AD21"/>
  <c r="Y21"/>
  <c r="S21"/>
  <c r="O21"/>
  <c r="K21"/>
  <c r="F21"/>
  <c r="AO21" s="1"/>
  <c r="BQ20"/>
  <c r="BO20"/>
  <c r="BL20"/>
  <c r="BH20"/>
  <c r="BC20"/>
  <c r="AX20"/>
  <c r="BN20" s="1"/>
  <c r="AT20"/>
  <c r="AP20"/>
  <c r="AM20"/>
  <c r="AH20"/>
  <c r="AD20"/>
  <c r="Y20"/>
  <c r="S20"/>
  <c r="O20"/>
  <c r="K20"/>
  <c r="BP20" s="1"/>
  <c r="F20"/>
  <c r="AO20" s="1"/>
  <c r="BQ19"/>
  <c r="BO19"/>
  <c r="BL19"/>
  <c r="BH19"/>
  <c r="BC19"/>
  <c r="AX19"/>
  <c r="AT19"/>
  <c r="BN19" s="1"/>
  <c r="AP19"/>
  <c r="AM19"/>
  <c r="AH19"/>
  <c r="AD19"/>
  <c r="Y19"/>
  <c r="S19"/>
  <c r="O19"/>
  <c r="K19"/>
  <c r="F19"/>
  <c r="AO19" s="1"/>
  <c r="BQ18"/>
  <c r="BO18"/>
  <c r="BL18"/>
  <c r="BH18"/>
  <c r="BC18"/>
  <c r="AX18"/>
  <c r="BN18" s="1"/>
  <c r="AT18"/>
  <c r="AP18"/>
  <c r="AM18"/>
  <c r="AH18"/>
  <c r="AD18"/>
  <c r="Y18"/>
  <c r="S18"/>
  <c r="O18"/>
  <c r="K18"/>
  <c r="BP18" s="1"/>
  <c r="F18"/>
  <c r="AO18" s="1"/>
  <c r="BQ17"/>
  <c r="BO17"/>
  <c r="BL17"/>
  <c r="BH17"/>
  <c r="BC17"/>
  <c r="AX17"/>
  <c r="AT17"/>
  <c r="BN17" s="1"/>
  <c r="AP17"/>
  <c r="AM17"/>
  <c r="AH17"/>
  <c r="AD17"/>
  <c r="Y17"/>
  <c r="S17"/>
  <c r="O17"/>
  <c r="K17"/>
  <c r="F17"/>
  <c r="AO17" s="1"/>
  <c r="BQ16"/>
  <c r="BO16"/>
  <c r="BL16"/>
  <c r="BH16"/>
  <c r="BC16"/>
  <c r="AX16"/>
  <c r="BN16" s="1"/>
  <c r="AT16"/>
  <c r="AP16"/>
  <c r="AM16"/>
  <c r="AH16"/>
  <c r="AD16"/>
  <c r="Y16"/>
  <c r="S16"/>
  <c r="O16"/>
  <c r="K16"/>
  <c r="BP16" s="1"/>
  <c r="F16"/>
  <c r="AO16" s="1"/>
  <c r="BQ15"/>
  <c r="BO15"/>
  <c r="BL15"/>
  <c r="BH15"/>
  <c r="BC15"/>
  <c r="AX15"/>
  <c r="AT15"/>
  <c r="BN15" s="1"/>
  <c r="AP15"/>
  <c r="AM15"/>
  <c r="AH15"/>
  <c r="AD15"/>
  <c r="Y15"/>
  <c r="S15"/>
  <c r="O15"/>
  <c r="K15"/>
  <c r="F15"/>
  <c r="AO15" s="1"/>
  <c r="BQ14"/>
  <c r="BO14"/>
  <c r="BL14"/>
  <c r="BH14"/>
  <c r="BC14"/>
  <c r="AX14"/>
  <c r="BN14" s="1"/>
  <c r="AT14"/>
  <c r="AP14"/>
  <c r="AM14"/>
  <c r="AH14"/>
  <c r="AD14"/>
  <c r="Y14"/>
  <c r="S14"/>
  <c r="O14"/>
  <c r="K14"/>
  <c r="BP14" s="1"/>
  <c r="F14"/>
  <c r="AO14" s="1"/>
  <c r="BQ13"/>
  <c r="BO13"/>
  <c r="BL13"/>
  <c r="BH13"/>
  <c r="BC13"/>
  <c r="AX13"/>
  <c r="AT13"/>
  <c r="BN13" s="1"/>
  <c r="AP13"/>
  <c r="AM13"/>
  <c r="AH13"/>
  <c r="AD13"/>
  <c r="Y13"/>
  <c r="S13"/>
  <c r="O13"/>
  <c r="K13"/>
  <c r="F13"/>
  <c r="AO13" s="1"/>
  <c r="BQ12"/>
  <c r="BO12"/>
  <c r="BL12"/>
  <c r="BH12"/>
  <c r="BC12"/>
  <c r="AX12"/>
  <c r="BN12" s="1"/>
  <c r="AT12"/>
  <c r="AP12"/>
  <c r="AM12"/>
  <c r="AH12"/>
  <c r="AD12"/>
  <c r="Y12"/>
  <c r="S12"/>
  <c r="O12"/>
  <c r="K12"/>
  <c r="BP12" s="1"/>
  <c r="F12"/>
  <c r="AO12" s="1"/>
  <c r="BQ11"/>
  <c r="BO11"/>
  <c r="BL11"/>
  <c r="BH11"/>
  <c r="BC11"/>
  <c r="AX11"/>
  <c r="AT11"/>
  <c r="BN11" s="1"/>
  <c r="AP11"/>
  <c r="AM11"/>
  <c r="AH11"/>
  <c r="AD11"/>
  <c r="Y11"/>
  <c r="S11"/>
  <c r="O11"/>
  <c r="K11"/>
  <c r="F11"/>
  <c r="AO11" s="1"/>
  <c r="BQ10"/>
  <c r="BO10"/>
  <c r="BL10"/>
  <c r="BH10"/>
  <c r="BC10"/>
  <c r="AX10"/>
  <c r="BN10" s="1"/>
  <c r="AT10"/>
  <c r="AP10"/>
  <c r="AM10"/>
  <c r="AH10"/>
  <c r="AD10"/>
  <c r="Y10"/>
  <c r="S10"/>
  <c r="O10"/>
  <c r="K10"/>
  <c r="BP10" s="1"/>
  <c r="F10"/>
  <c r="AO10" s="1"/>
  <c r="BQ9"/>
  <c r="BO9"/>
  <c r="BL9"/>
  <c r="BH9"/>
  <c r="BC9"/>
  <c r="AX9"/>
  <c r="AT9"/>
  <c r="BN9" s="1"/>
  <c r="AP9"/>
  <c r="AM9"/>
  <c r="AH9"/>
  <c r="AD9"/>
  <c r="Y9"/>
  <c r="S9"/>
  <c r="O9"/>
  <c r="K9"/>
  <c r="F9"/>
  <c r="BP9" s="1"/>
  <c r="BQ8"/>
  <c r="BO8"/>
  <c r="BL8"/>
  <c r="BH8"/>
  <c r="BC8"/>
  <c r="AX8"/>
  <c r="BN8" s="1"/>
  <c r="AT8"/>
  <c r="AP8"/>
  <c r="AM8"/>
  <c r="AH8"/>
  <c r="AD8"/>
  <c r="Y8"/>
  <c r="S8"/>
  <c r="O8"/>
  <c r="K8"/>
  <c r="BP8" s="1"/>
  <c r="F8"/>
  <c r="AO8" s="1"/>
  <c r="BQ7"/>
  <c r="BQ38" s="1"/>
  <c r="BO7"/>
  <c r="BO38" s="1"/>
  <c r="BL7"/>
  <c r="BL38" s="1"/>
  <c r="BH7"/>
  <c r="BH38" s="1"/>
  <c r="BC7"/>
  <c r="BC38" s="1"/>
  <c r="AX7"/>
  <c r="AX38" s="1"/>
  <c r="AT7"/>
  <c r="BN7" s="1"/>
  <c r="AP7"/>
  <c r="AP38" s="1"/>
  <c r="AM7"/>
  <c r="AM38" s="1"/>
  <c r="AH7"/>
  <c r="AH38" s="1"/>
  <c r="AD7"/>
  <c r="AD38" s="1"/>
  <c r="Y7"/>
  <c r="Y38" s="1"/>
  <c r="S7"/>
  <c r="S38" s="1"/>
  <c r="O7"/>
  <c r="O38" s="1"/>
  <c r="K7"/>
  <c r="K38" s="1"/>
  <c r="F7"/>
  <c r="AO7" s="1"/>
  <c r="BN38" l="1"/>
  <c r="AO9"/>
  <c r="AO38" s="1"/>
  <c r="BP7"/>
  <c r="BP11"/>
  <c r="BP15"/>
  <c r="BP19"/>
  <c r="BP23"/>
  <c r="BP27"/>
  <c r="BP31"/>
  <c r="BP35"/>
  <c r="F38"/>
  <c r="AT38"/>
  <c r="BP13"/>
  <c r="BP17"/>
  <c r="BP21"/>
  <c r="BP25"/>
  <c r="BP29"/>
  <c r="BP33"/>
  <c r="BP37"/>
  <c r="BP38" l="1"/>
  <c r="CH35" i="6" l="1"/>
  <c r="CC35"/>
  <c r="BY35"/>
  <c r="BX35"/>
  <c r="BW35"/>
  <c r="BS35"/>
  <c r="BR35"/>
  <c r="BQ35"/>
  <c r="BO35"/>
  <c r="BM35"/>
  <c r="BL35"/>
  <c r="BK35"/>
  <c r="BG35"/>
  <c r="BF35"/>
  <c r="BE35"/>
  <c r="BC35"/>
  <c r="BA35"/>
  <c r="AZ35"/>
  <c r="AW35"/>
  <c r="AS35"/>
  <c r="AR35"/>
  <c r="AQ35"/>
  <c r="AM35"/>
  <c r="AL35"/>
  <c r="AK35"/>
  <c r="AG35"/>
  <c r="AF35"/>
  <c r="AE35"/>
  <c r="AC35"/>
  <c r="AA35"/>
  <c r="Z35"/>
  <c r="Y35"/>
  <c r="U35"/>
  <c r="T35"/>
  <c r="S35"/>
  <c r="O35"/>
  <c r="N35"/>
  <c r="M35"/>
  <c r="I35"/>
  <c r="H35"/>
  <c r="G35"/>
  <c r="E35"/>
  <c r="D35"/>
  <c r="C35"/>
  <c r="B35"/>
  <c r="CG34"/>
  <c r="CE34"/>
  <c r="CB34"/>
  <c r="BV34"/>
  <c r="BP34"/>
  <c r="BJ34"/>
  <c r="CD34" s="1"/>
  <c r="BD34"/>
  <c r="AY34"/>
  <c r="AV34"/>
  <c r="AP34"/>
  <c r="AJ34"/>
  <c r="AD34"/>
  <c r="X34"/>
  <c r="R34"/>
  <c r="L34"/>
  <c r="CF34" s="1"/>
  <c r="F34"/>
  <c r="AX34" s="1"/>
  <c r="CG33"/>
  <c r="CE33"/>
  <c r="CB33"/>
  <c r="BV33"/>
  <c r="BP33"/>
  <c r="BJ33"/>
  <c r="BD33"/>
  <c r="CD33" s="1"/>
  <c r="AY33"/>
  <c r="AV33"/>
  <c r="AP33"/>
  <c r="AJ33"/>
  <c r="AD33"/>
  <c r="X33"/>
  <c r="R33"/>
  <c r="L33"/>
  <c r="F33"/>
  <c r="AX33" s="1"/>
  <c r="CG32"/>
  <c r="CE32"/>
  <c r="CB32"/>
  <c r="BV32"/>
  <c r="BP32"/>
  <c r="BJ32"/>
  <c r="CD32" s="1"/>
  <c r="BD32"/>
  <c r="AY32"/>
  <c r="AV32"/>
  <c r="AP32"/>
  <c r="AJ32"/>
  <c r="AD32"/>
  <c r="X32"/>
  <c r="R32"/>
  <c r="L32"/>
  <c r="CF32" s="1"/>
  <c r="F32"/>
  <c r="AX32" s="1"/>
  <c r="CG31"/>
  <c r="CE31"/>
  <c r="CB31"/>
  <c r="BV31"/>
  <c r="BP31"/>
  <c r="BJ31"/>
  <c r="BD31"/>
  <c r="CD31" s="1"/>
  <c r="AY31"/>
  <c r="AV31"/>
  <c r="AP31"/>
  <c r="AJ31"/>
  <c r="AD31"/>
  <c r="X31"/>
  <c r="R31"/>
  <c r="L31"/>
  <c r="F31"/>
  <c r="AX31" s="1"/>
  <c r="CG30"/>
  <c r="CE30"/>
  <c r="CB30"/>
  <c r="BV30"/>
  <c r="BP30"/>
  <c r="BJ30"/>
  <c r="CD30" s="1"/>
  <c r="BD30"/>
  <c r="AY30"/>
  <c r="AV30"/>
  <c r="AP30"/>
  <c r="AJ30"/>
  <c r="AD30"/>
  <c r="X30"/>
  <c r="R30"/>
  <c r="L30"/>
  <c r="CF30" s="1"/>
  <c r="F30"/>
  <c r="AX30" s="1"/>
  <c r="CG29"/>
  <c r="CE29"/>
  <c r="CB29"/>
  <c r="BV29"/>
  <c r="BP29"/>
  <c r="BJ29"/>
  <c r="BD29"/>
  <c r="CD29" s="1"/>
  <c r="AY29"/>
  <c r="AV29"/>
  <c r="AP29"/>
  <c r="AJ29"/>
  <c r="AD29"/>
  <c r="X29"/>
  <c r="R29"/>
  <c r="L29"/>
  <c r="F29"/>
  <c r="AX29" s="1"/>
  <c r="CG28"/>
  <c r="CE28"/>
  <c r="CB28"/>
  <c r="BV28"/>
  <c r="BP28"/>
  <c r="BJ28"/>
  <c r="CD28" s="1"/>
  <c r="BD28"/>
  <c r="AY28"/>
  <c r="AV28"/>
  <c r="AP28"/>
  <c r="AJ28"/>
  <c r="AD28"/>
  <c r="X28"/>
  <c r="R28"/>
  <c r="L28"/>
  <c r="CF28" s="1"/>
  <c r="F28"/>
  <c r="AX28" s="1"/>
  <c r="CG27"/>
  <c r="CE27"/>
  <c r="CB27"/>
  <c r="BV27"/>
  <c r="BP27"/>
  <c r="BJ27"/>
  <c r="BD27"/>
  <c r="CD27" s="1"/>
  <c r="AY27"/>
  <c r="AV27"/>
  <c r="AP27"/>
  <c r="AJ27"/>
  <c r="AD27"/>
  <c r="X27"/>
  <c r="R27"/>
  <c r="L27"/>
  <c r="F27"/>
  <c r="AX27" s="1"/>
  <c r="CG26"/>
  <c r="CE26"/>
  <c r="CB26"/>
  <c r="BV26"/>
  <c r="BP26"/>
  <c r="BJ26"/>
  <c r="CD26" s="1"/>
  <c r="BD26"/>
  <c r="AY26"/>
  <c r="AV26"/>
  <c r="AP26"/>
  <c r="AJ26"/>
  <c r="AD26"/>
  <c r="X26"/>
  <c r="R26"/>
  <c r="L26"/>
  <c r="CF26" s="1"/>
  <c r="F26"/>
  <c r="CG25"/>
  <c r="CE25"/>
  <c r="CB25"/>
  <c r="BV25"/>
  <c r="BP25"/>
  <c r="BJ25"/>
  <c r="BD25"/>
  <c r="CD25" s="1"/>
  <c r="AY25"/>
  <c r="AV25"/>
  <c r="AP25"/>
  <c r="AJ25"/>
  <c r="AD25"/>
  <c r="X25"/>
  <c r="R25"/>
  <c r="L25"/>
  <c r="F25"/>
  <c r="AX25" s="1"/>
  <c r="CG24"/>
  <c r="CE24"/>
  <c r="CB24"/>
  <c r="BV24"/>
  <c r="BP24"/>
  <c r="BJ24"/>
  <c r="CD24" s="1"/>
  <c r="BD24"/>
  <c r="AY24"/>
  <c r="AV24"/>
  <c r="AP24"/>
  <c r="AJ24"/>
  <c r="AD24"/>
  <c r="X24"/>
  <c r="R24"/>
  <c r="L24"/>
  <c r="CF24" s="1"/>
  <c r="F24"/>
  <c r="AX24" s="1"/>
  <c r="CG23"/>
  <c r="CE23"/>
  <c r="CB23"/>
  <c r="BV23"/>
  <c r="BP23"/>
  <c r="BJ23"/>
  <c r="BD23"/>
  <c r="CD23" s="1"/>
  <c r="AY23"/>
  <c r="AV23"/>
  <c r="AP23"/>
  <c r="AJ23"/>
  <c r="AD23"/>
  <c r="X23"/>
  <c r="R23"/>
  <c r="L23"/>
  <c r="F23"/>
  <c r="AX23" s="1"/>
  <c r="CG22"/>
  <c r="CE22"/>
  <c r="CB22"/>
  <c r="BV22"/>
  <c r="BP22"/>
  <c r="BJ22"/>
  <c r="CD22" s="1"/>
  <c r="BD22"/>
  <c r="AY22"/>
  <c r="AV22"/>
  <c r="AP22"/>
  <c r="AJ22"/>
  <c r="AD22"/>
  <c r="X22"/>
  <c r="R22"/>
  <c r="L22"/>
  <c r="CF22" s="1"/>
  <c r="F22"/>
  <c r="AX22" s="1"/>
  <c r="CG21"/>
  <c r="CE21"/>
  <c r="CB21"/>
  <c r="BV21"/>
  <c r="BP21"/>
  <c r="BJ21"/>
  <c r="BD21"/>
  <c r="CD21" s="1"/>
  <c r="AY21"/>
  <c r="AV21"/>
  <c r="AP21"/>
  <c r="AJ21"/>
  <c r="AD21"/>
  <c r="X21"/>
  <c r="R21"/>
  <c r="L21"/>
  <c r="F21"/>
  <c r="AX21" s="1"/>
  <c r="CG20"/>
  <c r="CE20"/>
  <c r="CB20"/>
  <c r="BV20"/>
  <c r="BP20"/>
  <c r="BJ20"/>
  <c r="CD20" s="1"/>
  <c r="BD20"/>
  <c r="AY20"/>
  <c r="AV20"/>
  <c r="AP20"/>
  <c r="AJ20"/>
  <c r="AD20"/>
  <c r="X20"/>
  <c r="R20"/>
  <c r="L20"/>
  <c r="CF20" s="1"/>
  <c r="F20"/>
  <c r="AX20" s="1"/>
  <c r="CG19"/>
  <c r="CE19"/>
  <c r="CB19"/>
  <c r="BV19"/>
  <c r="BP19"/>
  <c r="BJ19"/>
  <c r="BD19"/>
  <c r="CD19" s="1"/>
  <c r="AY19"/>
  <c r="AV19"/>
  <c r="AP19"/>
  <c r="AJ19"/>
  <c r="AD19"/>
  <c r="X19"/>
  <c r="R19"/>
  <c r="L19"/>
  <c r="F19"/>
  <c r="AX19" s="1"/>
  <c r="CG18"/>
  <c r="CE18"/>
  <c r="CB18"/>
  <c r="BV18"/>
  <c r="BP18"/>
  <c r="BJ18"/>
  <c r="CD18" s="1"/>
  <c r="BD18"/>
  <c r="AY18"/>
  <c r="AV18"/>
  <c r="AP18"/>
  <c r="AJ18"/>
  <c r="AD18"/>
  <c r="X18"/>
  <c r="R18"/>
  <c r="L18"/>
  <c r="CF18" s="1"/>
  <c r="F18"/>
  <c r="AX18" s="1"/>
  <c r="CG17"/>
  <c r="CE17"/>
  <c r="CB17"/>
  <c r="BV17"/>
  <c r="BP17"/>
  <c r="BJ17"/>
  <c r="BD17"/>
  <c r="CD17" s="1"/>
  <c r="AY17"/>
  <c r="AV17"/>
  <c r="AP17"/>
  <c r="AJ17"/>
  <c r="AD17"/>
  <c r="X17"/>
  <c r="R17"/>
  <c r="L17"/>
  <c r="F17"/>
  <c r="AX17" s="1"/>
  <c r="CG16"/>
  <c r="CE16"/>
  <c r="CB16"/>
  <c r="BV16"/>
  <c r="BP16"/>
  <c r="BJ16"/>
  <c r="CD16" s="1"/>
  <c r="BD16"/>
  <c r="AY16"/>
  <c r="AV16"/>
  <c r="AP16"/>
  <c r="AJ16"/>
  <c r="AD16"/>
  <c r="X16"/>
  <c r="R16"/>
  <c r="L16"/>
  <c r="CF16" s="1"/>
  <c r="F16"/>
  <c r="AX16" s="1"/>
  <c r="CG15"/>
  <c r="CE15"/>
  <c r="CB15"/>
  <c r="BV15"/>
  <c r="BP15"/>
  <c r="BJ15"/>
  <c r="BD15"/>
  <c r="CD15" s="1"/>
  <c r="AY15"/>
  <c r="AV15"/>
  <c r="AP15"/>
  <c r="AJ15"/>
  <c r="AD15"/>
  <c r="X15"/>
  <c r="R15"/>
  <c r="L15"/>
  <c r="F15"/>
  <c r="AX15" s="1"/>
  <c r="CG14"/>
  <c r="CE14"/>
  <c r="CB14"/>
  <c r="BV14"/>
  <c r="BP14"/>
  <c r="BJ14"/>
  <c r="CD14" s="1"/>
  <c r="BD14"/>
  <c r="AY14"/>
  <c r="AV14"/>
  <c r="AP14"/>
  <c r="AJ14"/>
  <c r="AD14"/>
  <c r="X14"/>
  <c r="R14"/>
  <c r="L14"/>
  <c r="CF14" s="1"/>
  <c r="F14"/>
  <c r="AX14" s="1"/>
  <c r="CG13"/>
  <c r="CE13"/>
  <c r="CB13"/>
  <c r="BV13"/>
  <c r="BP13"/>
  <c r="BJ13"/>
  <c r="BD13"/>
  <c r="CD13" s="1"/>
  <c r="AY13"/>
  <c r="AV13"/>
  <c r="AP13"/>
  <c r="AJ13"/>
  <c r="AD13"/>
  <c r="X13"/>
  <c r="R13"/>
  <c r="L13"/>
  <c r="F13"/>
  <c r="AX13" s="1"/>
  <c r="CG12"/>
  <c r="CE12"/>
  <c r="CB12"/>
  <c r="BV12"/>
  <c r="BP12"/>
  <c r="BJ12"/>
  <c r="CD12" s="1"/>
  <c r="BD12"/>
  <c r="AY12"/>
  <c r="AV12"/>
  <c r="AP12"/>
  <c r="AJ12"/>
  <c r="AD12"/>
  <c r="X12"/>
  <c r="R12"/>
  <c r="L12"/>
  <c r="CF12" s="1"/>
  <c r="F12"/>
  <c r="AX12" s="1"/>
  <c r="CG11"/>
  <c r="CE11"/>
  <c r="CB11"/>
  <c r="BV11"/>
  <c r="BP11"/>
  <c r="BJ11"/>
  <c r="BD11"/>
  <c r="CD11" s="1"/>
  <c r="AY11"/>
  <c r="AV11"/>
  <c r="AP11"/>
  <c r="AJ11"/>
  <c r="AD11"/>
  <c r="X11"/>
  <c r="R11"/>
  <c r="L11"/>
  <c r="F11"/>
  <c r="AX11" s="1"/>
  <c r="CG10"/>
  <c r="CE10"/>
  <c r="CB10"/>
  <c r="BV10"/>
  <c r="BP10"/>
  <c r="BJ10"/>
  <c r="CD10" s="1"/>
  <c r="BD10"/>
  <c r="AY10"/>
  <c r="AV10"/>
  <c r="AP10"/>
  <c r="AJ10"/>
  <c r="AD10"/>
  <c r="X10"/>
  <c r="R10"/>
  <c r="L10"/>
  <c r="CF10" s="1"/>
  <c r="F10"/>
  <c r="AX10" s="1"/>
  <c r="CG9"/>
  <c r="CE9"/>
  <c r="CB9"/>
  <c r="BV9"/>
  <c r="BP9"/>
  <c r="BJ9"/>
  <c r="BD9"/>
  <c r="CD9" s="1"/>
  <c r="AY9"/>
  <c r="AV9"/>
  <c r="AP9"/>
  <c r="AJ9"/>
  <c r="AD9"/>
  <c r="X9"/>
  <c r="R9"/>
  <c r="L9"/>
  <c r="F9"/>
  <c r="AX9" s="1"/>
  <c r="CG8"/>
  <c r="CE8"/>
  <c r="CB8"/>
  <c r="BV8"/>
  <c r="BP8"/>
  <c r="BJ8"/>
  <c r="CD8" s="1"/>
  <c r="BD8"/>
  <c r="AY8"/>
  <c r="AV8"/>
  <c r="AP8"/>
  <c r="AJ8"/>
  <c r="AD8"/>
  <c r="X8"/>
  <c r="R8"/>
  <c r="L8"/>
  <c r="CF8" s="1"/>
  <c r="F8"/>
  <c r="AX8" s="1"/>
  <c r="CG7"/>
  <c r="CG35" s="1"/>
  <c r="CE7"/>
  <c r="CE35" s="1"/>
  <c r="CB7"/>
  <c r="CB35" s="1"/>
  <c r="BV7"/>
  <c r="BV35" s="1"/>
  <c r="BP7"/>
  <c r="BP35" s="1"/>
  <c r="BJ7"/>
  <c r="BJ35" s="1"/>
  <c r="BD7"/>
  <c r="BD35" s="1"/>
  <c r="AY7"/>
  <c r="AY35" s="1"/>
  <c r="AV7"/>
  <c r="AV35" s="1"/>
  <c r="AP7"/>
  <c r="AP35" s="1"/>
  <c r="AJ7"/>
  <c r="AJ35" s="1"/>
  <c r="AD7"/>
  <c r="AD35" s="1"/>
  <c r="X7"/>
  <c r="X35" s="1"/>
  <c r="R7"/>
  <c r="R35" s="1"/>
  <c r="L7"/>
  <c r="L35" s="1"/>
  <c r="F7"/>
  <c r="F35" s="1"/>
  <c r="AX26" l="1"/>
  <c r="AX7"/>
  <c r="AX35" s="1"/>
  <c r="CD7"/>
  <c r="CD35" s="1"/>
  <c r="CF9"/>
  <c r="CF13"/>
  <c r="CF17"/>
  <c r="CF21"/>
  <c r="CF25"/>
  <c r="CF29"/>
  <c r="CF33"/>
  <c r="CF7"/>
  <c r="CF11"/>
  <c r="CF15"/>
  <c r="CF19"/>
  <c r="CF23"/>
  <c r="CF27"/>
  <c r="CF31"/>
  <c r="CF35" l="1"/>
  <c r="BY36" i="5" l="1"/>
  <c r="BX36"/>
  <c r="BS36"/>
  <c r="BR36"/>
  <c r="BM36"/>
  <c r="BL36"/>
  <c r="BG36"/>
  <c r="BF36"/>
  <c r="BA36"/>
  <c r="AZ36"/>
  <c r="AS36"/>
  <c r="AR36"/>
  <c r="AM36"/>
  <c r="AL36"/>
  <c r="AG36"/>
  <c r="AF36"/>
  <c r="AA36"/>
  <c r="Z36"/>
  <c r="U36"/>
  <c r="T36"/>
  <c r="O36"/>
  <c r="N36"/>
  <c r="I36"/>
  <c r="H36"/>
  <c r="C36"/>
  <c r="B36"/>
  <c r="CC35"/>
  <c r="CB35"/>
  <c r="BW35"/>
  <c r="BV35"/>
  <c r="BQ35"/>
  <c r="BP35"/>
  <c r="BK35"/>
  <c r="BJ35"/>
  <c r="BE35"/>
  <c r="BD35"/>
  <c r="CD35" s="1"/>
  <c r="AW35"/>
  <c r="AV35"/>
  <c r="AQ35"/>
  <c r="AP35"/>
  <c r="AK35"/>
  <c r="AJ35"/>
  <c r="AE35"/>
  <c r="AD35"/>
  <c r="Y35"/>
  <c r="X35"/>
  <c r="S35"/>
  <c r="R35"/>
  <c r="M35"/>
  <c r="L35"/>
  <c r="G35"/>
  <c r="F35"/>
  <c r="CF35" s="1"/>
  <c r="CC34"/>
  <c r="CB34"/>
  <c r="BW34"/>
  <c r="BV34"/>
  <c r="BQ34"/>
  <c r="BP34"/>
  <c r="BK34"/>
  <c r="BJ34"/>
  <c r="BE34"/>
  <c r="BD34"/>
  <c r="AW34"/>
  <c r="AV34"/>
  <c r="AQ34"/>
  <c r="AP34"/>
  <c r="AK34"/>
  <c r="AJ34"/>
  <c r="AE34"/>
  <c r="AD34"/>
  <c r="Y34"/>
  <c r="X34"/>
  <c r="S34"/>
  <c r="R34"/>
  <c r="M34"/>
  <c r="L34"/>
  <c r="G34"/>
  <c r="F34"/>
  <c r="CC33"/>
  <c r="CB33"/>
  <c r="BW33"/>
  <c r="BV33"/>
  <c r="BQ33"/>
  <c r="BP33"/>
  <c r="BK33"/>
  <c r="BJ33"/>
  <c r="BE33"/>
  <c r="BD33"/>
  <c r="AW33"/>
  <c r="AV33"/>
  <c r="AQ33"/>
  <c r="AP33"/>
  <c r="AK33"/>
  <c r="AJ33"/>
  <c r="AE33"/>
  <c r="AD33"/>
  <c r="Y33"/>
  <c r="X33"/>
  <c r="S33"/>
  <c r="R33"/>
  <c r="M33"/>
  <c r="L33"/>
  <c r="G33"/>
  <c r="F33"/>
  <c r="CC32"/>
  <c r="CB32"/>
  <c r="BW32"/>
  <c r="BV32"/>
  <c r="BQ32"/>
  <c r="BP32"/>
  <c r="BK32"/>
  <c r="BJ32"/>
  <c r="BE32"/>
  <c r="BD32"/>
  <c r="AW32"/>
  <c r="AV32"/>
  <c r="AQ32"/>
  <c r="AP32"/>
  <c r="AK32"/>
  <c r="AJ32"/>
  <c r="AE32"/>
  <c r="AD32"/>
  <c r="Y32"/>
  <c r="X32"/>
  <c r="S32"/>
  <c r="R32"/>
  <c r="M32"/>
  <c r="L32"/>
  <c r="G32"/>
  <c r="F32"/>
  <c r="CC31"/>
  <c r="CB31"/>
  <c r="BW31"/>
  <c r="BV31"/>
  <c r="BQ31"/>
  <c r="BP31"/>
  <c r="BK31"/>
  <c r="BJ31"/>
  <c r="BE31"/>
  <c r="BD31"/>
  <c r="CD31" s="1"/>
  <c r="AW31"/>
  <c r="AV31"/>
  <c r="AQ31"/>
  <c r="AP31"/>
  <c r="AK31"/>
  <c r="AJ31"/>
  <c r="AE31"/>
  <c r="AD31"/>
  <c r="Y31"/>
  <c r="X31"/>
  <c r="S31"/>
  <c r="R31"/>
  <c r="M31"/>
  <c r="L31"/>
  <c r="G31"/>
  <c r="F31"/>
  <c r="CF31" s="1"/>
  <c r="CC30"/>
  <c r="CB30"/>
  <c r="BW30"/>
  <c r="BV30"/>
  <c r="BQ30"/>
  <c r="BP30"/>
  <c r="BK30"/>
  <c r="BJ30"/>
  <c r="BE30"/>
  <c r="BD30"/>
  <c r="AW30"/>
  <c r="AV30"/>
  <c r="AQ30"/>
  <c r="AP30"/>
  <c r="AK30"/>
  <c r="AJ30"/>
  <c r="AE30"/>
  <c r="AD30"/>
  <c r="Y30"/>
  <c r="X30"/>
  <c r="S30"/>
  <c r="R30"/>
  <c r="M30"/>
  <c r="L30"/>
  <c r="G30"/>
  <c r="F30"/>
  <c r="CC29"/>
  <c r="CB29"/>
  <c r="BW29"/>
  <c r="BV29"/>
  <c r="BQ29"/>
  <c r="BP29"/>
  <c r="BK29"/>
  <c r="BJ29"/>
  <c r="BE29"/>
  <c r="BD29"/>
  <c r="CD29" s="1"/>
  <c r="AW29"/>
  <c r="AV29"/>
  <c r="AQ29"/>
  <c r="AP29"/>
  <c r="AK29"/>
  <c r="AJ29"/>
  <c r="AE29"/>
  <c r="AD29"/>
  <c r="Y29"/>
  <c r="X29"/>
  <c r="S29"/>
  <c r="R29"/>
  <c r="M29"/>
  <c r="L29"/>
  <c r="G29"/>
  <c r="F29"/>
  <c r="CF29" s="1"/>
  <c r="CC28"/>
  <c r="CB28"/>
  <c r="BW28"/>
  <c r="BV28"/>
  <c r="BQ28"/>
  <c r="BP28"/>
  <c r="BK28"/>
  <c r="BJ28"/>
  <c r="BE28"/>
  <c r="BD28"/>
  <c r="AW28"/>
  <c r="AV28"/>
  <c r="AQ28"/>
  <c r="AP28"/>
  <c r="AK28"/>
  <c r="AJ28"/>
  <c r="AE28"/>
  <c r="AD28"/>
  <c r="Y28"/>
  <c r="X28"/>
  <c r="S28"/>
  <c r="R28"/>
  <c r="M28"/>
  <c r="L28"/>
  <c r="G28"/>
  <c r="F28"/>
  <c r="CC27"/>
  <c r="CB27"/>
  <c r="BW27"/>
  <c r="BV27"/>
  <c r="BQ27"/>
  <c r="BP27"/>
  <c r="BK27"/>
  <c r="BJ27"/>
  <c r="BE27"/>
  <c r="BD27"/>
  <c r="CD27" s="1"/>
  <c r="AW27"/>
  <c r="AV27"/>
  <c r="AQ27"/>
  <c r="AP27"/>
  <c r="AK27"/>
  <c r="AJ27"/>
  <c r="AE27"/>
  <c r="AD27"/>
  <c r="Y27"/>
  <c r="X27"/>
  <c r="S27"/>
  <c r="R27"/>
  <c r="M27"/>
  <c r="L27"/>
  <c r="G27"/>
  <c r="F27"/>
  <c r="CF27" s="1"/>
  <c r="CC26"/>
  <c r="CB26"/>
  <c r="BW26"/>
  <c r="BV26"/>
  <c r="BQ26"/>
  <c r="BP26"/>
  <c r="BK26"/>
  <c r="BJ26"/>
  <c r="BE26"/>
  <c r="BD26"/>
  <c r="AW26"/>
  <c r="AV26"/>
  <c r="AQ26"/>
  <c r="AP26"/>
  <c r="AK26"/>
  <c r="AJ26"/>
  <c r="AE26"/>
  <c r="AD26"/>
  <c r="Y26"/>
  <c r="X26"/>
  <c r="S26"/>
  <c r="R26"/>
  <c r="M26"/>
  <c r="L26"/>
  <c r="G26"/>
  <c r="F26"/>
  <c r="CC25"/>
  <c r="CB25"/>
  <c r="BW25"/>
  <c r="BV25"/>
  <c r="BQ25"/>
  <c r="BP25"/>
  <c r="BK25"/>
  <c r="BJ25"/>
  <c r="BE25"/>
  <c r="BD25"/>
  <c r="CD25" s="1"/>
  <c r="AW25"/>
  <c r="AV25"/>
  <c r="AQ25"/>
  <c r="AP25"/>
  <c r="AK25"/>
  <c r="AJ25"/>
  <c r="AE25"/>
  <c r="AD25"/>
  <c r="Y25"/>
  <c r="X25"/>
  <c r="S25"/>
  <c r="R25"/>
  <c r="M25"/>
  <c r="L25"/>
  <c r="G25"/>
  <c r="F25"/>
  <c r="CF25" s="1"/>
  <c r="CC24"/>
  <c r="CB24"/>
  <c r="BW24"/>
  <c r="BV24"/>
  <c r="BQ24"/>
  <c r="BP24"/>
  <c r="BK24"/>
  <c r="BJ24"/>
  <c r="BE24"/>
  <c r="BD24"/>
  <c r="AW24"/>
  <c r="AV24"/>
  <c r="AQ24"/>
  <c r="AP24"/>
  <c r="AK24"/>
  <c r="AJ24"/>
  <c r="AE24"/>
  <c r="AD24"/>
  <c r="Y24"/>
  <c r="X24"/>
  <c r="S24"/>
  <c r="R24"/>
  <c r="M24"/>
  <c r="L24"/>
  <c r="G24"/>
  <c r="F24"/>
  <c r="CC23"/>
  <c r="CB23"/>
  <c r="BW23"/>
  <c r="BV23"/>
  <c r="BQ23"/>
  <c r="BP23"/>
  <c r="BK23"/>
  <c r="BJ23"/>
  <c r="BE23"/>
  <c r="BD23"/>
  <c r="CD23" s="1"/>
  <c r="AW23"/>
  <c r="AV23"/>
  <c r="AQ23"/>
  <c r="AP23"/>
  <c r="AK23"/>
  <c r="AJ23"/>
  <c r="AE23"/>
  <c r="AD23"/>
  <c r="Y23"/>
  <c r="X23"/>
  <c r="S23"/>
  <c r="R23"/>
  <c r="M23"/>
  <c r="L23"/>
  <c r="G23"/>
  <c r="F23"/>
  <c r="CF23" s="1"/>
  <c r="CC22"/>
  <c r="CB22"/>
  <c r="BW22"/>
  <c r="BV22"/>
  <c r="BQ22"/>
  <c r="BP22"/>
  <c r="BK22"/>
  <c r="BJ22"/>
  <c r="BE22"/>
  <c r="BD22"/>
  <c r="AW22"/>
  <c r="AV22"/>
  <c r="AQ22"/>
  <c r="AP22"/>
  <c r="AK22"/>
  <c r="AJ22"/>
  <c r="AE22"/>
  <c r="AD22"/>
  <c r="Y22"/>
  <c r="X22"/>
  <c r="S22"/>
  <c r="R22"/>
  <c r="M22"/>
  <c r="L22"/>
  <c r="G22"/>
  <c r="F22"/>
  <c r="CC21"/>
  <c r="CB21"/>
  <c r="BW21"/>
  <c r="BV21"/>
  <c r="BQ21"/>
  <c r="BP21"/>
  <c r="BK21"/>
  <c r="BJ21"/>
  <c r="BE21"/>
  <c r="BD21"/>
  <c r="CD21" s="1"/>
  <c r="AW21"/>
  <c r="AV21"/>
  <c r="AQ21"/>
  <c r="AP21"/>
  <c r="AK21"/>
  <c r="AJ21"/>
  <c r="AE21"/>
  <c r="AD21"/>
  <c r="Y21"/>
  <c r="X21"/>
  <c r="S21"/>
  <c r="R21"/>
  <c r="M21"/>
  <c r="L21"/>
  <c r="G21"/>
  <c r="F21"/>
  <c r="CF21" s="1"/>
  <c r="CC20"/>
  <c r="CB20"/>
  <c r="BW20"/>
  <c r="BV20"/>
  <c r="BQ20"/>
  <c r="BP20"/>
  <c r="BK20"/>
  <c r="BJ20"/>
  <c r="BE20"/>
  <c r="BD20"/>
  <c r="AW20"/>
  <c r="AV20"/>
  <c r="AQ20"/>
  <c r="AP20"/>
  <c r="AK20"/>
  <c r="AJ20"/>
  <c r="AE20"/>
  <c r="AD20"/>
  <c r="Y20"/>
  <c r="X20"/>
  <c r="S20"/>
  <c r="R20"/>
  <c r="M20"/>
  <c r="L20"/>
  <c r="G20"/>
  <c r="F20"/>
  <c r="CC19"/>
  <c r="CB19"/>
  <c r="BW19"/>
  <c r="BV19"/>
  <c r="BQ19"/>
  <c r="BP19"/>
  <c r="BK19"/>
  <c r="BJ19"/>
  <c r="BE19"/>
  <c r="BD19"/>
  <c r="CD19" s="1"/>
  <c r="AW19"/>
  <c r="AV19"/>
  <c r="AQ19"/>
  <c r="AP19"/>
  <c r="AK19"/>
  <c r="AJ19"/>
  <c r="AE19"/>
  <c r="AD19"/>
  <c r="Y19"/>
  <c r="X19"/>
  <c r="S19"/>
  <c r="R19"/>
  <c r="M19"/>
  <c r="L19"/>
  <c r="G19"/>
  <c r="F19"/>
  <c r="CF19" s="1"/>
  <c r="CC18"/>
  <c r="CB18"/>
  <c r="BW18"/>
  <c r="BV18"/>
  <c r="BQ18"/>
  <c r="BP18"/>
  <c r="BK18"/>
  <c r="BJ18"/>
  <c r="BE18"/>
  <c r="BD18"/>
  <c r="AW18"/>
  <c r="AV18"/>
  <c r="AQ18"/>
  <c r="AP18"/>
  <c r="AK18"/>
  <c r="AJ18"/>
  <c r="AE18"/>
  <c r="AD18"/>
  <c r="Y18"/>
  <c r="X18"/>
  <c r="S18"/>
  <c r="R18"/>
  <c r="M18"/>
  <c r="L18"/>
  <c r="G18"/>
  <c r="F18"/>
  <c r="CC17"/>
  <c r="CB17"/>
  <c r="BW17"/>
  <c r="BV17"/>
  <c r="BQ17"/>
  <c r="BP17"/>
  <c r="BK17"/>
  <c r="BJ17"/>
  <c r="BE17"/>
  <c r="BD17"/>
  <c r="CD17" s="1"/>
  <c r="AW17"/>
  <c r="AV17"/>
  <c r="AQ17"/>
  <c r="AP17"/>
  <c r="AK17"/>
  <c r="AJ17"/>
  <c r="AE17"/>
  <c r="AD17"/>
  <c r="Y17"/>
  <c r="X17"/>
  <c r="S17"/>
  <c r="R17"/>
  <c r="M17"/>
  <c r="L17"/>
  <c r="G17"/>
  <c r="F17"/>
  <c r="CF17" s="1"/>
  <c r="CC16"/>
  <c r="CB16"/>
  <c r="BW16"/>
  <c r="BV16"/>
  <c r="BQ16"/>
  <c r="BP16"/>
  <c r="BK16"/>
  <c r="BJ16"/>
  <c r="BE16"/>
  <c r="BD16"/>
  <c r="AW16"/>
  <c r="AV16"/>
  <c r="AQ16"/>
  <c r="AP16"/>
  <c r="AK16"/>
  <c r="AJ16"/>
  <c r="AE16"/>
  <c r="AD16"/>
  <c r="Y16"/>
  <c r="X16"/>
  <c r="S16"/>
  <c r="R16"/>
  <c r="M16"/>
  <c r="L16"/>
  <c r="G16"/>
  <c r="F16"/>
  <c r="CC15"/>
  <c r="CB15"/>
  <c r="BW15"/>
  <c r="BV15"/>
  <c r="BQ15"/>
  <c r="BP15"/>
  <c r="BK15"/>
  <c r="BJ15"/>
  <c r="BE15"/>
  <c r="BD15"/>
  <c r="CD15" s="1"/>
  <c r="AW15"/>
  <c r="AV15"/>
  <c r="AQ15"/>
  <c r="AP15"/>
  <c r="AK15"/>
  <c r="AJ15"/>
  <c r="AE15"/>
  <c r="AD15"/>
  <c r="Y15"/>
  <c r="X15"/>
  <c r="S15"/>
  <c r="R15"/>
  <c r="M15"/>
  <c r="L15"/>
  <c r="G15"/>
  <c r="F15"/>
  <c r="CF15" s="1"/>
  <c r="CC14"/>
  <c r="CB14"/>
  <c r="BW14"/>
  <c r="BV14"/>
  <c r="BQ14"/>
  <c r="BP14"/>
  <c r="BK14"/>
  <c r="BJ14"/>
  <c r="BE14"/>
  <c r="BD14"/>
  <c r="AW14"/>
  <c r="AV14"/>
  <c r="AQ14"/>
  <c r="AP14"/>
  <c r="AK14"/>
  <c r="AJ14"/>
  <c r="AE14"/>
  <c r="AD14"/>
  <c r="Y14"/>
  <c r="X14"/>
  <c r="S14"/>
  <c r="R14"/>
  <c r="M14"/>
  <c r="L14"/>
  <c r="G14"/>
  <c r="F14"/>
  <c r="CC13"/>
  <c r="CB13"/>
  <c r="BW13"/>
  <c r="BV13"/>
  <c r="BQ13"/>
  <c r="BP13"/>
  <c r="BK13"/>
  <c r="BJ13"/>
  <c r="BE13"/>
  <c r="BD13"/>
  <c r="CD13" s="1"/>
  <c r="AW13"/>
  <c r="AV13"/>
  <c r="AQ13"/>
  <c r="AP13"/>
  <c r="AK13"/>
  <c r="AJ13"/>
  <c r="AE13"/>
  <c r="AD13"/>
  <c r="Y13"/>
  <c r="X13"/>
  <c r="S13"/>
  <c r="R13"/>
  <c r="M13"/>
  <c r="L13"/>
  <c r="G13"/>
  <c r="F13"/>
  <c r="CF13" s="1"/>
  <c r="CC12"/>
  <c r="CB12"/>
  <c r="BW12"/>
  <c r="BV12"/>
  <c r="BQ12"/>
  <c r="BP12"/>
  <c r="BK12"/>
  <c r="BJ12"/>
  <c r="BE12"/>
  <c r="BD12"/>
  <c r="AW12"/>
  <c r="AV12"/>
  <c r="AQ12"/>
  <c r="AP12"/>
  <c r="AK12"/>
  <c r="AJ12"/>
  <c r="AE12"/>
  <c r="AD12"/>
  <c r="Y12"/>
  <c r="X12"/>
  <c r="S12"/>
  <c r="R12"/>
  <c r="M12"/>
  <c r="L12"/>
  <c r="CF12" s="1"/>
  <c r="G12"/>
  <c r="F12"/>
  <c r="CC11"/>
  <c r="CB11"/>
  <c r="BW11"/>
  <c r="BV11"/>
  <c r="BQ11"/>
  <c r="BP11"/>
  <c r="BK11"/>
  <c r="BJ11"/>
  <c r="BE11"/>
  <c r="BD11"/>
  <c r="AW11"/>
  <c r="AV11"/>
  <c r="AQ11"/>
  <c r="AP11"/>
  <c r="AK11"/>
  <c r="AJ11"/>
  <c r="AE11"/>
  <c r="AD11"/>
  <c r="Y11"/>
  <c r="X11"/>
  <c r="S11"/>
  <c r="R11"/>
  <c r="M11"/>
  <c r="L11"/>
  <c r="G11"/>
  <c r="F11"/>
  <c r="AX11" s="1"/>
  <c r="CC10"/>
  <c r="CB10"/>
  <c r="BW10"/>
  <c r="BV10"/>
  <c r="BQ10"/>
  <c r="BP10"/>
  <c r="BK10"/>
  <c r="BJ10"/>
  <c r="BE10"/>
  <c r="BD10"/>
  <c r="AW10"/>
  <c r="AV10"/>
  <c r="AQ10"/>
  <c r="AP10"/>
  <c r="AK10"/>
  <c r="AJ10"/>
  <c r="AE10"/>
  <c r="AD10"/>
  <c r="Y10"/>
  <c r="X10"/>
  <c r="S10"/>
  <c r="R10"/>
  <c r="M10"/>
  <c r="L10"/>
  <c r="CF10" s="1"/>
  <c r="G10"/>
  <c r="F10"/>
  <c r="CC9"/>
  <c r="CB9"/>
  <c r="BW9"/>
  <c r="BV9"/>
  <c r="BQ9"/>
  <c r="BP9"/>
  <c r="BK9"/>
  <c r="BJ9"/>
  <c r="BE9"/>
  <c r="BD9"/>
  <c r="CD9" s="1"/>
  <c r="AW9"/>
  <c r="AV9"/>
  <c r="AQ9"/>
  <c r="AP9"/>
  <c r="AK9"/>
  <c r="AJ9"/>
  <c r="AE9"/>
  <c r="AD9"/>
  <c r="Y9"/>
  <c r="X9"/>
  <c r="S9"/>
  <c r="R9"/>
  <c r="M9"/>
  <c r="L9"/>
  <c r="G9"/>
  <c r="F9"/>
  <c r="AX9" s="1"/>
  <c r="CC8"/>
  <c r="CB8"/>
  <c r="BW8"/>
  <c r="BV8"/>
  <c r="BQ8"/>
  <c r="BP8"/>
  <c r="BK8"/>
  <c r="BJ8"/>
  <c r="BE8"/>
  <c r="BD8"/>
  <c r="AW8"/>
  <c r="AV8"/>
  <c r="AQ8"/>
  <c r="AP8"/>
  <c r="AK8"/>
  <c r="AJ8"/>
  <c r="AE8"/>
  <c r="AD8"/>
  <c r="Y8"/>
  <c r="X8"/>
  <c r="S8"/>
  <c r="R8"/>
  <c r="M8"/>
  <c r="L8"/>
  <c r="CF8" s="1"/>
  <c r="G8"/>
  <c r="F8"/>
  <c r="CC7"/>
  <c r="CB7"/>
  <c r="BW7"/>
  <c r="BV7"/>
  <c r="BQ7"/>
  <c r="BP7"/>
  <c r="BK7"/>
  <c r="BJ7"/>
  <c r="BE7"/>
  <c r="BD7"/>
  <c r="CD7" s="1"/>
  <c r="AW7"/>
  <c r="AV7"/>
  <c r="AQ7"/>
  <c r="AP7"/>
  <c r="AK7"/>
  <c r="AJ7"/>
  <c r="AE7"/>
  <c r="AD7"/>
  <c r="Y7"/>
  <c r="X7"/>
  <c r="S7"/>
  <c r="R7"/>
  <c r="M7"/>
  <c r="L7"/>
  <c r="G7"/>
  <c r="F7"/>
  <c r="AX7" s="1"/>
  <c r="CC6"/>
  <c r="CB6"/>
  <c r="BW6"/>
  <c r="BV6"/>
  <c r="BQ6"/>
  <c r="BP6"/>
  <c r="BK6"/>
  <c r="BJ6"/>
  <c r="BE6"/>
  <c r="BD6"/>
  <c r="AW6"/>
  <c r="AV6"/>
  <c r="AQ6"/>
  <c r="AP6"/>
  <c r="AK6"/>
  <c r="AJ6"/>
  <c r="AE6"/>
  <c r="AD6"/>
  <c r="Y6"/>
  <c r="X6"/>
  <c r="S6"/>
  <c r="R6"/>
  <c r="M6"/>
  <c r="L6"/>
  <c r="CF6" s="1"/>
  <c r="G6"/>
  <c r="F6"/>
  <c r="CC5"/>
  <c r="CB5"/>
  <c r="CB36" s="1"/>
  <c r="BW5"/>
  <c r="BV5"/>
  <c r="BQ5"/>
  <c r="BP5"/>
  <c r="BP36" s="1"/>
  <c r="BK5"/>
  <c r="BJ5"/>
  <c r="BE5"/>
  <c r="BD5"/>
  <c r="BD36" s="1"/>
  <c r="AW5"/>
  <c r="AV5"/>
  <c r="AQ5"/>
  <c r="AP5"/>
  <c r="AP36" s="1"/>
  <c r="AK5"/>
  <c r="AJ5"/>
  <c r="AE5"/>
  <c r="AD5"/>
  <c r="AD36" s="1"/>
  <c r="Y5"/>
  <c r="X5"/>
  <c r="S5"/>
  <c r="R5"/>
  <c r="R36" s="1"/>
  <c r="M5"/>
  <c r="L5"/>
  <c r="G5"/>
  <c r="F5"/>
  <c r="F36" s="1"/>
  <c r="G36" l="1"/>
  <c r="AE36"/>
  <c r="AQ36"/>
  <c r="BE36"/>
  <c r="CC36"/>
  <c r="CE6"/>
  <c r="CG7"/>
  <c r="CE8"/>
  <c r="CG9"/>
  <c r="CE10"/>
  <c r="CG11"/>
  <c r="CG13"/>
  <c r="CE14"/>
  <c r="CG15"/>
  <c r="CE16"/>
  <c r="CG17"/>
  <c r="CG19"/>
  <c r="CE20"/>
  <c r="CE22"/>
  <c r="CG23"/>
  <c r="CE24"/>
  <c r="CG25"/>
  <c r="CG27"/>
  <c r="CE28"/>
  <c r="CG29"/>
  <c r="CE30"/>
  <c r="CG31"/>
  <c r="CE32"/>
  <c r="CG33"/>
  <c r="CE34"/>
  <c r="S36"/>
  <c r="CE18"/>
  <c r="CG21"/>
  <c r="CE12"/>
  <c r="CD11"/>
  <c r="CF34"/>
  <c r="CF33"/>
  <c r="L36"/>
  <c r="X36"/>
  <c r="AJ36"/>
  <c r="AV36"/>
  <c r="BJ36"/>
  <c r="BV36"/>
  <c r="AX6"/>
  <c r="CD6"/>
  <c r="CF7"/>
  <c r="AX8"/>
  <c r="CD8"/>
  <c r="CF9"/>
  <c r="AX10"/>
  <c r="CD10"/>
  <c r="CF11"/>
  <c r="AX12"/>
  <c r="CD12"/>
  <c r="CF14"/>
  <c r="CD14"/>
  <c r="CF16"/>
  <c r="CD16"/>
  <c r="CF18"/>
  <c r="CD18"/>
  <c r="CF20"/>
  <c r="CD20"/>
  <c r="CF22"/>
  <c r="CD22"/>
  <c r="CF24"/>
  <c r="CD24"/>
  <c r="CF26"/>
  <c r="CD26"/>
  <c r="CF28"/>
  <c r="CD28"/>
  <c r="CF30"/>
  <c r="CD30"/>
  <c r="CF32"/>
  <c r="CD32"/>
  <c r="CD34"/>
  <c r="CD33"/>
  <c r="BQ36"/>
  <c r="CG35"/>
  <c r="Y36"/>
  <c r="AK36"/>
  <c r="BW36"/>
  <c r="CG8"/>
  <c r="CE9"/>
  <c r="CE11"/>
  <c r="CG14"/>
  <c r="CE15"/>
  <c r="CE17"/>
  <c r="CE19"/>
  <c r="CE21"/>
  <c r="CG22"/>
  <c r="CE23"/>
  <c r="CG24"/>
  <c r="CE25"/>
  <c r="CG26"/>
  <c r="CE27"/>
  <c r="CG28"/>
  <c r="CE29"/>
  <c r="CG30"/>
  <c r="CE31"/>
  <c r="CG32"/>
  <c r="CE33"/>
  <c r="CG34"/>
  <c r="CE35"/>
  <c r="M36"/>
  <c r="AW36"/>
  <c r="BK36"/>
  <c r="CG6"/>
  <c r="CE7"/>
  <c r="CG10"/>
  <c r="CG12"/>
  <c r="CE13"/>
  <c r="CG16"/>
  <c r="CG18"/>
  <c r="CG20"/>
  <c r="CE26"/>
  <c r="AY5"/>
  <c r="CE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CD5"/>
  <c r="AX13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CF5"/>
  <c r="CF36" s="1"/>
  <c r="AX5"/>
  <c r="AX14"/>
  <c r="CG5"/>
  <c r="CG36" l="1"/>
  <c r="AX36"/>
  <c r="CD36"/>
  <c r="CE36"/>
  <c r="AY36"/>
  <c r="DQ36" i="4" l="1"/>
  <c r="DP36"/>
  <c r="DO36"/>
  <c r="DN36"/>
  <c r="DK36"/>
  <c r="DJ36"/>
  <c r="DI36"/>
  <c r="DH36"/>
  <c r="DE36"/>
  <c r="DD36"/>
  <c r="DC36"/>
  <c r="DB36"/>
  <c r="CY36"/>
  <c r="CX36"/>
  <c r="CW36"/>
  <c r="CV36"/>
  <c r="CS36"/>
  <c r="CR36"/>
  <c r="CQ36"/>
  <c r="CP36"/>
  <c r="CK36"/>
  <c r="CJ36"/>
  <c r="CI36"/>
  <c r="CH36"/>
  <c r="CE36"/>
  <c r="CD36"/>
  <c r="CC36"/>
  <c r="CB36"/>
  <c r="BY36"/>
  <c r="BX36"/>
  <c r="BW36"/>
  <c r="BV36"/>
  <c r="BS36"/>
  <c r="BR36"/>
  <c r="BQ36"/>
  <c r="BP36"/>
  <c r="BM36"/>
  <c r="BL36"/>
  <c r="BK36"/>
  <c r="BJ36"/>
  <c r="BG36"/>
  <c r="BF36"/>
  <c r="BE36"/>
  <c r="BD36"/>
  <c r="BA36"/>
  <c r="AZ36"/>
  <c r="AY36"/>
  <c r="AX36"/>
  <c r="AU36"/>
  <c r="AT36"/>
  <c r="AS36"/>
  <c r="AR36"/>
  <c r="AO36"/>
  <c r="AN36"/>
  <c r="AM36"/>
  <c r="AL36"/>
  <c r="AI36"/>
  <c r="AH36"/>
  <c r="AG36"/>
  <c r="AF36"/>
  <c r="AC36"/>
  <c r="AB36"/>
  <c r="AA36"/>
  <c r="Z36"/>
  <c r="W36"/>
  <c r="V36"/>
  <c r="U36"/>
  <c r="T36"/>
  <c r="Q36"/>
  <c r="P36"/>
  <c r="O36"/>
  <c r="N36"/>
  <c r="K36"/>
  <c r="J36"/>
  <c r="I36"/>
  <c r="H36"/>
  <c r="E36"/>
  <c r="D36"/>
  <c r="C36"/>
  <c r="B36"/>
  <c r="DW35"/>
  <c r="DS35"/>
  <c r="DR35"/>
  <c r="DM35"/>
  <c r="DL35"/>
  <c r="DG35"/>
  <c r="DF35"/>
  <c r="DA35"/>
  <c r="DU35" s="1"/>
  <c r="CZ35"/>
  <c r="CU35"/>
  <c r="CT35"/>
  <c r="DT35" s="1"/>
  <c r="CM35"/>
  <c r="CL35"/>
  <c r="CG35"/>
  <c r="CF35"/>
  <c r="CA35"/>
  <c r="BZ35"/>
  <c r="BU35"/>
  <c r="BT35"/>
  <c r="BO35"/>
  <c r="BN35"/>
  <c r="BI35"/>
  <c r="BH35"/>
  <c r="BC35"/>
  <c r="BB35"/>
  <c r="DV35" s="1"/>
  <c r="AW35"/>
  <c r="CO35" s="1"/>
  <c r="AV35"/>
  <c r="CN35" s="1"/>
  <c r="AQ35"/>
  <c r="AP35"/>
  <c r="AK35"/>
  <c r="AJ35"/>
  <c r="AE35"/>
  <c r="AD35"/>
  <c r="Y35"/>
  <c r="X35"/>
  <c r="S35"/>
  <c r="R35"/>
  <c r="M35"/>
  <c r="L35"/>
  <c r="G35"/>
  <c r="F35"/>
  <c r="DW34"/>
  <c r="DS34"/>
  <c r="DR34"/>
  <c r="DM34"/>
  <c r="DL34"/>
  <c r="DG34"/>
  <c r="DF34"/>
  <c r="DA34"/>
  <c r="CZ34"/>
  <c r="DT34" s="1"/>
  <c r="CU34"/>
  <c r="DU34" s="1"/>
  <c r="CT34"/>
  <c r="CM34"/>
  <c r="CL34"/>
  <c r="CG34"/>
  <c r="CF34"/>
  <c r="CA34"/>
  <c r="BZ34"/>
  <c r="BU34"/>
  <c r="BT34"/>
  <c r="BO34"/>
  <c r="BN34"/>
  <c r="BI34"/>
  <c r="BH34"/>
  <c r="BC34"/>
  <c r="BB34"/>
  <c r="AW34"/>
  <c r="CO34" s="1"/>
  <c r="AV34"/>
  <c r="CN34" s="1"/>
  <c r="AQ34"/>
  <c r="AP34"/>
  <c r="AK34"/>
  <c r="AJ34"/>
  <c r="AE34"/>
  <c r="AD34"/>
  <c r="Y34"/>
  <c r="X34"/>
  <c r="S34"/>
  <c r="R34"/>
  <c r="M34"/>
  <c r="L34"/>
  <c r="G34"/>
  <c r="F34"/>
  <c r="DW33"/>
  <c r="DS33"/>
  <c r="DR33"/>
  <c r="DM33"/>
  <c r="DL33"/>
  <c r="DG33"/>
  <c r="DF33"/>
  <c r="DA33"/>
  <c r="DU33" s="1"/>
  <c r="CZ33"/>
  <c r="CU33"/>
  <c r="CT33"/>
  <c r="DT33" s="1"/>
  <c r="CM33"/>
  <c r="CL33"/>
  <c r="CG33"/>
  <c r="CF33"/>
  <c r="CA33"/>
  <c r="BZ33"/>
  <c r="BU33"/>
  <c r="BT33"/>
  <c r="BO33"/>
  <c r="BN33"/>
  <c r="BI33"/>
  <c r="BH33"/>
  <c r="BC33"/>
  <c r="BB33"/>
  <c r="DV33" s="1"/>
  <c r="AW33"/>
  <c r="CO33" s="1"/>
  <c r="AV33"/>
  <c r="CN33" s="1"/>
  <c r="AQ33"/>
  <c r="AP33"/>
  <c r="AK33"/>
  <c r="AJ33"/>
  <c r="AE33"/>
  <c r="AD33"/>
  <c r="Y33"/>
  <c r="X33"/>
  <c r="S33"/>
  <c r="R33"/>
  <c r="M33"/>
  <c r="L33"/>
  <c r="G33"/>
  <c r="F33"/>
  <c r="DW32"/>
  <c r="DS32"/>
  <c r="DR32"/>
  <c r="DM32"/>
  <c r="DL32"/>
  <c r="DG32"/>
  <c r="DF32"/>
  <c r="DA32"/>
  <c r="CZ32"/>
  <c r="DT32" s="1"/>
  <c r="CU32"/>
  <c r="DU32" s="1"/>
  <c r="CT32"/>
  <c r="CM32"/>
  <c r="CL32"/>
  <c r="CG32"/>
  <c r="CF32"/>
  <c r="CA32"/>
  <c r="BZ32"/>
  <c r="BU32"/>
  <c r="BT32"/>
  <c r="BO32"/>
  <c r="BN32"/>
  <c r="BI32"/>
  <c r="BH32"/>
  <c r="BC32"/>
  <c r="BB32"/>
  <c r="AW32"/>
  <c r="CO32" s="1"/>
  <c r="AV32"/>
  <c r="CN32" s="1"/>
  <c r="AQ32"/>
  <c r="AP32"/>
  <c r="AK32"/>
  <c r="AJ32"/>
  <c r="AE32"/>
  <c r="AD32"/>
  <c r="Y32"/>
  <c r="X32"/>
  <c r="S32"/>
  <c r="R32"/>
  <c r="M32"/>
  <c r="L32"/>
  <c r="G32"/>
  <c r="F32"/>
  <c r="DW31"/>
  <c r="DS31"/>
  <c r="DR31"/>
  <c r="DM31"/>
  <c r="DL31"/>
  <c r="DG31"/>
  <c r="DF31"/>
  <c r="DA31"/>
  <c r="DU31" s="1"/>
  <c r="CZ31"/>
  <c r="CU31"/>
  <c r="CT31"/>
  <c r="DT31" s="1"/>
  <c r="CM31"/>
  <c r="CL31"/>
  <c r="CG31"/>
  <c r="CF31"/>
  <c r="CA31"/>
  <c r="BZ31"/>
  <c r="BU31"/>
  <c r="BT31"/>
  <c r="BO31"/>
  <c r="BN31"/>
  <c r="BI31"/>
  <c r="BH31"/>
  <c r="BC31"/>
  <c r="BB31"/>
  <c r="DV31" s="1"/>
  <c r="AW31"/>
  <c r="CO31" s="1"/>
  <c r="AV31"/>
  <c r="CN31" s="1"/>
  <c r="AQ31"/>
  <c r="AP31"/>
  <c r="AK31"/>
  <c r="AJ31"/>
  <c r="AE31"/>
  <c r="AD31"/>
  <c r="Y31"/>
  <c r="X31"/>
  <c r="S31"/>
  <c r="R31"/>
  <c r="M31"/>
  <c r="L31"/>
  <c r="G31"/>
  <c r="F31"/>
  <c r="DW30"/>
  <c r="DS30"/>
  <c r="DR30"/>
  <c r="DM30"/>
  <c r="DL30"/>
  <c r="DG30"/>
  <c r="DF30"/>
  <c r="DA30"/>
  <c r="CZ30"/>
  <c r="DT30" s="1"/>
  <c r="CU30"/>
  <c r="DU30" s="1"/>
  <c r="CT30"/>
  <c r="CM30"/>
  <c r="CL30"/>
  <c r="CG30"/>
  <c r="CF30"/>
  <c r="CA30"/>
  <c r="BZ30"/>
  <c r="BU30"/>
  <c r="BT30"/>
  <c r="BO30"/>
  <c r="BN30"/>
  <c r="BI30"/>
  <c r="BH30"/>
  <c r="BC30"/>
  <c r="BB30"/>
  <c r="AW30"/>
  <c r="CO30" s="1"/>
  <c r="AV30"/>
  <c r="CN30" s="1"/>
  <c r="AQ30"/>
  <c r="AP30"/>
  <c r="AK30"/>
  <c r="AJ30"/>
  <c r="AE30"/>
  <c r="AD30"/>
  <c r="Y30"/>
  <c r="X30"/>
  <c r="S30"/>
  <c r="R30"/>
  <c r="M30"/>
  <c r="L30"/>
  <c r="G30"/>
  <c r="F30"/>
  <c r="DW29"/>
  <c r="DS29"/>
  <c r="DR29"/>
  <c r="DM29"/>
  <c r="DL29"/>
  <c r="DG29"/>
  <c r="DF29"/>
  <c r="DA29"/>
  <c r="DU29" s="1"/>
  <c r="CZ29"/>
  <c r="CU29"/>
  <c r="CT29"/>
  <c r="DT29" s="1"/>
  <c r="CM29"/>
  <c r="CL29"/>
  <c r="CG29"/>
  <c r="CF29"/>
  <c r="CA29"/>
  <c r="BZ29"/>
  <c r="BU29"/>
  <c r="BT29"/>
  <c r="BO29"/>
  <c r="BN29"/>
  <c r="BI29"/>
  <c r="BH29"/>
  <c r="BC29"/>
  <c r="BB29"/>
  <c r="DV29" s="1"/>
  <c r="AW29"/>
  <c r="CO29" s="1"/>
  <c r="AV29"/>
  <c r="CN29" s="1"/>
  <c r="AQ29"/>
  <c r="AP29"/>
  <c r="AK29"/>
  <c r="AJ29"/>
  <c r="AE29"/>
  <c r="AD29"/>
  <c r="Y29"/>
  <c r="X29"/>
  <c r="S29"/>
  <c r="R29"/>
  <c r="M29"/>
  <c r="L29"/>
  <c r="G29"/>
  <c r="F29"/>
  <c r="DW28"/>
  <c r="DS28"/>
  <c r="DR28"/>
  <c r="DM28"/>
  <c r="DL28"/>
  <c r="DG28"/>
  <c r="DF28"/>
  <c r="DA28"/>
  <c r="CZ28"/>
  <c r="DT28" s="1"/>
  <c r="CU28"/>
  <c r="DU28" s="1"/>
  <c r="CT28"/>
  <c r="CM28"/>
  <c r="CL28"/>
  <c r="CG28"/>
  <c r="CF28"/>
  <c r="CA28"/>
  <c r="BZ28"/>
  <c r="BU28"/>
  <c r="BT28"/>
  <c r="BO28"/>
  <c r="BN28"/>
  <c r="BI28"/>
  <c r="BH28"/>
  <c r="BC28"/>
  <c r="BB28"/>
  <c r="AW28"/>
  <c r="CO28" s="1"/>
  <c r="AV28"/>
  <c r="CN28" s="1"/>
  <c r="AQ28"/>
  <c r="AP28"/>
  <c r="AK28"/>
  <c r="AJ28"/>
  <c r="AE28"/>
  <c r="AD28"/>
  <c r="Y28"/>
  <c r="X28"/>
  <c r="S28"/>
  <c r="R28"/>
  <c r="M28"/>
  <c r="L28"/>
  <c r="G28"/>
  <c r="F28"/>
  <c r="DW27"/>
  <c r="DS27"/>
  <c r="DR27"/>
  <c r="DM27"/>
  <c r="DL27"/>
  <c r="DG27"/>
  <c r="DF27"/>
  <c r="DA27"/>
  <c r="DU27" s="1"/>
  <c r="CZ27"/>
  <c r="CU27"/>
  <c r="CT27"/>
  <c r="DT27" s="1"/>
  <c r="CM27"/>
  <c r="CL27"/>
  <c r="CG27"/>
  <c r="CF27"/>
  <c r="CA27"/>
  <c r="BZ27"/>
  <c r="BU27"/>
  <c r="BT27"/>
  <c r="BO27"/>
  <c r="BN27"/>
  <c r="BI27"/>
  <c r="BH27"/>
  <c r="BC27"/>
  <c r="BB27"/>
  <c r="DV27" s="1"/>
  <c r="AW27"/>
  <c r="CO27" s="1"/>
  <c r="AV27"/>
  <c r="CN27" s="1"/>
  <c r="AQ27"/>
  <c r="AP27"/>
  <c r="AK27"/>
  <c r="AJ27"/>
  <c r="AE27"/>
  <c r="AD27"/>
  <c r="Y27"/>
  <c r="X27"/>
  <c r="S27"/>
  <c r="R27"/>
  <c r="M27"/>
  <c r="L27"/>
  <c r="G27"/>
  <c r="F27"/>
  <c r="DW26"/>
  <c r="DS26"/>
  <c r="DR26"/>
  <c r="DM26"/>
  <c r="DL26"/>
  <c r="DG26"/>
  <c r="DF26"/>
  <c r="DA26"/>
  <c r="CZ26"/>
  <c r="DT26" s="1"/>
  <c r="CU26"/>
  <c r="DU26" s="1"/>
  <c r="CT26"/>
  <c r="CM26"/>
  <c r="CL26"/>
  <c r="CG26"/>
  <c r="CF26"/>
  <c r="CA26"/>
  <c r="BZ26"/>
  <c r="BU26"/>
  <c r="BT26"/>
  <c r="BO26"/>
  <c r="BN26"/>
  <c r="BI26"/>
  <c r="BH26"/>
  <c r="BC26"/>
  <c r="BB26"/>
  <c r="AW26"/>
  <c r="CO26" s="1"/>
  <c r="AV26"/>
  <c r="AQ26"/>
  <c r="AP26"/>
  <c r="AK26"/>
  <c r="AJ26"/>
  <c r="AE26"/>
  <c r="AD26"/>
  <c r="Y26"/>
  <c r="X26"/>
  <c r="S26"/>
  <c r="R26"/>
  <c r="M26"/>
  <c r="L26"/>
  <c r="G26"/>
  <c r="F26"/>
  <c r="DW25"/>
  <c r="DS25"/>
  <c r="DR25"/>
  <c r="DM25"/>
  <c r="DL25"/>
  <c r="DG25"/>
  <c r="DF25"/>
  <c r="DA25"/>
  <c r="DU25" s="1"/>
  <c r="CZ25"/>
  <c r="CU25"/>
  <c r="CT25"/>
  <c r="DT25" s="1"/>
  <c r="CM25"/>
  <c r="CL25"/>
  <c r="CG25"/>
  <c r="CF25"/>
  <c r="CA25"/>
  <c r="BZ25"/>
  <c r="BU25"/>
  <c r="BT25"/>
  <c r="BO25"/>
  <c r="BN25"/>
  <c r="BI25"/>
  <c r="BH25"/>
  <c r="BC25"/>
  <c r="BB25"/>
  <c r="DV25" s="1"/>
  <c r="AW25"/>
  <c r="CO25" s="1"/>
  <c r="AV25"/>
  <c r="CN25" s="1"/>
  <c r="AQ25"/>
  <c r="AP25"/>
  <c r="AK25"/>
  <c r="AJ25"/>
  <c r="AE25"/>
  <c r="AD25"/>
  <c r="Y25"/>
  <c r="X25"/>
  <c r="S25"/>
  <c r="R25"/>
  <c r="M25"/>
  <c r="L25"/>
  <c r="G25"/>
  <c r="F25"/>
  <c r="DW24"/>
  <c r="DS24"/>
  <c r="DR24"/>
  <c r="DM24"/>
  <c r="DL24"/>
  <c r="DG24"/>
  <c r="DF24"/>
  <c r="DA24"/>
  <c r="CZ24"/>
  <c r="DT24" s="1"/>
  <c r="CU24"/>
  <c r="DU24" s="1"/>
  <c r="CT24"/>
  <c r="CM24"/>
  <c r="CL24"/>
  <c r="CG24"/>
  <c r="CF24"/>
  <c r="CA24"/>
  <c r="BZ24"/>
  <c r="BU24"/>
  <c r="BT24"/>
  <c r="BO24"/>
  <c r="BN24"/>
  <c r="BI24"/>
  <c r="BH24"/>
  <c r="BC24"/>
  <c r="BB24"/>
  <c r="AW24"/>
  <c r="CO24" s="1"/>
  <c r="AV24"/>
  <c r="CN24" s="1"/>
  <c r="AQ24"/>
  <c r="AP24"/>
  <c r="AK24"/>
  <c r="AJ24"/>
  <c r="AE24"/>
  <c r="AD24"/>
  <c r="Y24"/>
  <c r="X24"/>
  <c r="S24"/>
  <c r="R24"/>
  <c r="M24"/>
  <c r="L24"/>
  <c r="G24"/>
  <c r="F24"/>
  <c r="DW23"/>
  <c r="DS23"/>
  <c r="DR23"/>
  <c r="DM23"/>
  <c r="DL23"/>
  <c r="DG23"/>
  <c r="DF23"/>
  <c r="DA23"/>
  <c r="DU23" s="1"/>
  <c r="CZ23"/>
  <c r="CU23"/>
  <c r="CT23"/>
  <c r="DT23" s="1"/>
  <c r="CM23"/>
  <c r="CL23"/>
  <c r="CG23"/>
  <c r="CF23"/>
  <c r="CA23"/>
  <c r="BZ23"/>
  <c r="BU23"/>
  <c r="BT23"/>
  <c r="BO23"/>
  <c r="BN23"/>
  <c r="BI23"/>
  <c r="BH23"/>
  <c r="BC23"/>
  <c r="BB23"/>
  <c r="DV23" s="1"/>
  <c r="AW23"/>
  <c r="CO23" s="1"/>
  <c r="AV23"/>
  <c r="CN23" s="1"/>
  <c r="AQ23"/>
  <c r="AP23"/>
  <c r="AK23"/>
  <c r="AJ23"/>
  <c r="AE23"/>
  <c r="AD23"/>
  <c r="Y23"/>
  <c r="X23"/>
  <c r="S23"/>
  <c r="R23"/>
  <c r="M23"/>
  <c r="L23"/>
  <c r="G23"/>
  <c r="F23"/>
  <c r="DW22"/>
  <c r="DS22"/>
  <c r="DR22"/>
  <c r="DM22"/>
  <c r="DL22"/>
  <c r="DG22"/>
  <c r="DF22"/>
  <c r="DA22"/>
  <c r="CZ22"/>
  <c r="DT22" s="1"/>
  <c r="CU22"/>
  <c r="DU22" s="1"/>
  <c r="CT22"/>
  <c r="CM22"/>
  <c r="CL22"/>
  <c r="CG22"/>
  <c r="CF22"/>
  <c r="CA22"/>
  <c r="BZ22"/>
  <c r="BU22"/>
  <c r="BT22"/>
  <c r="BO22"/>
  <c r="BN22"/>
  <c r="BI22"/>
  <c r="BH22"/>
  <c r="BC22"/>
  <c r="BB22"/>
  <c r="AW22"/>
  <c r="CO22" s="1"/>
  <c r="AV22"/>
  <c r="CN22" s="1"/>
  <c r="AQ22"/>
  <c r="AP22"/>
  <c r="AK22"/>
  <c r="AJ22"/>
  <c r="AE22"/>
  <c r="AD22"/>
  <c r="Y22"/>
  <c r="X22"/>
  <c r="S22"/>
  <c r="R22"/>
  <c r="M22"/>
  <c r="L22"/>
  <c r="G22"/>
  <c r="F22"/>
  <c r="DW21"/>
  <c r="DS21"/>
  <c r="DR21"/>
  <c r="DM21"/>
  <c r="DL21"/>
  <c r="DG21"/>
  <c r="DF21"/>
  <c r="DA21"/>
  <c r="DU21" s="1"/>
  <c r="CZ21"/>
  <c r="CU21"/>
  <c r="CT21"/>
  <c r="DT21" s="1"/>
  <c r="CM21"/>
  <c r="CL21"/>
  <c r="CG21"/>
  <c r="CF21"/>
  <c r="CA21"/>
  <c r="BZ21"/>
  <c r="BU21"/>
  <c r="BT21"/>
  <c r="BO21"/>
  <c r="BN21"/>
  <c r="BI21"/>
  <c r="BH21"/>
  <c r="BC21"/>
  <c r="BB21"/>
  <c r="DV21" s="1"/>
  <c r="AW21"/>
  <c r="CO21" s="1"/>
  <c r="AV21"/>
  <c r="CN21" s="1"/>
  <c r="AQ21"/>
  <c r="AP21"/>
  <c r="AK21"/>
  <c r="AJ21"/>
  <c r="AE21"/>
  <c r="AD21"/>
  <c r="Y21"/>
  <c r="X21"/>
  <c r="S21"/>
  <c r="R21"/>
  <c r="M21"/>
  <c r="L21"/>
  <c r="G21"/>
  <c r="F21"/>
  <c r="DW20"/>
  <c r="DS20"/>
  <c r="DR20"/>
  <c r="DM20"/>
  <c r="DL20"/>
  <c r="DG20"/>
  <c r="DF20"/>
  <c r="DA20"/>
  <c r="CZ20"/>
  <c r="DT20" s="1"/>
  <c r="CU20"/>
  <c r="DU20" s="1"/>
  <c r="CT20"/>
  <c r="CM20"/>
  <c r="CL20"/>
  <c r="CG20"/>
  <c r="CF20"/>
  <c r="CA20"/>
  <c r="BZ20"/>
  <c r="BU20"/>
  <c r="BT20"/>
  <c r="BO20"/>
  <c r="BN20"/>
  <c r="BI20"/>
  <c r="BH20"/>
  <c r="BC20"/>
  <c r="BB20"/>
  <c r="AW20"/>
  <c r="CO20" s="1"/>
  <c r="AV20"/>
  <c r="CN20" s="1"/>
  <c r="AQ20"/>
  <c r="AP20"/>
  <c r="AK20"/>
  <c r="AJ20"/>
  <c r="AE20"/>
  <c r="AD20"/>
  <c r="Y20"/>
  <c r="X20"/>
  <c r="S20"/>
  <c r="R20"/>
  <c r="M20"/>
  <c r="L20"/>
  <c r="G20"/>
  <c r="F20"/>
  <c r="DW19"/>
  <c r="DS19"/>
  <c r="DR19"/>
  <c r="DM19"/>
  <c r="DL19"/>
  <c r="DG19"/>
  <c r="DF19"/>
  <c r="DA19"/>
  <c r="DU19" s="1"/>
  <c r="CZ19"/>
  <c r="CU19"/>
  <c r="CT19"/>
  <c r="DT19" s="1"/>
  <c r="CM19"/>
  <c r="CL19"/>
  <c r="CG19"/>
  <c r="CF19"/>
  <c r="CA19"/>
  <c r="BZ19"/>
  <c r="BU19"/>
  <c r="BT19"/>
  <c r="BO19"/>
  <c r="BN19"/>
  <c r="BI19"/>
  <c r="BH19"/>
  <c r="BC19"/>
  <c r="BB19"/>
  <c r="DV19" s="1"/>
  <c r="AW19"/>
  <c r="CO19" s="1"/>
  <c r="AV19"/>
  <c r="CN19" s="1"/>
  <c r="AQ19"/>
  <c r="AP19"/>
  <c r="AK19"/>
  <c r="AJ19"/>
  <c r="AE19"/>
  <c r="AD19"/>
  <c r="Y19"/>
  <c r="X19"/>
  <c r="S19"/>
  <c r="R19"/>
  <c r="M19"/>
  <c r="L19"/>
  <c r="G19"/>
  <c r="F19"/>
  <c r="DW18"/>
  <c r="DS18"/>
  <c r="DR18"/>
  <c r="DM18"/>
  <c r="DL18"/>
  <c r="DG18"/>
  <c r="DF18"/>
  <c r="DA18"/>
  <c r="CZ18"/>
  <c r="DT18" s="1"/>
  <c r="CU18"/>
  <c r="DU18" s="1"/>
  <c r="CT18"/>
  <c r="CM18"/>
  <c r="CL18"/>
  <c r="CG18"/>
  <c r="CF18"/>
  <c r="CA18"/>
  <c r="BZ18"/>
  <c r="BU18"/>
  <c r="BT18"/>
  <c r="BO18"/>
  <c r="BN18"/>
  <c r="BI18"/>
  <c r="BH18"/>
  <c r="BC18"/>
  <c r="BB18"/>
  <c r="AW18"/>
  <c r="CO18" s="1"/>
  <c r="AV18"/>
  <c r="CN18" s="1"/>
  <c r="AQ18"/>
  <c r="AP18"/>
  <c r="AK18"/>
  <c r="AJ18"/>
  <c r="AE18"/>
  <c r="AD18"/>
  <c r="Y18"/>
  <c r="X18"/>
  <c r="S18"/>
  <c r="R18"/>
  <c r="M18"/>
  <c r="L18"/>
  <c r="G18"/>
  <c r="F18"/>
  <c r="DW17"/>
  <c r="DS17"/>
  <c r="DR17"/>
  <c r="DM17"/>
  <c r="DL17"/>
  <c r="DG17"/>
  <c r="DF17"/>
  <c r="DA17"/>
  <c r="DU17" s="1"/>
  <c r="CZ17"/>
  <c r="CU17"/>
  <c r="CT17"/>
  <c r="DT17" s="1"/>
  <c r="CM17"/>
  <c r="CL17"/>
  <c r="CG17"/>
  <c r="CF17"/>
  <c r="CA17"/>
  <c r="BZ17"/>
  <c r="BU17"/>
  <c r="BT17"/>
  <c r="BO17"/>
  <c r="BN17"/>
  <c r="BI17"/>
  <c r="BH17"/>
  <c r="BC17"/>
  <c r="BB17"/>
  <c r="DV17" s="1"/>
  <c r="AW17"/>
  <c r="CO17" s="1"/>
  <c r="AV17"/>
  <c r="CN17" s="1"/>
  <c r="AQ17"/>
  <c r="AP17"/>
  <c r="AK17"/>
  <c r="AJ17"/>
  <c r="AE17"/>
  <c r="AD17"/>
  <c r="Y17"/>
  <c r="X17"/>
  <c r="S17"/>
  <c r="R17"/>
  <c r="M17"/>
  <c r="L17"/>
  <c r="G17"/>
  <c r="F17"/>
  <c r="DW16"/>
  <c r="DS16"/>
  <c r="DR16"/>
  <c r="DM16"/>
  <c r="DL16"/>
  <c r="DG16"/>
  <c r="DF16"/>
  <c r="DA16"/>
  <c r="CZ16"/>
  <c r="DT16" s="1"/>
  <c r="CU16"/>
  <c r="DU16" s="1"/>
  <c r="CT16"/>
  <c r="CM16"/>
  <c r="CL16"/>
  <c r="CG16"/>
  <c r="CF16"/>
  <c r="CA16"/>
  <c r="BZ16"/>
  <c r="BU16"/>
  <c r="BT16"/>
  <c r="BO16"/>
  <c r="BN16"/>
  <c r="BI16"/>
  <c r="BH16"/>
  <c r="BC16"/>
  <c r="BB16"/>
  <c r="AW16"/>
  <c r="CO16" s="1"/>
  <c r="AV16"/>
  <c r="CN16" s="1"/>
  <c r="AQ16"/>
  <c r="AP16"/>
  <c r="AK16"/>
  <c r="AJ16"/>
  <c r="AE16"/>
  <c r="AD16"/>
  <c r="Y16"/>
  <c r="X16"/>
  <c r="S16"/>
  <c r="R16"/>
  <c r="M16"/>
  <c r="L16"/>
  <c r="G16"/>
  <c r="F16"/>
  <c r="DW15"/>
  <c r="DS15"/>
  <c r="DR15"/>
  <c r="DM15"/>
  <c r="DL15"/>
  <c r="DG15"/>
  <c r="DF15"/>
  <c r="DA15"/>
  <c r="DU15" s="1"/>
  <c r="CZ15"/>
  <c r="CU15"/>
  <c r="CT15"/>
  <c r="DT15" s="1"/>
  <c r="CM15"/>
  <c r="CL15"/>
  <c r="CG15"/>
  <c r="CF15"/>
  <c r="CA15"/>
  <c r="BZ15"/>
  <c r="BU15"/>
  <c r="BT15"/>
  <c r="BO15"/>
  <c r="BN15"/>
  <c r="BI15"/>
  <c r="BH15"/>
  <c r="BC15"/>
  <c r="BB15"/>
  <c r="DV15" s="1"/>
  <c r="AW15"/>
  <c r="CO15" s="1"/>
  <c r="AV15"/>
  <c r="CN15" s="1"/>
  <c r="AQ15"/>
  <c r="AP15"/>
  <c r="AK15"/>
  <c r="AJ15"/>
  <c r="AE15"/>
  <c r="AD15"/>
  <c r="Y15"/>
  <c r="X15"/>
  <c r="S15"/>
  <c r="R15"/>
  <c r="M15"/>
  <c r="L15"/>
  <c r="G15"/>
  <c r="F15"/>
  <c r="DW14"/>
  <c r="DS14"/>
  <c r="DR14"/>
  <c r="DM14"/>
  <c r="DL14"/>
  <c r="DG14"/>
  <c r="DF14"/>
  <c r="DA14"/>
  <c r="CZ14"/>
  <c r="DT14" s="1"/>
  <c r="CU14"/>
  <c r="DU14" s="1"/>
  <c r="CT14"/>
  <c r="CM14"/>
  <c r="CL14"/>
  <c r="CG14"/>
  <c r="CF14"/>
  <c r="CA14"/>
  <c r="BZ14"/>
  <c r="BU14"/>
  <c r="BT14"/>
  <c r="BO14"/>
  <c r="BN14"/>
  <c r="BI14"/>
  <c r="BH14"/>
  <c r="BC14"/>
  <c r="BB14"/>
  <c r="AW14"/>
  <c r="CO14" s="1"/>
  <c r="AV14"/>
  <c r="CN14" s="1"/>
  <c r="AQ14"/>
  <c r="AP14"/>
  <c r="AK14"/>
  <c r="AJ14"/>
  <c r="AE14"/>
  <c r="AD14"/>
  <c r="Y14"/>
  <c r="X14"/>
  <c r="S14"/>
  <c r="R14"/>
  <c r="M14"/>
  <c r="L14"/>
  <c r="G14"/>
  <c r="F14"/>
  <c r="DW13"/>
  <c r="DS13"/>
  <c r="DR13"/>
  <c r="DM13"/>
  <c r="DL13"/>
  <c r="DG13"/>
  <c r="DF13"/>
  <c r="DA13"/>
  <c r="DU13" s="1"/>
  <c r="CZ13"/>
  <c r="CU13"/>
  <c r="CT13"/>
  <c r="DT13" s="1"/>
  <c r="CM13"/>
  <c r="CL13"/>
  <c r="CG13"/>
  <c r="CF13"/>
  <c r="CA13"/>
  <c r="BZ13"/>
  <c r="BU13"/>
  <c r="BT13"/>
  <c r="BO13"/>
  <c r="BN13"/>
  <c r="BI13"/>
  <c r="BH13"/>
  <c r="BC13"/>
  <c r="BB13"/>
  <c r="DV13" s="1"/>
  <c r="AW13"/>
  <c r="CO13" s="1"/>
  <c r="AV13"/>
  <c r="CN13" s="1"/>
  <c r="AQ13"/>
  <c r="AP13"/>
  <c r="AK13"/>
  <c r="AJ13"/>
  <c r="AE13"/>
  <c r="AD13"/>
  <c r="Y13"/>
  <c r="X13"/>
  <c r="S13"/>
  <c r="R13"/>
  <c r="M13"/>
  <c r="L13"/>
  <c r="G13"/>
  <c r="F13"/>
  <c r="DW12"/>
  <c r="DS12"/>
  <c r="DR12"/>
  <c r="DM12"/>
  <c r="DL12"/>
  <c r="DG12"/>
  <c r="DF12"/>
  <c r="DA12"/>
  <c r="CZ12"/>
  <c r="DT12" s="1"/>
  <c r="CU12"/>
  <c r="DU12" s="1"/>
  <c r="CT12"/>
  <c r="CM12"/>
  <c r="CL12"/>
  <c r="CG12"/>
  <c r="CF12"/>
  <c r="CA12"/>
  <c r="BZ12"/>
  <c r="BU12"/>
  <c r="BT12"/>
  <c r="BO12"/>
  <c r="BN12"/>
  <c r="BI12"/>
  <c r="BH12"/>
  <c r="BC12"/>
  <c r="BB12"/>
  <c r="AW12"/>
  <c r="CO12" s="1"/>
  <c r="AV12"/>
  <c r="CN12" s="1"/>
  <c r="AQ12"/>
  <c r="AP12"/>
  <c r="AK12"/>
  <c r="AJ12"/>
  <c r="AE12"/>
  <c r="AD12"/>
  <c r="Y12"/>
  <c r="X12"/>
  <c r="S12"/>
  <c r="R12"/>
  <c r="M12"/>
  <c r="L12"/>
  <c r="G12"/>
  <c r="F12"/>
  <c r="DW11"/>
  <c r="DS11"/>
  <c r="DR11"/>
  <c r="DM11"/>
  <c r="DL11"/>
  <c r="DG11"/>
  <c r="DF11"/>
  <c r="DA11"/>
  <c r="DU11" s="1"/>
  <c r="CZ11"/>
  <c r="CU11"/>
  <c r="CT11"/>
  <c r="DT11" s="1"/>
  <c r="CM11"/>
  <c r="CL11"/>
  <c r="CG11"/>
  <c r="CF11"/>
  <c r="CA11"/>
  <c r="BZ11"/>
  <c r="BU11"/>
  <c r="BT11"/>
  <c r="BO11"/>
  <c r="BN11"/>
  <c r="BI11"/>
  <c r="BH11"/>
  <c r="BC11"/>
  <c r="BB11"/>
  <c r="DV11" s="1"/>
  <c r="AW11"/>
  <c r="CO11" s="1"/>
  <c r="AV11"/>
  <c r="CN11" s="1"/>
  <c r="AQ11"/>
  <c r="AP11"/>
  <c r="AK11"/>
  <c r="AJ11"/>
  <c r="AE11"/>
  <c r="AD11"/>
  <c r="Y11"/>
  <c r="X11"/>
  <c r="S11"/>
  <c r="R11"/>
  <c r="M11"/>
  <c r="L11"/>
  <c r="G11"/>
  <c r="F11"/>
  <c r="DW10"/>
  <c r="DS10"/>
  <c r="DR10"/>
  <c r="DM10"/>
  <c r="DL10"/>
  <c r="DG10"/>
  <c r="DF10"/>
  <c r="DA10"/>
  <c r="CZ10"/>
  <c r="DT10" s="1"/>
  <c r="CU10"/>
  <c r="DU10" s="1"/>
  <c r="CT10"/>
  <c r="CM10"/>
  <c r="CL10"/>
  <c r="CG10"/>
  <c r="CF10"/>
  <c r="CA10"/>
  <c r="BZ10"/>
  <c r="BU10"/>
  <c r="BT10"/>
  <c r="BO10"/>
  <c r="BN10"/>
  <c r="BI10"/>
  <c r="BH10"/>
  <c r="BC10"/>
  <c r="BB10"/>
  <c r="AW10"/>
  <c r="CO10" s="1"/>
  <c r="AV10"/>
  <c r="CN10" s="1"/>
  <c r="AQ10"/>
  <c r="AP10"/>
  <c r="AK10"/>
  <c r="AJ10"/>
  <c r="AE10"/>
  <c r="AD10"/>
  <c r="Y10"/>
  <c r="X10"/>
  <c r="S10"/>
  <c r="R10"/>
  <c r="M10"/>
  <c r="L10"/>
  <c r="G10"/>
  <c r="F10"/>
  <c r="DW9"/>
  <c r="DS9"/>
  <c r="DR9"/>
  <c r="DM9"/>
  <c r="DL9"/>
  <c r="DG9"/>
  <c r="DF9"/>
  <c r="DA9"/>
  <c r="DU9" s="1"/>
  <c r="CZ9"/>
  <c r="CU9"/>
  <c r="CT9"/>
  <c r="DT9" s="1"/>
  <c r="CM9"/>
  <c r="CL9"/>
  <c r="CG9"/>
  <c r="CF9"/>
  <c r="CA9"/>
  <c r="BZ9"/>
  <c r="BU9"/>
  <c r="BT9"/>
  <c r="BO9"/>
  <c r="BN9"/>
  <c r="BI9"/>
  <c r="BH9"/>
  <c r="BC9"/>
  <c r="BB9"/>
  <c r="DV9" s="1"/>
  <c r="AW9"/>
  <c r="CO9" s="1"/>
  <c r="AV9"/>
  <c r="CN9" s="1"/>
  <c r="AQ9"/>
  <c r="AP9"/>
  <c r="AK9"/>
  <c r="AJ9"/>
  <c r="AE9"/>
  <c r="AD9"/>
  <c r="Y9"/>
  <c r="X9"/>
  <c r="S9"/>
  <c r="R9"/>
  <c r="M9"/>
  <c r="L9"/>
  <c r="G9"/>
  <c r="F9"/>
  <c r="DW8"/>
  <c r="DS8"/>
  <c r="DR8"/>
  <c r="DM8"/>
  <c r="DL8"/>
  <c r="DG8"/>
  <c r="DF8"/>
  <c r="DA8"/>
  <c r="CZ8"/>
  <c r="DT8" s="1"/>
  <c r="CU8"/>
  <c r="DU8" s="1"/>
  <c r="CT8"/>
  <c r="CM8"/>
  <c r="CL8"/>
  <c r="CG8"/>
  <c r="CF8"/>
  <c r="CA8"/>
  <c r="BZ8"/>
  <c r="BU8"/>
  <c r="BT8"/>
  <c r="BO8"/>
  <c r="BN8"/>
  <c r="BI8"/>
  <c r="BH8"/>
  <c r="BC8"/>
  <c r="BB8"/>
  <c r="AW8"/>
  <c r="CO8" s="1"/>
  <c r="AV8"/>
  <c r="CN8" s="1"/>
  <c r="AQ8"/>
  <c r="AP8"/>
  <c r="AK8"/>
  <c r="AJ8"/>
  <c r="AE8"/>
  <c r="AD8"/>
  <c r="Y8"/>
  <c r="X8"/>
  <c r="S8"/>
  <c r="R8"/>
  <c r="M8"/>
  <c r="L8"/>
  <c r="G8"/>
  <c r="F8"/>
  <c r="DW7"/>
  <c r="DS7"/>
  <c r="DR7"/>
  <c r="DM7"/>
  <c r="DL7"/>
  <c r="DG7"/>
  <c r="DF7"/>
  <c r="DA7"/>
  <c r="DU7" s="1"/>
  <c r="CZ7"/>
  <c r="CU7"/>
  <c r="CT7"/>
  <c r="DT7" s="1"/>
  <c r="CM7"/>
  <c r="CL7"/>
  <c r="CG7"/>
  <c r="CF7"/>
  <c r="CA7"/>
  <c r="BZ7"/>
  <c r="BU7"/>
  <c r="BT7"/>
  <c r="BO7"/>
  <c r="BN7"/>
  <c r="BI7"/>
  <c r="BH7"/>
  <c r="BC7"/>
  <c r="BB7"/>
  <c r="DV7" s="1"/>
  <c r="AW7"/>
  <c r="CO7" s="1"/>
  <c r="AV7"/>
  <c r="CN7" s="1"/>
  <c r="AQ7"/>
  <c r="AP7"/>
  <c r="AK7"/>
  <c r="AJ7"/>
  <c r="AE7"/>
  <c r="AD7"/>
  <c r="Y7"/>
  <c r="X7"/>
  <c r="S7"/>
  <c r="R7"/>
  <c r="M7"/>
  <c r="L7"/>
  <c r="G7"/>
  <c r="F7"/>
  <c r="DW6"/>
  <c r="DS6"/>
  <c r="DR6"/>
  <c r="DM6"/>
  <c r="DL6"/>
  <c r="DG6"/>
  <c r="DF6"/>
  <c r="DA6"/>
  <c r="CZ6"/>
  <c r="DT6" s="1"/>
  <c r="CU6"/>
  <c r="DU6" s="1"/>
  <c r="CT6"/>
  <c r="CM6"/>
  <c r="CL6"/>
  <c r="CG6"/>
  <c r="CF6"/>
  <c r="CA6"/>
  <c r="BZ6"/>
  <c r="BU6"/>
  <c r="BT6"/>
  <c r="BO6"/>
  <c r="BN6"/>
  <c r="BI6"/>
  <c r="BH6"/>
  <c r="BC6"/>
  <c r="BB6"/>
  <c r="AW6"/>
  <c r="CO6" s="1"/>
  <c r="AV6"/>
  <c r="CN6" s="1"/>
  <c r="AQ6"/>
  <c r="AP6"/>
  <c r="AK6"/>
  <c r="AJ6"/>
  <c r="AE6"/>
  <c r="AD6"/>
  <c r="Y6"/>
  <c r="X6"/>
  <c r="S6"/>
  <c r="R6"/>
  <c r="M6"/>
  <c r="L6"/>
  <c r="G6"/>
  <c r="F6"/>
  <c r="DW5"/>
  <c r="DW36" s="1"/>
  <c r="DS5"/>
  <c r="DS36" s="1"/>
  <c r="DR5"/>
  <c r="DR36" s="1"/>
  <c r="DM5"/>
  <c r="DM36" s="1"/>
  <c r="DL5"/>
  <c r="DL36" s="1"/>
  <c r="DG5"/>
  <c r="DG36" s="1"/>
  <c r="DF5"/>
  <c r="DF36" s="1"/>
  <c r="DA5"/>
  <c r="DA36" s="1"/>
  <c r="CZ5"/>
  <c r="CZ36" s="1"/>
  <c r="CU5"/>
  <c r="CU36" s="1"/>
  <c r="CT5"/>
  <c r="DT5" s="1"/>
  <c r="CM5"/>
  <c r="CM36" s="1"/>
  <c r="CL5"/>
  <c r="CL36" s="1"/>
  <c r="CG5"/>
  <c r="CG36" s="1"/>
  <c r="CF5"/>
  <c r="CF36" s="1"/>
  <c r="CA5"/>
  <c r="CA36" s="1"/>
  <c r="BZ5"/>
  <c r="BZ36" s="1"/>
  <c r="BU5"/>
  <c r="BU36" s="1"/>
  <c r="BT5"/>
  <c r="BT36" s="1"/>
  <c r="BO5"/>
  <c r="BO36" s="1"/>
  <c r="BN5"/>
  <c r="BN36" s="1"/>
  <c r="BI5"/>
  <c r="BI36" s="1"/>
  <c r="BH5"/>
  <c r="BH36" s="1"/>
  <c r="BC5"/>
  <c r="BC36" s="1"/>
  <c r="BB5"/>
  <c r="DV5" s="1"/>
  <c r="AW5"/>
  <c r="AW36" s="1"/>
  <c r="AV5"/>
  <c r="AV36" s="1"/>
  <c r="AQ5"/>
  <c r="AQ36" s="1"/>
  <c r="AP5"/>
  <c r="AP36" s="1"/>
  <c r="AK5"/>
  <c r="AK36" s="1"/>
  <c r="AJ5"/>
  <c r="AJ36" s="1"/>
  <c r="AE5"/>
  <c r="AE36" s="1"/>
  <c r="AD5"/>
  <c r="AD36" s="1"/>
  <c r="Y5"/>
  <c r="Y36" s="1"/>
  <c r="X5"/>
  <c r="X36" s="1"/>
  <c r="S5"/>
  <c r="S36" s="1"/>
  <c r="R5"/>
  <c r="R36" s="1"/>
  <c r="M5"/>
  <c r="M36" s="1"/>
  <c r="L5"/>
  <c r="G5"/>
  <c r="G36" s="1"/>
  <c r="F5"/>
  <c r="F36" s="1"/>
  <c r="CN26" l="1"/>
  <c r="L36"/>
  <c r="DT36"/>
  <c r="DU5"/>
  <c r="DU36" s="1"/>
  <c r="CO5"/>
  <c r="CO36" s="1"/>
  <c r="CN5"/>
  <c r="DV6"/>
  <c r="DV8"/>
  <c r="DV10"/>
  <c r="DV12"/>
  <c r="DV14"/>
  <c r="DV16"/>
  <c r="DV18"/>
  <c r="DV20"/>
  <c r="DV22"/>
  <c r="DV24"/>
  <c r="DV26"/>
  <c r="DV28"/>
  <c r="DV30"/>
  <c r="DV32"/>
  <c r="DV34"/>
  <c r="BB36"/>
  <c r="CT36"/>
  <c r="CN36" l="1"/>
  <c r="DV36"/>
  <c r="DQ37" i="3"/>
  <c r="DP37"/>
  <c r="DO37"/>
  <c r="DN37"/>
  <c r="DK37"/>
  <c r="DJ37"/>
  <c r="DI37"/>
  <c r="DH37"/>
  <c r="DE37"/>
  <c r="DD37"/>
  <c r="DC37"/>
  <c r="DB37"/>
  <c r="CY37"/>
  <c r="CX37"/>
  <c r="CW37"/>
  <c r="CV37"/>
  <c r="CS37"/>
  <c r="CR37"/>
  <c r="CQ37"/>
  <c r="CP37"/>
  <c r="CK37"/>
  <c r="CJ37"/>
  <c r="CI37"/>
  <c r="CH37"/>
  <c r="CE37"/>
  <c r="CD37"/>
  <c r="CC37"/>
  <c r="CB37"/>
  <c r="BY37"/>
  <c r="BX37"/>
  <c r="BW37"/>
  <c r="BV37"/>
  <c r="BS37"/>
  <c r="BR37"/>
  <c r="BQ37"/>
  <c r="BP37"/>
  <c r="BM37"/>
  <c r="BL37"/>
  <c r="BK37"/>
  <c r="BJ37"/>
  <c r="BG37"/>
  <c r="BF37"/>
  <c r="BE37"/>
  <c r="BD37"/>
  <c r="BA37"/>
  <c r="AZ37"/>
  <c r="AY37"/>
  <c r="AX37"/>
  <c r="AU37"/>
  <c r="AT37"/>
  <c r="AS37"/>
  <c r="AR37"/>
  <c r="AO37"/>
  <c r="AN37"/>
  <c r="AM37"/>
  <c r="AL37"/>
  <c r="AI37"/>
  <c r="AH37"/>
  <c r="AG37"/>
  <c r="AF37"/>
  <c r="AC37"/>
  <c r="AB37"/>
  <c r="AA37"/>
  <c r="Z37"/>
  <c r="W37"/>
  <c r="V37"/>
  <c r="U37"/>
  <c r="T37"/>
  <c r="Q37"/>
  <c r="P37"/>
  <c r="O37"/>
  <c r="N37"/>
  <c r="K37"/>
  <c r="J37"/>
  <c r="I37"/>
  <c r="H37"/>
  <c r="E37"/>
  <c r="D37"/>
  <c r="C37"/>
  <c r="B37"/>
  <c r="DW36"/>
  <c r="DS36"/>
  <c r="DR36"/>
  <c r="DM36"/>
  <c r="DL36"/>
  <c r="DG36"/>
  <c r="DF36"/>
  <c r="DA36"/>
  <c r="CZ36"/>
  <c r="CU36"/>
  <c r="DU36" s="1"/>
  <c r="CT36"/>
  <c r="DT36" s="1"/>
  <c r="CM36"/>
  <c r="CL36"/>
  <c r="CG36"/>
  <c r="CF36"/>
  <c r="CA36"/>
  <c r="BZ36"/>
  <c r="BU36"/>
  <c r="BT36"/>
  <c r="BO36"/>
  <c r="BN36"/>
  <c r="BI36"/>
  <c r="BH36"/>
  <c r="BC36"/>
  <c r="BB36"/>
  <c r="AW36"/>
  <c r="CO36" s="1"/>
  <c r="AV36"/>
  <c r="DV36" s="1"/>
  <c r="AQ36"/>
  <c r="AP36"/>
  <c r="AK36"/>
  <c r="AJ36"/>
  <c r="AE36"/>
  <c r="AD36"/>
  <c r="Y36"/>
  <c r="X36"/>
  <c r="S36"/>
  <c r="R36"/>
  <c r="M36"/>
  <c r="L36"/>
  <c r="G36"/>
  <c r="F36"/>
  <c r="DW35"/>
  <c r="DS35"/>
  <c r="DR35"/>
  <c r="DM35"/>
  <c r="DL35"/>
  <c r="DG35"/>
  <c r="DF35"/>
  <c r="DA35"/>
  <c r="CZ35"/>
  <c r="DT35" s="1"/>
  <c r="CU35"/>
  <c r="DU35" s="1"/>
  <c r="CT35"/>
  <c r="CM35"/>
  <c r="CL35"/>
  <c r="CG35"/>
  <c r="CF35"/>
  <c r="CA35"/>
  <c r="BZ35"/>
  <c r="BU35"/>
  <c r="BT35"/>
  <c r="BO35"/>
  <c r="BN35"/>
  <c r="BI35"/>
  <c r="BH35"/>
  <c r="BC35"/>
  <c r="BB35"/>
  <c r="AW35"/>
  <c r="CO35" s="1"/>
  <c r="AV35"/>
  <c r="CN35" s="1"/>
  <c r="AQ35"/>
  <c r="AP35"/>
  <c r="AK35"/>
  <c r="AJ35"/>
  <c r="AE35"/>
  <c r="AD35"/>
  <c r="Y35"/>
  <c r="X35"/>
  <c r="S35"/>
  <c r="R35"/>
  <c r="M35"/>
  <c r="L35"/>
  <c r="G35"/>
  <c r="F35"/>
  <c r="DW34"/>
  <c r="DS34"/>
  <c r="DR34"/>
  <c r="DM34"/>
  <c r="DL34"/>
  <c r="DG34"/>
  <c r="DF34"/>
  <c r="DA34"/>
  <c r="CZ34"/>
  <c r="CU34"/>
  <c r="DU34" s="1"/>
  <c r="CT34"/>
  <c r="DT34" s="1"/>
  <c r="CM34"/>
  <c r="CL34"/>
  <c r="CG34"/>
  <c r="CF34"/>
  <c r="CA34"/>
  <c r="BZ34"/>
  <c r="BU34"/>
  <c r="BT34"/>
  <c r="BO34"/>
  <c r="BN34"/>
  <c r="BI34"/>
  <c r="BH34"/>
  <c r="BC34"/>
  <c r="BB34"/>
  <c r="AW34"/>
  <c r="CO34" s="1"/>
  <c r="AV34"/>
  <c r="DV34" s="1"/>
  <c r="AQ34"/>
  <c r="AP34"/>
  <c r="AK34"/>
  <c r="AJ34"/>
  <c r="AE34"/>
  <c r="AD34"/>
  <c r="Y34"/>
  <c r="X34"/>
  <c r="S34"/>
  <c r="R34"/>
  <c r="M34"/>
  <c r="L34"/>
  <c r="G34"/>
  <c r="F34"/>
  <c r="DW33"/>
  <c r="DS33"/>
  <c r="DR33"/>
  <c r="DM33"/>
  <c r="DL33"/>
  <c r="DG33"/>
  <c r="DF33"/>
  <c r="DA33"/>
  <c r="CZ33"/>
  <c r="DT33" s="1"/>
  <c r="CU33"/>
  <c r="DU33" s="1"/>
  <c r="CT33"/>
  <c r="CM33"/>
  <c r="CL33"/>
  <c r="CG33"/>
  <c r="CF33"/>
  <c r="CA33"/>
  <c r="BZ33"/>
  <c r="BU33"/>
  <c r="BT33"/>
  <c r="BO33"/>
  <c r="BN33"/>
  <c r="BI33"/>
  <c r="BH33"/>
  <c r="BC33"/>
  <c r="BB33"/>
  <c r="AW33"/>
  <c r="CO33" s="1"/>
  <c r="AV33"/>
  <c r="CN33" s="1"/>
  <c r="AQ33"/>
  <c r="AP33"/>
  <c r="AK33"/>
  <c r="AJ33"/>
  <c r="AE33"/>
  <c r="AD33"/>
  <c r="Y33"/>
  <c r="X33"/>
  <c r="S33"/>
  <c r="R33"/>
  <c r="M33"/>
  <c r="L33"/>
  <c r="G33"/>
  <c r="F33"/>
  <c r="DW32"/>
  <c r="DS32"/>
  <c r="DR32"/>
  <c r="DM32"/>
  <c r="DL32"/>
  <c r="DG32"/>
  <c r="DF32"/>
  <c r="DA32"/>
  <c r="CZ32"/>
  <c r="CU32"/>
  <c r="DU32" s="1"/>
  <c r="CT32"/>
  <c r="DT32" s="1"/>
  <c r="CM32"/>
  <c r="CL32"/>
  <c r="CG32"/>
  <c r="CF32"/>
  <c r="CA32"/>
  <c r="BZ32"/>
  <c r="BU32"/>
  <c r="BT32"/>
  <c r="BO32"/>
  <c r="BN32"/>
  <c r="BI32"/>
  <c r="BH32"/>
  <c r="BC32"/>
  <c r="BB32"/>
  <c r="AW32"/>
  <c r="CO32" s="1"/>
  <c r="AV32"/>
  <c r="DV32" s="1"/>
  <c r="AQ32"/>
  <c r="AP32"/>
  <c r="AK32"/>
  <c r="AJ32"/>
  <c r="AE32"/>
  <c r="AD32"/>
  <c r="Y32"/>
  <c r="X32"/>
  <c r="S32"/>
  <c r="R32"/>
  <c r="M32"/>
  <c r="L32"/>
  <c r="G32"/>
  <c r="F32"/>
  <c r="DW31"/>
  <c r="DS31"/>
  <c r="DR31"/>
  <c r="DM31"/>
  <c r="DL31"/>
  <c r="DG31"/>
  <c r="DF31"/>
  <c r="DA31"/>
  <c r="CZ31"/>
  <c r="CU31"/>
  <c r="DU31" s="1"/>
  <c r="CT31"/>
  <c r="DT31" s="1"/>
  <c r="CM31"/>
  <c r="CL31"/>
  <c r="CG31"/>
  <c r="CF31"/>
  <c r="CA31"/>
  <c r="BZ31"/>
  <c r="BU31"/>
  <c r="BT31"/>
  <c r="BO31"/>
  <c r="BN31"/>
  <c r="BI31"/>
  <c r="BH31"/>
  <c r="BC31"/>
  <c r="BB31"/>
  <c r="AW31"/>
  <c r="CO31" s="1"/>
  <c r="AV31"/>
  <c r="CN31" s="1"/>
  <c r="AQ31"/>
  <c r="AP31"/>
  <c r="AK31"/>
  <c r="AJ31"/>
  <c r="AE31"/>
  <c r="AD31"/>
  <c r="Y31"/>
  <c r="X31"/>
  <c r="S31"/>
  <c r="R31"/>
  <c r="M31"/>
  <c r="L31"/>
  <c r="G31"/>
  <c r="F31"/>
  <c r="DW30"/>
  <c r="DS30"/>
  <c r="DR30"/>
  <c r="DM30"/>
  <c r="DL30"/>
  <c r="DG30"/>
  <c r="DF30"/>
  <c r="DA30"/>
  <c r="CZ30"/>
  <c r="CU30"/>
  <c r="DU30" s="1"/>
  <c r="CT30"/>
  <c r="DT30" s="1"/>
  <c r="CM30"/>
  <c r="CL30"/>
  <c r="CG30"/>
  <c r="CF30"/>
  <c r="CA30"/>
  <c r="BZ30"/>
  <c r="BU30"/>
  <c r="BT30"/>
  <c r="BO30"/>
  <c r="BN30"/>
  <c r="BI30"/>
  <c r="BH30"/>
  <c r="BC30"/>
  <c r="BB30"/>
  <c r="AW30"/>
  <c r="CO30" s="1"/>
  <c r="AV30"/>
  <c r="DV30" s="1"/>
  <c r="AQ30"/>
  <c r="AP30"/>
  <c r="AK30"/>
  <c r="AJ30"/>
  <c r="AE30"/>
  <c r="AD30"/>
  <c r="Y30"/>
  <c r="X30"/>
  <c r="S30"/>
  <c r="R30"/>
  <c r="M30"/>
  <c r="L30"/>
  <c r="G30"/>
  <c r="F30"/>
  <c r="DW29"/>
  <c r="DS29"/>
  <c r="DR29"/>
  <c r="DM29"/>
  <c r="DL29"/>
  <c r="DG29"/>
  <c r="DF29"/>
  <c r="DA29"/>
  <c r="CZ29"/>
  <c r="CU29"/>
  <c r="DU29" s="1"/>
  <c r="CT29"/>
  <c r="DT29" s="1"/>
  <c r="CM29"/>
  <c r="CL29"/>
  <c r="CG29"/>
  <c r="CF29"/>
  <c r="CA29"/>
  <c r="BZ29"/>
  <c r="BU29"/>
  <c r="BT29"/>
  <c r="BO29"/>
  <c r="BN29"/>
  <c r="BI29"/>
  <c r="BH29"/>
  <c r="BC29"/>
  <c r="BB29"/>
  <c r="AW29"/>
  <c r="CO29" s="1"/>
  <c r="AV29"/>
  <c r="CN29" s="1"/>
  <c r="AQ29"/>
  <c r="AP29"/>
  <c r="AK29"/>
  <c r="AJ29"/>
  <c r="AE29"/>
  <c r="AD29"/>
  <c r="Y29"/>
  <c r="X29"/>
  <c r="S29"/>
  <c r="R29"/>
  <c r="M29"/>
  <c r="L29"/>
  <c r="G29"/>
  <c r="F29"/>
  <c r="DW28"/>
  <c r="DS28"/>
  <c r="DR28"/>
  <c r="DM28"/>
  <c r="DL28"/>
  <c r="DG28"/>
  <c r="DF28"/>
  <c r="DA28"/>
  <c r="CZ28"/>
  <c r="CU28"/>
  <c r="DU28" s="1"/>
  <c r="CT28"/>
  <c r="DT28" s="1"/>
  <c r="CM28"/>
  <c r="CL28"/>
  <c r="CG28"/>
  <c r="CF28"/>
  <c r="CA28"/>
  <c r="BZ28"/>
  <c r="BU28"/>
  <c r="BT28"/>
  <c r="BO28"/>
  <c r="BN28"/>
  <c r="BI28"/>
  <c r="BH28"/>
  <c r="BC28"/>
  <c r="BB28"/>
  <c r="AW28"/>
  <c r="CO28" s="1"/>
  <c r="AV28"/>
  <c r="DV28" s="1"/>
  <c r="AQ28"/>
  <c r="AP28"/>
  <c r="AK28"/>
  <c r="AJ28"/>
  <c r="AE28"/>
  <c r="AD28"/>
  <c r="Y28"/>
  <c r="X28"/>
  <c r="S28"/>
  <c r="R28"/>
  <c r="M28"/>
  <c r="L28"/>
  <c r="G28"/>
  <c r="F28"/>
  <c r="DW27"/>
  <c r="DS27"/>
  <c r="DR27"/>
  <c r="DM27"/>
  <c r="DL27"/>
  <c r="DG27"/>
  <c r="DF27"/>
  <c r="DA27"/>
  <c r="CZ27"/>
  <c r="CU27"/>
  <c r="DU27" s="1"/>
  <c r="CT27"/>
  <c r="DT27" s="1"/>
  <c r="CM27"/>
  <c r="CL27"/>
  <c r="CG27"/>
  <c r="CF27"/>
  <c r="CA27"/>
  <c r="BZ27"/>
  <c r="BU27"/>
  <c r="BT27"/>
  <c r="BO27"/>
  <c r="BN27"/>
  <c r="BI27"/>
  <c r="BH27"/>
  <c r="BC27"/>
  <c r="BB27"/>
  <c r="AW27"/>
  <c r="CO27" s="1"/>
  <c r="AV27"/>
  <c r="CN27" s="1"/>
  <c r="AQ27"/>
  <c r="AP27"/>
  <c r="AK27"/>
  <c r="AJ27"/>
  <c r="AE27"/>
  <c r="AD27"/>
  <c r="Y27"/>
  <c r="X27"/>
  <c r="S27"/>
  <c r="R27"/>
  <c r="M27"/>
  <c r="L27"/>
  <c r="G27"/>
  <c r="F27"/>
  <c r="DW26"/>
  <c r="DS26"/>
  <c r="DR26"/>
  <c r="DM26"/>
  <c r="DL26"/>
  <c r="DG26"/>
  <c r="DF26"/>
  <c r="DA26"/>
  <c r="CZ26"/>
  <c r="CU26"/>
  <c r="DU26" s="1"/>
  <c r="CT26"/>
  <c r="DT26" s="1"/>
  <c r="CM26"/>
  <c r="CL26"/>
  <c r="CG26"/>
  <c r="CF26"/>
  <c r="CA26"/>
  <c r="BZ26"/>
  <c r="BU26"/>
  <c r="BT26"/>
  <c r="BO26"/>
  <c r="BN26"/>
  <c r="BI26"/>
  <c r="BH26"/>
  <c r="BC26"/>
  <c r="BB26"/>
  <c r="AW26"/>
  <c r="CO26" s="1"/>
  <c r="AV26"/>
  <c r="DV26" s="1"/>
  <c r="AQ26"/>
  <c r="AP26"/>
  <c r="AK26"/>
  <c r="AJ26"/>
  <c r="AE26"/>
  <c r="AD26"/>
  <c r="Y26"/>
  <c r="X26"/>
  <c r="S26"/>
  <c r="R26"/>
  <c r="M26"/>
  <c r="L26"/>
  <c r="G26"/>
  <c r="F26"/>
  <c r="DW25"/>
  <c r="DS25"/>
  <c r="DR25"/>
  <c r="DM25"/>
  <c r="DL25"/>
  <c r="DG25"/>
  <c r="DF25"/>
  <c r="DA25"/>
  <c r="CZ25"/>
  <c r="CU25"/>
  <c r="DU25" s="1"/>
  <c r="CT25"/>
  <c r="DT25" s="1"/>
  <c r="CM25"/>
  <c r="CL25"/>
  <c r="CG25"/>
  <c r="CF25"/>
  <c r="CA25"/>
  <c r="BZ25"/>
  <c r="BU25"/>
  <c r="BT25"/>
  <c r="BO25"/>
  <c r="BN25"/>
  <c r="BI25"/>
  <c r="BH25"/>
  <c r="BC25"/>
  <c r="BB25"/>
  <c r="AW25"/>
  <c r="CO25" s="1"/>
  <c r="AV25"/>
  <c r="CN25" s="1"/>
  <c r="AQ25"/>
  <c r="AP25"/>
  <c r="AK25"/>
  <c r="AJ25"/>
  <c r="AE25"/>
  <c r="AD25"/>
  <c r="Y25"/>
  <c r="X25"/>
  <c r="S25"/>
  <c r="R25"/>
  <c r="M25"/>
  <c r="L25"/>
  <c r="G25"/>
  <c r="F25"/>
  <c r="DW24"/>
  <c r="DS24"/>
  <c r="DR24"/>
  <c r="DM24"/>
  <c r="DL24"/>
  <c r="DG24"/>
  <c r="DF24"/>
  <c r="DA24"/>
  <c r="CZ24"/>
  <c r="CU24"/>
  <c r="DU24" s="1"/>
  <c r="CT24"/>
  <c r="DT24" s="1"/>
  <c r="CM24"/>
  <c r="CL24"/>
  <c r="CG24"/>
  <c r="CF24"/>
  <c r="CA24"/>
  <c r="BZ24"/>
  <c r="BU24"/>
  <c r="BT24"/>
  <c r="BO24"/>
  <c r="BN24"/>
  <c r="BI24"/>
  <c r="BH24"/>
  <c r="BC24"/>
  <c r="BB24"/>
  <c r="AW24"/>
  <c r="CO24" s="1"/>
  <c r="AV24"/>
  <c r="DV24" s="1"/>
  <c r="AQ24"/>
  <c r="AP24"/>
  <c r="AK24"/>
  <c r="AJ24"/>
  <c r="AE24"/>
  <c r="AD24"/>
  <c r="Y24"/>
  <c r="X24"/>
  <c r="S24"/>
  <c r="R24"/>
  <c r="M24"/>
  <c r="L24"/>
  <c r="G24"/>
  <c r="F24"/>
  <c r="DW23"/>
  <c r="DS23"/>
  <c r="DR23"/>
  <c r="DM23"/>
  <c r="DL23"/>
  <c r="DG23"/>
  <c r="DF23"/>
  <c r="DA23"/>
  <c r="CZ23"/>
  <c r="CU23"/>
  <c r="DU23" s="1"/>
  <c r="CT23"/>
  <c r="DT23" s="1"/>
  <c r="CM23"/>
  <c r="CL23"/>
  <c r="CG23"/>
  <c r="CF23"/>
  <c r="CA23"/>
  <c r="BZ23"/>
  <c r="BU23"/>
  <c r="BT23"/>
  <c r="BO23"/>
  <c r="BN23"/>
  <c r="BI23"/>
  <c r="BH23"/>
  <c r="BC23"/>
  <c r="BB23"/>
  <c r="AW23"/>
  <c r="CO23" s="1"/>
  <c r="AV23"/>
  <c r="CN23" s="1"/>
  <c r="AQ23"/>
  <c r="AP23"/>
  <c r="AK23"/>
  <c r="AJ23"/>
  <c r="AE23"/>
  <c r="AD23"/>
  <c r="Y23"/>
  <c r="X23"/>
  <c r="S23"/>
  <c r="R23"/>
  <c r="M23"/>
  <c r="L23"/>
  <c r="G23"/>
  <c r="F23"/>
  <c r="DW22"/>
  <c r="DS22"/>
  <c r="DR22"/>
  <c r="DM22"/>
  <c r="DL22"/>
  <c r="DG22"/>
  <c r="DF22"/>
  <c r="DA22"/>
  <c r="CZ22"/>
  <c r="CU22"/>
  <c r="DU22" s="1"/>
  <c r="CT22"/>
  <c r="DT22" s="1"/>
  <c r="CM22"/>
  <c r="CL22"/>
  <c r="CG22"/>
  <c r="CF22"/>
  <c r="CA22"/>
  <c r="BZ22"/>
  <c r="BU22"/>
  <c r="BT22"/>
  <c r="BO22"/>
  <c r="BN22"/>
  <c r="BI22"/>
  <c r="BH22"/>
  <c r="BC22"/>
  <c r="BB22"/>
  <c r="AW22"/>
  <c r="CO22" s="1"/>
  <c r="AV22"/>
  <c r="DV22" s="1"/>
  <c r="AQ22"/>
  <c r="AP22"/>
  <c r="AK22"/>
  <c r="AJ22"/>
  <c r="AE22"/>
  <c r="AD22"/>
  <c r="Y22"/>
  <c r="X22"/>
  <c r="S22"/>
  <c r="R22"/>
  <c r="M22"/>
  <c r="L22"/>
  <c r="G22"/>
  <c r="F22"/>
  <c r="DW21"/>
  <c r="DS21"/>
  <c r="DR21"/>
  <c r="DM21"/>
  <c r="DL21"/>
  <c r="DG21"/>
  <c r="DF21"/>
  <c r="DA21"/>
  <c r="CZ21"/>
  <c r="CU21"/>
  <c r="DU21" s="1"/>
  <c r="CT21"/>
  <c r="DT21" s="1"/>
  <c r="CM21"/>
  <c r="CL21"/>
  <c r="CG21"/>
  <c r="CF21"/>
  <c r="CA21"/>
  <c r="BZ21"/>
  <c r="BU21"/>
  <c r="BT21"/>
  <c r="BO21"/>
  <c r="BN21"/>
  <c r="BI21"/>
  <c r="BH21"/>
  <c r="BC21"/>
  <c r="BB21"/>
  <c r="AW21"/>
  <c r="CO21" s="1"/>
  <c r="AV21"/>
  <c r="CN21" s="1"/>
  <c r="AQ21"/>
  <c r="AP21"/>
  <c r="AK21"/>
  <c r="AJ21"/>
  <c r="AE21"/>
  <c r="AD21"/>
  <c r="Y21"/>
  <c r="X21"/>
  <c r="S21"/>
  <c r="R21"/>
  <c r="M21"/>
  <c r="L21"/>
  <c r="G21"/>
  <c r="F21"/>
  <c r="DW20"/>
  <c r="DS20"/>
  <c r="DR20"/>
  <c r="DM20"/>
  <c r="DL20"/>
  <c r="DG20"/>
  <c r="DF20"/>
  <c r="DA20"/>
  <c r="CZ20"/>
  <c r="CU20"/>
  <c r="DU20" s="1"/>
  <c r="CT20"/>
  <c r="DT20" s="1"/>
  <c r="CM20"/>
  <c r="CL20"/>
  <c r="CG20"/>
  <c r="CF20"/>
  <c r="CA20"/>
  <c r="BZ20"/>
  <c r="BU20"/>
  <c r="BT20"/>
  <c r="BO20"/>
  <c r="BN20"/>
  <c r="BI20"/>
  <c r="BH20"/>
  <c r="BC20"/>
  <c r="BB20"/>
  <c r="AW20"/>
  <c r="CO20" s="1"/>
  <c r="AV20"/>
  <c r="DV20" s="1"/>
  <c r="AQ20"/>
  <c r="AP20"/>
  <c r="AK20"/>
  <c r="AJ20"/>
  <c r="AE20"/>
  <c r="AD20"/>
  <c r="Y20"/>
  <c r="X20"/>
  <c r="S20"/>
  <c r="R20"/>
  <c r="M20"/>
  <c r="L20"/>
  <c r="G20"/>
  <c r="F20"/>
  <c r="DW19"/>
  <c r="DS19"/>
  <c r="DR19"/>
  <c r="DM19"/>
  <c r="DL19"/>
  <c r="DG19"/>
  <c r="DF19"/>
  <c r="DA19"/>
  <c r="CZ19"/>
  <c r="CU19"/>
  <c r="DU19" s="1"/>
  <c r="CT19"/>
  <c r="DT19" s="1"/>
  <c r="CM19"/>
  <c r="CL19"/>
  <c r="CG19"/>
  <c r="CF19"/>
  <c r="CA19"/>
  <c r="BZ19"/>
  <c r="BU19"/>
  <c r="BT19"/>
  <c r="BO19"/>
  <c r="BN19"/>
  <c r="BI19"/>
  <c r="BH19"/>
  <c r="BC19"/>
  <c r="BB19"/>
  <c r="AW19"/>
  <c r="CO19" s="1"/>
  <c r="AV19"/>
  <c r="CN19" s="1"/>
  <c r="AQ19"/>
  <c r="AP19"/>
  <c r="AK19"/>
  <c r="AJ19"/>
  <c r="AE19"/>
  <c r="AD19"/>
  <c r="Y19"/>
  <c r="X19"/>
  <c r="S19"/>
  <c r="R19"/>
  <c r="M19"/>
  <c r="L19"/>
  <c r="G19"/>
  <c r="F19"/>
  <c r="DW18"/>
  <c r="DS18"/>
  <c r="DR18"/>
  <c r="DM18"/>
  <c r="DL18"/>
  <c r="DG18"/>
  <c r="DF18"/>
  <c r="DA18"/>
  <c r="CZ18"/>
  <c r="CU18"/>
  <c r="DU18" s="1"/>
  <c r="CT18"/>
  <c r="DT18" s="1"/>
  <c r="CM18"/>
  <c r="CL18"/>
  <c r="CG18"/>
  <c r="CF18"/>
  <c r="CA18"/>
  <c r="BZ18"/>
  <c r="BU18"/>
  <c r="BT18"/>
  <c r="BO18"/>
  <c r="BN18"/>
  <c r="BI18"/>
  <c r="BH18"/>
  <c r="BC18"/>
  <c r="BB18"/>
  <c r="AW18"/>
  <c r="CO18" s="1"/>
  <c r="AV18"/>
  <c r="DV18" s="1"/>
  <c r="AQ18"/>
  <c r="AP18"/>
  <c r="AK18"/>
  <c r="AJ18"/>
  <c r="AE18"/>
  <c r="AD18"/>
  <c r="Y18"/>
  <c r="X18"/>
  <c r="S18"/>
  <c r="R18"/>
  <c r="M18"/>
  <c r="L18"/>
  <c r="G18"/>
  <c r="F18"/>
  <c r="DW17"/>
  <c r="DS17"/>
  <c r="DR17"/>
  <c r="DM17"/>
  <c r="DL17"/>
  <c r="DG17"/>
  <c r="DF17"/>
  <c r="DA17"/>
  <c r="CZ17"/>
  <c r="CU17"/>
  <c r="DU17" s="1"/>
  <c r="CT17"/>
  <c r="DT17" s="1"/>
  <c r="CM17"/>
  <c r="CL17"/>
  <c r="CG17"/>
  <c r="CF17"/>
  <c r="CA17"/>
  <c r="BZ17"/>
  <c r="BU17"/>
  <c r="BT17"/>
  <c r="BO17"/>
  <c r="BN17"/>
  <c r="BI17"/>
  <c r="BH17"/>
  <c r="BC17"/>
  <c r="BB17"/>
  <c r="AW17"/>
  <c r="CO17" s="1"/>
  <c r="AV17"/>
  <c r="CN17" s="1"/>
  <c r="AQ17"/>
  <c r="AP17"/>
  <c r="AK17"/>
  <c r="AJ17"/>
  <c r="AE17"/>
  <c r="AD17"/>
  <c r="Y17"/>
  <c r="X17"/>
  <c r="S17"/>
  <c r="R17"/>
  <c r="M17"/>
  <c r="L17"/>
  <c r="G17"/>
  <c r="F17"/>
  <c r="DW16"/>
  <c r="DS16"/>
  <c r="DR16"/>
  <c r="DM16"/>
  <c r="DL16"/>
  <c r="DG16"/>
  <c r="DF16"/>
  <c r="DA16"/>
  <c r="CZ16"/>
  <c r="CU16"/>
  <c r="DU16" s="1"/>
  <c r="CT16"/>
  <c r="DT16" s="1"/>
  <c r="CM16"/>
  <c r="CL16"/>
  <c r="CG16"/>
  <c r="CF16"/>
  <c r="CA16"/>
  <c r="BZ16"/>
  <c r="BU16"/>
  <c r="BT16"/>
  <c r="BO16"/>
  <c r="BN16"/>
  <c r="BI16"/>
  <c r="BH16"/>
  <c r="BC16"/>
  <c r="BB16"/>
  <c r="AW16"/>
  <c r="CO16" s="1"/>
  <c r="AV16"/>
  <c r="DV16" s="1"/>
  <c r="AQ16"/>
  <c r="AP16"/>
  <c r="AK16"/>
  <c r="AJ16"/>
  <c r="AE16"/>
  <c r="AD16"/>
  <c r="Y16"/>
  <c r="X16"/>
  <c r="S16"/>
  <c r="R16"/>
  <c r="M16"/>
  <c r="L16"/>
  <c r="G16"/>
  <c r="F16"/>
  <c r="DW15"/>
  <c r="DS15"/>
  <c r="DR15"/>
  <c r="DM15"/>
  <c r="DL15"/>
  <c r="DG15"/>
  <c r="DF15"/>
  <c r="DA15"/>
  <c r="CZ15"/>
  <c r="CU15"/>
  <c r="DU15" s="1"/>
  <c r="CT15"/>
  <c r="DT15" s="1"/>
  <c r="CM15"/>
  <c r="CL15"/>
  <c r="CG15"/>
  <c r="CF15"/>
  <c r="CA15"/>
  <c r="BZ15"/>
  <c r="BU15"/>
  <c r="BT15"/>
  <c r="BO15"/>
  <c r="BN15"/>
  <c r="BI15"/>
  <c r="BH15"/>
  <c r="BC15"/>
  <c r="BB15"/>
  <c r="AW15"/>
  <c r="CO15" s="1"/>
  <c r="AV15"/>
  <c r="CN15" s="1"/>
  <c r="AQ15"/>
  <c r="AP15"/>
  <c r="AK15"/>
  <c r="AJ15"/>
  <c r="AE15"/>
  <c r="AD15"/>
  <c r="Y15"/>
  <c r="X15"/>
  <c r="S15"/>
  <c r="R15"/>
  <c r="M15"/>
  <c r="L15"/>
  <c r="G15"/>
  <c r="F15"/>
  <c r="DW14"/>
  <c r="DS14"/>
  <c r="DR14"/>
  <c r="DM14"/>
  <c r="DL14"/>
  <c r="DG14"/>
  <c r="DF14"/>
  <c r="DA14"/>
  <c r="CZ14"/>
  <c r="CU14"/>
  <c r="DU14" s="1"/>
  <c r="CT14"/>
  <c r="DT14" s="1"/>
  <c r="CM14"/>
  <c r="CL14"/>
  <c r="CG14"/>
  <c r="CF14"/>
  <c r="CA14"/>
  <c r="BZ14"/>
  <c r="BU14"/>
  <c r="BT14"/>
  <c r="BO14"/>
  <c r="BN14"/>
  <c r="BI14"/>
  <c r="BH14"/>
  <c r="BC14"/>
  <c r="BB14"/>
  <c r="AW14"/>
  <c r="CO14" s="1"/>
  <c r="AV14"/>
  <c r="DV14" s="1"/>
  <c r="AQ14"/>
  <c r="AP14"/>
  <c r="AK14"/>
  <c r="AJ14"/>
  <c r="AE14"/>
  <c r="AD14"/>
  <c r="Y14"/>
  <c r="X14"/>
  <c r="S14"/>
  <c r="R14"/>
  <c r="M14"/>
  <c r="L14"/>
  <c r="G14"/>
  <c r="F14"/>
  <c r="DW13"/>
  <c r="DS13"/>
  <c r="DR13"/>
  <c r="DM13"/>
  <c r="DL13"/>
  <c r="DG13"/>
  <c r="DF13"/>
  <c r="DA13"/>
  <c r="CZ13"/>
  <c r="CU13"/>
  <c r="DU13" s="1"/>
  <c r="CT13"/>
  <c r="DT13" s="1"/>
  <c r="CM13"/>
  <c r="CL13"/>
  <c r="CG13"/>
  <c r="CF13"/>
  <c r="CA13"/>
  <c r="BZ13"/>
  <c r="BU13"/>
  <c r="BT13"/>
  <c r="BO13"/>
  <c r="BN13"/>
  <c r="BI13"/>
  <c r="BH13"/>
  <c r="BC13"/>
  <c r="BB13"/>
  <c r="AW13"/>
  <c r="CO13" s="1"/>
  <c r="AV13"/>
  <c r="CN13" s="1"/>
  <c r="AQ13"/>
  <c r="AP13"/>
  <c r="AK13"/>
  <c r="AJ13"/>
  <c r="AE13"/>
  <c r="AD13"/>
  <c r="Y13"/>
  <c r="X13"/>
  <c r="S13"/>
  <c r="R13"/>
  <c r="M13"/>
  <c r="L13"/>
  <c r="G13"/>
  <c r="F13"/>
  <c r="DW12"/>
  <c r="DS12"/>
  <c r="DR12"/>
  <c r="DM12"/>
  <c r="DL12"/>
  <c r="DG12"/>
  <c r="DF12"/>
  <c r="DA12"/>
  <c r="CZ12"/>
  <c r="CU12"/>
  <c r="DU12" s="1"/>
  <c r="CT12"/>
  <c r="DT12" s="1"/>
  <c r="CM12"/>
  <c r="CL12"/>
  <c r="CG12"/>
  <c r="CF12"/>
  <c r="CA12"/>
  <c r="BZ12"/>
  <c r="BU12"/>
  <c r="BT12"/>
  <c r="BO12"/>
  <c r="BN12"/>
  <c r="BI12"/>
  <c r="BH12"/>
  <c r="BC12"/>
  <c r="BB12"/>
  <c r="AW12"/>
  <c r="CO12" s="1"/>
  <c r="AV12"/>
  <c r="DV12" s="1"/>
  <c r="AQ12"/>
  <c r="AP12"/>
  <c r="AK12"/>
  <c r="AJ12"/>
  <c r="AE12"/>
  <c r="AD12"/>
  <c r="Y12"/>
  <c r="X12"/>
  <c r="S12"/>
  <c r="R12"/>
  <c r="M12"/>
  <c r="L12"/>
  <c r="G12"/>
  <c r="F12"/>
  <c r="DW11"/>
  <c r="DS11"/>
  <c r="DR11"/>
  <c r="DM11"/>
  <c r="DL11"/>
  <c r="DG11"/>
  <c r="DF11"/>
  <c r="DA11"/>
  <c r="CZ11"/>
  <c r="DT11" s="1"/>
  <c r="CU11"/>
  <c r="DU11" s="1"/>
  <c r="CT11"/>
  <c r="CM11"/>
  <c r="CL11"/>
  <c r="CG11"/>
  <c r="CF11"/>
  <c r="CA11"/>
  <c r="BZ11"/>
  <c r="BU11"/>
  <c r="BT11"/>
  <c r="BO11"/>
  <c r="BN11"/>
  <c r="BI11"/>
  <c r="BH11"/>
  <c r="BC11"/>
  <c r="BB11"/>
  <c r="AW11"/>
  <c r="CO11" s="1"/>
  <c r="AV11"/>
  <c r="CN11" s="1"/>
  <c r="AQ11"/>
  <c r="AP11"/>
  <c r="AK11"/>
  <c r="AJ11"/>
  <c r="AE11"/>
  <c r="AD11"/>
  <c r="Y11"/>
  <c r="X11"/>
  <c r="S11"/>
  <c r="R11"/>
  <c r="M11"/>
  <c r="L11"/>
  <c r="G11"/>
  <c r="F11"/>
  <c r="DW10"/>
  <c r="DS10"/>
  <c r="DR10"/>
  <c r="DM10"/>
  <c r="DL10"/>
  <c r="DG10"/>
  <c r="DF10"/>
  <c r="DA10"/>
  <c r="CZ10"/>
  <c r="CU10"/>
  <c r="DU10" s="1"/>
  <c r="CT10"/>
  <c r="DT10" s="1"/>
  <c r="CM10"/>
  <c r="CL10"/>
  <c r="CG10"/>
  <c r="CF10"/>
  <c r="CA10"/>
  <c r="BZ10"/>
  <c r="BU10"/>
  <c r="BT10"/>
  <c r="BO10"/>
  <c r="BN10"/>
  <c r="BI10"/>
  <c r="BH10"/>
  <c r="BC10"/>
  <c r="BB10"/>
  <c r="AW10"/>
  <c r="CO10" s="1"/>
  <c r="AV10"/>
  <c r="DV10" s="1"/>
  <c r="AQ10"/>
  <c r="AP10"/>
  <c r="AK10"/>
  <c r="AJ10"/>
  <c r="AE10"/>
  <c r="AD10"/>
  <c r="Y10"/>
  <c r="X10"/>
  <c r="S10"/>
  <c r="R10"/>
  <c r="M10"/>
  <c r="L10"/>
  <c r="G10"/>
  <c r="F10"/>
  <c r="DW9"/>
  <c r="DS9"/>
  <c r="DR9"/>
  <c r="DM9"/>
  <c r="DL9"/>
  <c r="DG9"/>
  <c r="DF9"/>
  <c r="DA9"/>
  <c r="CZ9"/>
  <c r="DT9" s="1"/>
  <c r="CU9"/>
  <c r="DU9" s="1"/>
  <c r="CT9"/>
  <c r="CM9"/>
  <c r="CL9"/>
  <c r="CG9"/>
  <c r="CF9"/>
  <c r="CA9"/>
  <c r="BZ9"/>
  <c r="BU9"/>
  <c r="BT9"/>
  <c r="BO9"/>
  <c r="BN9"/>
  <c r="BI9"/>
  <c r="BH9"/>
  <c r="BC9"/>
  <c r="BB9"/>
  <c r="AW9"/>
  <c r="CO9" s="1"/>
  <c r="AV9"/>
  <c r="CN9" s="1"/>
  <c r="AQ9"/>
  <c r="AP9"/>
  <c r="AK9"/>
  <c r="AJ9"/>
  <c r="AE9"/>
  <c r="AD9"/>
  <c r="Y9"/>
  <c r="X9"/>
  <c r="S9"/>
  <c r="R9"/>
  <c r="M9"/>
  <c r="L9"/>
  <c r="G9"/>
  <c r="F9"/>
  <c r="DW8"/>
  <c r="DS8"/>
  <c r="DR8"/>
  <c r="DM8"/>
  <c r="DL8"/>
  <c r="DG8"/>
  <c r="DF8"/>
  <c r="DA8"/>
  <c r="DU8" s="1"/>
  <c r="CZ8"/>
  <c r="CU8"/>
  <c r="CT8"/>
  <c r="DT8" s="1"/>
  <c r="CM8"/>
  <c r="CL8"/>
  <c r="CG8"/>
  <c r="CF8"/>
  <c r="CA8"/>
  <c r="BZ8"/>
  <c r="BU8"/>
  <c r="BT8"/>
  <c r="BO8"/>
  <c r="BN8"/>
  <c r="BI8"/>
  <c r="BH8"/>
  <c r="BC8"/>
  <c r="BB8"/>
  <c r="AW8"/>
  <c r="CO8" s="1"/>
  <c r="AV8"/>
  <c r="DV8" s="1"/>
  <c r="AQ8"/>
  <c r="AP8"/>
  <c r="AK8"/>
  <c r="AJ8"/>
  <c r="AE8"/>
  <c r="AD8"/>
  <c r="Y8"/>
  <c r="X8"/>
  <c r="S8"/>
  <c r="R8"/>
  <c r="M8"/>
  <c r="L8"/>
  <c r="G8"/>
  <c r="F8"/>
  <c r="DW7"/>
  <c r="DW37" s="1"/>
  <c r="DS7"/>
  <c r="DS37" s="1"/>
  <c r="DR7"/>
  <c r="DR37" s="1"/>
  <c r="DM7"/>
  <c r="DM37" s="1"/>
  <c r="DL7"/>
  <c r="DL37" s="1"/>
  <c r="DG7"/>
  <c r="DG37" s="1"/>
  <c r="DF7"/>
  <c r="DF37" s="1"/>
  <c r="DA7"/>
  <c r="DA37" s="1"/>
  <c r="CZ7"/>
  <c r="CZ37" s="1"/>
  <c r="CU7"/>
  <c r="DU7" s="1"/>
  <c r="DU37" s="1"/>
  <c r="CT7"/>
  <c r="DT7" s="1"/>
  <c r="DT37" s="1"/>
  <c r="CM7"/>
  <c r="CM37" s="1"/>
  <c r="CL7"/>
  <c r="CL37" s="1"/>
  <c r="CG7"/>
  <c r="CG37" s="1"/>
  <c r="CF7"/>
  <c r="CF37" s="1"/>
  <c r="CA7"/>
  <c r="CA37" s="1"/>
  <c r="BZ7"/>
  <c r="BZ37" s="1"/>
  <c r="BU7"/>
  <c r="BU37" s="1"/>
  <c r="BT7"/>
  <c r="BT37" s="1"/>
  <c r="BO7"/>
  <c r="BO37" s="1"/>
  <c r="BN7"/>
  <c r="BN37" s="1"/>
  <c r="BI7"/>
  <c r="BI37" s="1"/>
  <c r="BH7"/>
  <c r="BH37" s="1"/>
  <c r="BC7"/>
  <c r="BC37" s="1"/>
  <c r="BB7"/>
  <c r="BB37" s="1"/>
  <c r="AW7"/>
  <c r="AW37" s="1"/>
  <c r="AV7"/>
  <c r="AV37" s="1"/>
  <c r="AQ7"/>
  <c r="AQ37" s="1"/>
  <c r="AP7"/>
  <c r="AP37" s="1"/>
  <c r="AK7"/>
  <c r="AK37" s="1"/>
  <c r="AJ7"/>
  <c r="AJ37" s="1"/>
  <c r="AE7"/>
  <c r="AE37" s="1"/>
  <c r="AD7"/>
  <c r="AD37" s="1"/>
  <c r="Y7"/>
  <c r="Y37" s="1"/>
  <c r="X7"/>
  <c r="X37" s="1"/>
  <c r="S7"/>
  <c r="S37" s="1"/>
  <c r="R7"/>
  <c r="R37" s="1"/>
  <c r="M7"/>
  <c r="M37" s="1"/>
  <c r="L7"/>
  <c r="L37" s="1"/>
  <c r="G7"/>
  <c r="G37" s="1"/>
  <c r="F7"/>
  <c r="F37" s="1"/>
  <c r="CU37" l="1"/>
  <c r="DV7"/>
  <c r="CN8"/>
  <c r="DV9"/>
  <c r="CN10"/>
  <c r="DV11"/>
  <c r="CN12"/>
  <c r="DV13"/>
  <c r="CN14"/>
  <c r="DV15"/>
  <c r="CN16"/>
  <c r="DV17"/>
  <c r="CN18"/>
  <c r="DV19"/>
  <c r="CN20"/>
  <c r="DV21"/>
  <c r="CN22"/>
  <c r="DV23"/>
  <c r="CN24"/>
  <c r="DV25"/>
  <c r="CN26"/>
  <c r="DV27"/>
  <c r="CN28"/>
  <c r="DV29"/>
  <c r="CN30"/>
  <c r="DV31"/>
  <c r="CN32"/>
  <c r="DV33"/>
  <c r="CN34"/>
  <c r="DV35"/>
  <c r="CN36"/>
  <c r="CT37"/>
  <c r="CO7"/>
  <c r="CO37" s="1"/>
  <c r="CN7"/>
  <c r="CN37" s="1"/>
  <c r="DV37" l="1"/>
  <c r="DS38" i="2" l="1"/>
  <c r="DQ38"/>
  <c r="DP38"/>
  <c r="DO38"/>
  <c r="DN38"/>
  <c r="DM38"/>
  <c r="DK38"/>
  <c r="DJ38"/>
  <c r="DI38"/>
  <c r="DH38"/>
  <c r="DG38"/>
  <c r="DE38"/>
  <c r="DD38"/>
  <c r="DC38"/>
  <c r="DB38"/>
  <c r="DA38"/>
  <c r="CY38"/>
  <c r="CX38"/>
  <c r="CW38"/>
  <c r="CV38"/>
  <c r="CU38"/>
  <c r="CS38"/>
  <c r="CR38"/>
  <c r="CQ38"/>
  <c r="CP38"/>
  <c r="CM38"/>
  <c r="CK38"/>
  <c r="CJ38"/>
  <c r="CI38"/>
  <c r="CH38"/>
  <c r="CG38"/>
  <c r="CE38"/>
  <c r="CD38"/>
  <c r="CC38"/>
  <c r="CB38"/>
  <c r="CA38"/>
  <c r="BY38"/>
  <c r="BX38"/>
  <c r="BW38"/>
  <c r="BV38"/>
  <c r="BU38"/>
  <c r="BS38"/>
  <c r="BR38"/>
  <c r="BQ38"/>
  <c r="BP38"/>
  <c r="BM38"/>
  <c r="BL38"/>
  <c r="BK38"/>
  <c r="BJ38"/>
  <c r="BI38"/>
  <c r="BG38"/>
  <c r="BF38"/>
  <c r="BE38"/>
  <c r="BD38"/>
  <c r="BC38"/>
  <c r="BA38"/>
  <c r="AZ38"/>
  <c r="AY38"/>
  <c r="AX38"/>
  <c r="AW38"/>
  <c r="AU38"/>
  <c r="AT38"/>
  <c r="AS38"/>
  <c r="AR38"/>
  <c r="AO38"/>
  <c r="AN38"/>
  <c r="AM38"/>
  <c r="AL38"/>
  <c r="AK38"/>
  <c r="AJ38"/>
  <c r="AI38"/>
  <c r="AH38"/>
  <c r="AG38"/>
  <c r="AF38"/>
  <c r="AC38"/>
  <c r="AB38"/>
  <c r="AA38"/>
  <c r="Z38"/>
  <c r="Y38"/>
  <c r="W38"/>
  <c r="V38"/>
  <c r="U38"/>
  <c r="T38"/>
  <c r="S38"/>
  <c r="Q38"/>
  <c r="P38"/>
  <c r="O38"/>
  <c r="N38"/>
  <c r="M38"/>
  <c r="K38"/>
  <c r="J38"/>
  <c r="I38"/>
  <c r="H38"/>
  <c r="G38"/>
  <c r="E38"/>
  <c r="D38"/>
  <c r="C38"/>
  <c r="B38"/>
  <c r="DU37"/>
  <c r="DR37"/>
  <c r="DL37"/>
  <c r="DF37"/>
  <c r="CZ37"/>
  <c r="CT37"/>
  <c r="DT37" s="1"/>
  <c r="CO37"/>
  <c r="CL37"/>
  <c r="CF37"/>
  <c r="BZ37"/>
  <c r="BT37"/>
  <c r="BO37"/>
  <c r="DW37" s="1"/>
  <c r="BN37"/>
  <c r="BH37"/>
  <c r="DV37" s="1"/>
  <c r="BB37"/>
  <c r="AV37"/>
  <c r="CN37" s="1"/>
  <c r="AQ37"/>
  <c r="AP37"/>
  <c r="AE37"/>
  <c r="AD37"/>
  <c r="X37"/>
  <c r="R37"/>
  <c r="L37"/>
  <c r="F37"/>
  <c r="DU36"/>
  <c r="DR36"/>
  <c r="DL36"/>
  <c r="DF36"/>
  <c r="CZ36"/>
  <c r="DT36" s="1"/>
  <c r="CT36"/>
  <c r="CO36"/>
  <c r="CL36"/>
  <c r="CF36"/>
  <c r="BZ36"/>
  <c r="BT36"/>
  <c r="BO36"/>
  <c r="DW36" s="1"/>
  <c r="BN36"/>
  <c r="BH36"/>
  <c r="DV36" s="1"/>
  <c r="BB36"/>
  <c r="AV36"/>
  <c r="CN36" s="1"/>
  <c r="AQ36"/>
  <c r="AP36"/>
  <c r="AE36"/>
  <c r="AD36"/>
  <c r="X36"/>
  <c r="R36"/>
  <c r="L36"/>
  <c r="F36"/>
  <c r="DU35"/>
  <c r="DR35"/>
  <c r="DL35"/>
  <c r="DF35"/>
  <c r="CZ35"/>
  <c r="DT35" s="1"/>
  <c r="CT35"/>
  <c r="CO35"/>
  <c r="CL35"/>
  <c r="CF35"/>
  <c r="BZ35"/>
  <c r="BT35"/>
  <c r="BO35"/>
  <c r="DW35" s="1"/>
  <c r="BN35"/>
  <c r="BH35"/>
  <c r="DV35" s="1"/>
  <c r="BB35"/>
  <c r="AV35"/>
  <c r="CN35" s="1"/>
  <c r="AQ35"/>
  <c r="AP35"/>
  <c r="AE35"/>
  <c r="AD35"/>
  <c r="X35"/>
  <c r="R35"/>
  <c r="L35"/>
  <c r="F35"/>
  <c r="DU34"/>
  <c r="DR34"/>
  <c r="DL34"/>
  <c r="DF34"/>
  <c r="CZ34"/>
  <c r="DT34" s="1"/>
  <c r="CT34"/>
  <c r="CO34"/>
  <c r="CL34"/>
  <c r="CF34"/>
  <c r="BZ34"/>
  <c r="BT34"/>
  <c r="BO34"/>
  <c r="DW34" s="1"/>
  <c r="BN34"/>
  <c r="BH34"/>
  <c r="DV34" s="1"/>
  <c r="BB34"/>
  <c r="AV34"/>
  <c r="CN34" s="1"/>
  <c r="AQ34"/>
  <c r="AP34"/>
  <c r="AE34"/>
  <c r="AD34"/>
  <c r="X34"/>
  <c r="R34"/>
  <c r="L34"/>
  <c r="F34"/>
  <c r="DU33"/>
  <c r="DR33"/>
  <c r="DL33"/>
  <c r="DF33"/>
  <c r="CZ33"/>
  <c r="DT33" s="1"/>
  <c r="CT33"/>
  <c r="CO33"/>
  <c r="CL33"/>
  <c r="CF33"/>
  <c r="BZ33"/>
  <c r="BT33"/>
  <c r="BO33"/>
  <c r="DW33" s="1"/>
  <c r="BN33"/>
  <c r="BH33"/>
  <c r="BB33"/>
  <c r="AV33"/>
  <c r="CN33" s="1"/>
  <c r="AQ33"/>
  <c r="AP33"/>
  <c r="AE33"/>
  <c r="AD33"/>
  <c r="X33"/>
  <c r="R33"/>
  <c r="DV33" s="1"/>
  <c r="L33"/>
  <c r="F33"/>
  <c r="DU32"/>
  <c r="DR32"/>
  <c r="DL32"/>
  <c r="DF32"/>
  <c r="CZ32"/>
  <c r="CT32"/>
  <c r="DT32" s="1"/>
  <c r="CO32"/>
  <c r="CL32"/>
  <c r="CF32"/>
  <c r="BZ32"/>
  <c r="BT32"/>
  <c r="BO32"/>
  <c r="DW32" s="1"/>
  <c r="BN32"/>
  <c r="BH32"/>
  <c r="DV32" s="1"/>
  <c r="BB32"/>
  <c r="AV32"/>
  <c r="CN32" s="1"/>
  <c r="AQ32"/>
  <c r="AP32"/>
  <c r="AE32"/>
  <c r="AD32"/>
  <c r="X32"/>
  <c r="R32"/>
  <c r="L32"/>
  <c r="F32"/>
  <c r="DU31"/>
  <c r="DR31"/>
  <c r="DL31"/>
  <c r="DF31"/>
  <c r="CZ31"/>
  <c r="CT31"/>
  <c r="DT31" s="1"/>
  <c r="CO31"/>
  <c r="CL31"/>
  <c r="CF31"/>
  <c r="BZ31"/>
  <c r="BT31"/>
  <c r="BO31"/>
  <c r="DW31" s="1"/>
  <c r="BN31"/>
  <c r="BH31"/>
  <c r="DV31" s="1"/>
  <c r="BB31"/>
  <c r="CN31" s="1"/>
  <c r="AV31"/>
  <c r="AQ31"/>
  <c r="AP31"/>
  <c r="AE31"/>
  <c r="AD31"/>
  <c r="X31"/>
  <c r="R31"/>
  <c r="L31"/>
  <c r="F31"/>
  <c r="DU30"/>
  <c r="DR30"/>
  <c r="DL30"/>
  <c r="DF30"/>
  <c r="CZ30"/>
  <c r="CT30"/>
  <c r="DT30" s="1"/>
  <c r="CO30"/>
  <c r="CL30"/>
  <c r="CF30"/>
  <c r="BZ30"/>
  <c r="BT30"/>
  <c r="BO30"/>
  <c r="DW30" s="1"/>
  <c r="BN30"/>
  <c r="BH30"/>
  <c r="DV30" s="1"/>
  <c r="BB30"/>
  <c r="CN30" s="1"/>
  <c r="AV30"/>
  <c r="AQ30"/>
  <c r="AP30"/>
  <c r="AE30"/>
  <c r="AD30"/>
  <c r="X30"/>
  <c r="R30"/>
  <c r="L30"/>
  <c r="F30"/>
  <c r="DU29"/>
  <c r="DR29"/>
  <c r="DL29"/>
  <c r="DF29"/>
  <c r="CZ29"/>
  <c r="CT29"/>
  <c r="DT29" s="1"/>
  <c r="CO29"/>
  <c r="CL29"/>
  <c r="CF29"/>
  <c r="BZ29"/>
  <c r="BT29"/>
  <c r="BO29"/>
  <c r="DW29" s="1"/>
  <c r="BN29"/>
  <c r="BH29"/>
  <c r="DV29" s="1"/>
  <c r="BB29"/>
  <c r="CN29" s="1"/>
  <c r="AV29"/>
  <c r="AQ29"/>
  <c r="AP29"/>
  <c r="AE29"/>
  <c r="AD29"/>
  <c r="X29"/>
  <c r="R29"/>
  <c r="L29"/>
  <c r="F29"/>
  <c r="DU28"/>
  <c r="DR28"/>
  <c r="DL28"/>
  <c r="DF28"/>
  <c r="CZ28"/>
  <c r="CT28"/>
  <c r="DT28" s="1"/>
  <c r="CO28"/>
  <c r="CL28"/>
  <c r="CF28"/>
  <c r="BZ28"/>
  <c r="BT28"/>
  <c r="BO28"/>
  <c r="DW28" s="1"/>
  <c r="BN28"/>
  <c r="BH28"/>
  <c r="DV28" s="1"/>
  <c r="BB28"/>
  <c r="CN28" s="1"/>
  <c r="AV28"/>
  <c r="AQ28"/>
  <c r="AP28"/>
  <c r="AE28"/>
  <c r="AD28"/>
  <c r="X28"/>
  <c r="R28"/>
  <c r="L28"/>
  <c r="F28"/>
  <c r="DU27"/>
  <c r="DR27"/>
  <c r="DL27"/>
  <c r="DF27"/>
  <c r="CZ27"/>
  <c r="CT27"/>
  <c r="DT27" s="1"/>
  <c r="CO27"/>
  <c r="CL27"/>
  <c r="CF27"/>
  <c r="BZ27"/>
  <c r="BT27"/>
  <c r="BO27"/>
  <c r="DW27" s="1"/>
  <c r="BN27"/>
  <c r="BH27"/>
  <c r="DV27" s="1"/>
  <c r="BB27"/>
  <c r="CN27" s="1"/>
  <c r="AV27"/>
  <c r="AQ27"/>
  <c r="AP27"/>
  <c r="AE27"/>
  <c r="AD27"/>
  <c r="X27"/>
  <c r="R27"/>
  <c r="L27"/>
  <c r="F27"/>
  <c r="DU26"/>
  <c r="DR26"/>
  <c r="DL26"/>
  <c r="DF26"/>
  <c r="CZ26"/>
  <c r="CT26"/>
  <c r="DT26" s="1"/>
  <c r="CO26"/>
  <c r="CL26"/>
  <c r="CF26"/>
  <c r="BZ26"/>
  <c r="BT26"/>
  <c r="BO26"/>
  <c r="DW26" s="1"/>
  <c r="BN26"/>
  <c r="BH26"/>
  <c r="DV26" s="1"/>
  <c r="BB26"/>
  <c r="CN26" s="1"/>
  <c r="AV26"/>
  <c r="AQ26"/>
  <c r="AP26"/>
  <c r="AE26"/>
  <c r="AD26"/>
  <c r="X26"/>
  <c r="R26"/>
  <c r="L26"/>
  <c r="F26"/>
  <c r="DU25"/>
  <c r="DR25"/>
  <c r="DL25"/>
  <c r="DF25"/>
  <c r="CZ25"/>
  <c r="CT25"/>
  <c r="DT25" s="1"/>
  <c r="CO25"/>
  <c r="CL25"/>
  <c r="CF25"/>
  <c r="BZ25"/>
  <c r="BT25"/>
  <c r="BO25"/>
  <c r="DW25" s="1"/>
  <c r="BN25"/>
  <c r="BH25"/>
  <c r="DV25" s="1"/>
  <c r="BB25"/>
  <c r="CN25" s="1"/>
  <c r="AV25"/>
  <c r="AQ25"/>
  <c r="AP25"/>
  <c r="AE25"/>
  <c r="AD25"/>
  <c r="X25"/>
  <c r="R25"/>
  <c r="L25"/>
  <c r="F25"/>
  <c r="DU24"/>
  <c r="DR24"/>
  <c r="DL24"/>
  <c r="DF24"/>
  <c r="CZ24"/>
  <c r="CT24"/>
  <c r="DT24" s="1"/>
  <c r="CO24"/>
  <c r="CL24"/>
  <c r="CF24"/>
  <c r="BZ24"/>
  <c r="BT24"/>
  <c r="BO24"/>
  <c r="DW24" s="1"/>
  <c r="BN24"/>
  <c r="BH24"/>
  <c r="DV24" s="1"/>
  <c r="BB24"/>
  <c r="CN24" s="1"/>
  <c r="AV24"/>
  <c r="AQ24"/>
  <c r="AP24"/>
  <c r="AE24"/>
  <c r="AD24"/>
  <c r="X24"/>
  <c r="R24"/>
  <c r="L24"/>
  <c r="F24"/>
  <c r="DU23"/>
  <c r="DR23"/>
  <c r="DL23"/>
  <c r="DF23"/>
  <c r="CZ23"/>
  <c r="CT23"/>
  <c r="DT23" s="1"/>
  <c r="CO23"/>
  <c r="CL23"/>
  <c r="CF23"/>
  <c r="BZ23"/>
  <c r="BT23"/>
  <c r="BO23"/>
  <c r="DW23" s="1"/>
  <c r="BN23"/>
  <c r="BH23"/>
  <c r="DV23" s="1"/>
  <c r="BB23"/>
  <c r="CN23" s="1"/>
  <c r="AV23"/>
  <c r="AQ23"/>
  <c r="AP23"/>
  <c r="AE23"/>
  <c r="AD23"/>
  <c r="X23"/>
  <c r="R23"/>
  <c r="L23"/>
  <c r="F23"/>
  <c r="DU22"/>
  <c r="DR22"/>
  <c r="DL22"/>
  <c r="DF22"/>
  <c r="CZ22"/>
  <c r="CT22"/>
  <c r="DT22" s="1"/>
  <c r="CO22"/>
  <c r="CL22"/>
  <c r="CF22"/>
  <c r="BZ22"/>
  <c r="BT22"/>
  <c r="BO22"/>
  <c r="DW22" s="1"/>
  <c r="BN22"/>
  <c r="BH22"/>
  <c r="DV22" s="1"/>
  <c r="BB22"/>
  <c r="CN22" s="1"/>
  <c r="AV22"/>
  <c r="AQ22"/>
  <c r="AP22"/>
  <c r="AE22"/>
  <c r="AD22"/>
  <c r="X22"/>
  <c r="R22"/>
  <c r="L22"/>
  <c r="F22"/>
  <c r="DU21"/>
  <c r="DR21"/>
  <c r="DL21"/>
  <c r="DF21"/>
  <c r="CZ21"/>
  <c r="CT21"/>
  <c r="DT21" s="1"/>
  <c r="CO21"/>
  <c r="CL21"/>
  <c r="CF21"/>
  <c r="BZ21"/>
  <c r="BT21"/>
  <c r="BO21"/>
  <c r="DW21" s="1"/>
  <c r="BN21"/>
  <c r="BH21"/>
  <c r="DV21" s="1"/>
  <c r="BB21"/>
  <c r="CN21" s="1"/>
  <c r="AV21"/>
  <c r="AQ21"/>
  <c r="AP21"/>
  <c r="AE21"/>
  <c r="AD21"/>
  <c r="X21"/>
  <c r="R21"/>
  <c r="L21"/>
  <c r="F21"/>
  <c r="DU20"/>
  <c r="DR20"/>
  <c r="DL20"/>
  <c r="DF20"/>
  <c r="CZ20"/>
  <c r="CT20"/>
  <c r="DT20" s="1"/>
  <c r="CO20"/>
  <c r="CL20"/>
  <c r="CF20"/>
  <c r="BZ20"/>
  <c r="BT20"/>
  <c r="BO20"/>
  <c r="DW20" s="1"/>
  <c r="BN20"/>
  <c r="BH20"/>
  <c r="DV20" s="1"/>
  <c r="BB20"/>
  <c r="CN20" s="1"/>
  <c r="AV20"/>
  <c r="AQ20"/>
  <c r="AQ38" s="1"/>
  <c r="AP20"/>
  <c r="AE20"/>
  <c r="AE38" s="1"/>
  <c r="AD20"/>
  <c r="X20"/>
  <c r="R20"/>
  <c r="L20"/>
  <c r="F20"/>
  <c r="DU19"/>
  <c r="DR19"/>
  <c r="DL19"/>
  <c r="DF19"/>
  <c r="CZ19"/>
  <c r="CT19"/>
  <c r="DT19" s="1"/>
  <c r="CO19"/>
  <c r="CL19"/>
  <c r="CF19"/>
  <c r="BZ19"/>
  <c r="BT19"/>
  <c r="BO19"/>
  <c r="DW19" s="1"/>
  <c r="BN19"/>
  <c r="BH19"/>
  <c r="DV19" s="1"/>
  <c r="BB19"/>
  <c r="CN19" s="1"/>
  <c r="AV19"/>
  <c r="AP19"/>
  <c r="AD19"/>
  <c r="X19"/>
  <c r="R19"/>
  <c r="L19"/>
  <c r="F19"/>
  <c r="DU18"/>
  <c r="DR18"/>
  <c r="DL18"/>
  <c r="DF18"/>
  <c r="CZ18"/>
  <c r="DT18" s="1"/>
  <c r="CT18"/>
  <c r="CL18"/>
  <c r="CF18"/>
  <c r="BZ18"/>
  <c r="BT18"/>
  <c r="BO18"/>
  <c r="CO18" s="1"/>
  <c r="BN18"/>
  <c r="BH18"/>
  <c r="BB18"/>
  <c r="AV18"/>
  <c r="CN18" s="1"/>
  <c r="AP18"/>
  <c r="AD18"/>
  <c r="X18"/>
  <c r="R18"/>
  <c r="L18"/>
  <c r="F18"/>
  <c r="DU17"/>
  <c r="DR17"/>
  <c r="DL17"/>
  <c r="DF17"/>
  <c r="CZ17"/>
  <c r="CT17"/>
  <c r="DT17" s="1"/>
  <c r="CO17"/>
  <c r="CL17"/>
  <c r="CF17"/>
  <c r="BZ17"/>
  <c r="BT17"/>
  <c r="BO17"/>
  <c r="DW17" s="1"/>
  <c r="BN17"/>
  <c r="BH17"/>
  <c r="DV17" s="1"/>
  <c r="BB17"/>
  <c r="CN17" s="1"/>
  <c r="AV17"/>
  <c r="AP17"/>
  <c r="AD17"/>
  <c r="X17"/>
  <c r="R17"/>
  <c r="L17"/>
  <c r="F17"/>
  <c r="DU16"/>
  <c r="DR16"/>
  <c r="DL16"/>
  <c r="DF16"/>
  <c r="CZ16"/>
  <c r="DT16" s="1"/>
  <c r="CT16"/>
  <c r="CL16"/>
  <c r="CF16"/>
  <c r="BZ16"/>
  <c r="BT16"/>
  <c r="BO16"/>
  <c r="CO16" s="1"/>
  <c r="BN16"/>
  <c r="BH16"/>
  <c r="BB16"/>
  <c r="AV16"/>
  <c r="CN16" s="1"/>
  <c r="AP16"/>
  <c r="AD16"/>
  <c r="X16"/>
  <c r="R16"/>
  <c r="L16"/>
  <c r="F16"/>
  <c r="DU15"/>
  <c r="DR15"/>
  <c r="DL15"/>
  <c r="DF15"/>
  <c r="CZ15"/>
  <c r="CT15"/>
  <c r="DT15" s="1"/>
  <c r="CO15"/>
  <c r="CL15"/>
  <c r="CF15"/>
  <c r="BZ15"/>
  <c r="BT15"/>
  <c r="BO15"/>
  <c r="DW15" s="1"/>
  <c r="BN15"/>
  <c r="BH15"/>
  <c r="DV15" s="1"/>
  <c r="BB15"/>
  <c r="CN15" s="1"/>
  <c r="AV15"/>
  <c r="AP15"/>
  <c r="AD15"/>
  <c r="X15"/>
  <c r="R15"/>
  <c r="L15"/>
  <c r="F15"/>
  <c r="DU14"/>
  <c r="DR14"/>
  <c r="DL14"/>
  <c r="DF14"/>
  <c r="CZ14"/>
  <c r="DT14" s="1"/>
  <c r="CT14"/>
  <c r="CL14"/>
  <c r="CF14"/>
  <c r="BZ14"/>
  <c r="BT14"/>
  <c r="BO14"/>
  <c r="CO14" s="1"/>
  <c r="BN14"/>
  <c r="BH14"/>
  <c r="BB14"/>
  <c r="AV14"/>
  <c r="CN14" s="1"/>
  <c r="AP14"/>
  <c r="AD14"/>
  <c r="X14"/>
  <c r="R14"/>
  <c r="L14"/>
  <c r="F14"/>
  <c r="DU13"/>
  <c r="DR13"/>
  <c r="DL13"/>
  <c r="DF13"/>
  <c r="CZ13"/>
  <c r="CT13"/>
  <c r="DT13" s="1"/>
  <c r="CO13"/>
  <c r="CL13"/>
  <c r="CF13"/>
  <c r="BZ13"/>
  <c r="BT13"/>
  <c r="BO13"/>
  <c r="DW13" s="1"/>
  <c r="BN13"/>
  <c r="BH13"/>
  <c r="DV13" s="1"/>
  <c r="BB13"/>
  <c r="CN13" s="1"/>
  <c r="AV13"/>
  <c r="AP13"/>
  <c r="AD13"/>
  <c r="X13"/>
  <c r="R13"/>
  <c r="L13"/>
  <c r="F13"/>
  <c r="DU12"/>
  <c r="DR12"/>
  <c r="DL12"/>
  <c r="DF12"/>
  <c r="CZ12"/>
  <c r="DT12" s="1"/>
  <c r="CT12"/>
  <c r="CL12"/>
  <c r="CF12"/>
  <c r="BZ12"/>
  <c r="BT12"/>
  <c r="BO12"/>
  <c r="CO12" s="1"/>
  <c r="BN12"/>
  <c r="BH12"/>
  <c r="BB12"/>
  <c r="AV12"/>
  <c r="CN12" s="1"/>
  <c r="AP12"/>
  <c r="AD12"/>
  <c r="X12"/>
  <c r="R12"/>
  <c r="L12"/>
  <c r="F12"/>
  <c r="DU11"/>
  <c r="DR11"/>
  <c r="DL11"/>
  <c r="DF11"/>
  <c r="CZ11"/>
  <c r="CT11"/>
  <c r="DT11" s="1"/>
  <c r="CO11"/>
  <c r="CL11"/>
  <c r="CF11"/>
  <c r="BZ11"/>
  <c r="BT11"/>
  <c r="BO11"/>
  <c r="DW11" s="1"/>
  <c r="BN11"/>
  <c r="BH11"/>
  <c r="DV11" s="1"/>
  <c r="BB11"/>
  <c r="CN11" s="1"/>
  <c r="AV11"/>
  <c r="AP11"/>
  <c r="AD11"/>
  <c r="X11"/>
  <c r="R11"/>
  <c r="L11"/>
  <c r="F11"/>
  <c r="DU10"/>
  <c r="DR10"/>
  <c r="DL10"/>
  <c r="DF10"/>
  <c r="CZ10"/>
  <c r="DT10" s="1"/>
  <c r="CT10"/>
  <c r="CL10"/>
  <c r="CF10"/>
  <c r="BZ10"/>
  <c r="BT10"/>
  <c r="BO10"/>
  <c r="CO10" s="1"/>
  <c r="BN10"/>
  <c r="BH10"/>
  <c r="BB10"/>
  <c r="AV10"/>
  <c r="CN10" s="1"/>
  <c r="AP10"/>
  <c r="AD10"/>
  <c r="X10"/>
  <c r="R10"/>
  <c r="L10"/>
  <c r="F10"/>
  <c r="DU9"/>
  <c r="DR9"/>
  <c r="DL9"/>
  <c r="DF9"/>
  <c r="CZ9"/>
  <c r="CT9"/>
  <c r="DT9" s="1"/>
  <c r="CO9"/>
  <c r="CL9"/>
  <c r="CF9"/>
  <c r="BZ9"/>
  <c r="BT9"/>
  <c r="BO9"/>
  <c r="DW9" s="1"/>
  <c r="BN9"/>
  <c r="BH9"/>
  <c r="DV9" s="1"/>
  <c r="BB9"/>
  <c r="AV9"/>
  <c r="CN9" s="1"/>
  <c r="AP9"/>
  <c r="AD9"/>
  <c r="X9"/>
  <c r="R9"/>
  <c r="L9"/>
  <c r="F9"/>
  <c r="DU8"/>
  <c r="DR8"/>
  <c r="DL8"/>
  <c r="DF8"/>
  <c r="CZ8"/>
  <c r="DT8" s="1"/>
  <c r="CT8"/>
  <c r="CL8"/>
  <c r="CF8"/>
  <c r="BZ8"/>
  <c r="BT8"/>
  <c r="BO8"/>
  <c r="CO8" s="1"/>
  <c r="BN8"/>
  <c r="BH8"/>
  <c r="BB8"/>
  <c r="AV8"/>
  <c r="CN8" s="1"/>
  <c r="AP8"/>
  <c r="AD8"/>
  <c r="X8"/>
  <c r="R8"/>
  <c r="L8"/>
  <c r="F8"/>
  <c r="DU7"/>
  <c r="DU38" s="1"/>
  <c r="DR7"/>
  <c r="DR38" s="1"/>
  <c r="DL7"/>
  <c r="DL38" s="1"/>
  <c r="DF7"/>
  <c r="DF38" s="1"/>
  <c r="CZ7"/>
  <c r="CZ38" s="1"/>
  <c r="CT7"/>
  <c r="CT38" s="1"/>
  <c r="CO7"/>
  <c r="CL7"/>
  <c r="CL38" s="1"/>
  <c r="CF7"/>
  <c r="CF38" s="1"/>
  <c r="BZ7"/>
  <c r="BZ38" s="1"/>
  <c r="BT7"/>
  <c r="BT38" s="1"/>
  <c r="BO7"/>
  <c r="DW7" s="1"/>
  <c r="BN7"/>
  <c r="BN38" s="1"/>
  <c r="BH7"/>
  <c r="BH38" s="1"/>
  <c r="BB7"/>
  <c r="BB38" s="1"/>
  <c r="AV7"/>
  <c r="AV38" s="1"/>
  <c r="AP7"/>
  <c r="AP38" s="1"/>
  <c r="AD7"/>
  <c r="AD38" s="1"/>
  <c r="X7"/>
  <c r="X38" s="1"/>
  <c r="R7"/>
  <c r="R38" s="1"/>
  <c r="L7"/>
  <c r="L38" s="1"/>
  <c r="F7"/>
  <c r="F38" s="1"/>
  <c r="CO38" l="1"/>
  <c r="CN7"/>
  <c r="CN38" s="1"/>
  <c r="DW8"/>
  <c r="DW38" s="1"/>
  <c r="DW10"/>
  <c r="DW12"/>
  <c r="DW14"/>
  <c r="DW16"/>
  <c r="DW18"/>
  <c r="BO38"/>
  <c r="DT7"/>
  <c r="DT38" s="1"/>
  <c r="DV8"/>
  <c r="DV10"/>
  <c r="DV12"/>
  <c r="DV14"/>
  <c r="DV16"/>
  <c r="DV18"/>
  <c r="DV7"/>
  <c r="DV38" l="1"/>
  <c r="CH37" i="1" l="1"/>
  <c r="CA37"/>
  <c r="BZ37"/>
  <c r="BY37"/>
  <c r="BX37"/>
  <c r="BU37"/>
  <c r="BT37"/>
  <c r="BS37"/>
  <c r="BR37"/>
  <c r="BO37"/>
  <c r="BN37"/>
  <c r="BM37"/>
  <c r="BL37"/>
  <c r="BK37"/>
  <c r="BI37"/>
  <c r="BH37"/>
  <c r="BG37"/>
  <c r="BF37"/>
  <c r="BC37"/>
  <c r="BB37"/>
  <c r="BA37"/>
  <c r="AZ37"/>
  <c r="AU37"/>
  <c r="AT37"/>
  <c r="AS37"/>
  <c r="AR37"/>
  <c r="AO37"/>
  <c r="AN37"/>
  <c r="AM37"/>
  <c r="AL37"/>
  <c r="AI37"/>
  <c r="AH37"/>
  <c r="AG37"/>
  <c r="AF37"/>
  <c r="AC37"/>
  <c r="AB37"/>
  <c r="AA37"/>
  <c r="Z37"/>
  <c r="W37"/>
  <c r="V37"/>
  <c r="U37"/>
  <c r="T37"/>
  <c r="Q37"/>
  <c r="P37"/>
  <c r="O37"/>
  <c r="N37"/>
  <c r="M37"/>
  <c r="K37"/>
  <c r="J37"/>
  <c r="I37"/>
  <c r="H37"/>
  <c r="E37"/>
  <c r="D37"/>
  <c r="C37"/>
  <c r="B37"/>
  <c r="CC36"/>
  <c r="CB36"/>
  <c r="BW36"/>
  <c r="BV36"/>
  <c r="BQ36"/>
  <c r="BP36"/>
  <c r="BJ36"/>
  <c r="BE36"/>
  <c r="CE36" s="1"/>
  <c r="BD36"/>
  <c r="CD36" s="1"/>
  <c r="AW36"/>
  <c r="AV36"/>
  <c r="AQ36"/>
  <c r="AP36"/>
  <c r="AK36"/>
  <c r="AJ36"/>
  <c r="AE36"/>
  <c r="AD36"/>
  <c r="Y36"/>
  <c r="X36"/>
  <c r="S36"/>
  <c r="R36"/>
  <c r="L36"/>
  <c r="G36"/>
  <c r="AY36" s="1"/>
  <c r="F36"/>
  <c r="AX36" s="1"/>
  <c r="CC35"/>
  <c r="CB35"/>
  <c r="BW35"/>
  <c r="BV35"/>
  <c r="BQ35"/>
  <c r="BP35"/>
  <c r="CD35" s="1"/>
  <c r="BJ35"/>
  <c r="BE35"/>
  <c r="CE35" s="1"/>
  <c r="BD35"/>
  <c r="AW35"/>
  <c r="AV35"/>
  <c r="AQ35"/>
  <c r="AP35"/>
  <c r="AK35"/>
  <c r="AJ35"/>
  <c r="AE35"/>
  <c r="AD35"/>
  <c r="Y35"/>
  <c r="X35"/>
  <c r="S35"/>
  <c r="AY35" s="1"/>
  <c r="R35"/>
  <c r="L35"/>
  <c r="G35"/>
  <c r="CG35" s="1"/>
  <c r="F35"/>
  <c r="AX35" s="1"/>
  <c r="CC34"/>
  <c r="CB34"/>
  <c r="BW34"/>
  <c r="BV34"/>
  <c r="CD34" s="1"/>
  <c r="BQ34"/>
  <c r="BP34"/>
  <c r="BJ34"/>
  <c r="BE34"/>
  <c r="CE34" s="1"/>
  <c r="BD34"/>
  <c r="AW34"/>
  <c r="AV34"/>
  <c r="AQ34"/>
  <c r="AP34"/>
  <c r="AK34"/>
  <c r="AJ34"/>
  <c r="AE34"/>
  <c r="AD34"/>
  <c r="Y34"/>
  <c r="X34"/>
  <c r="S34"/>
  <c r="AY34" s="1"/>
  <c r="R34"/>
  <c r="L34"/>
  <c r="G34"/>
  <c r="CG34" s="1"/>
  <c r="F34"/>
  <c r="AX34" s="1"/>
  <c r="CC33"/>
  <c r="CB33"/>
  <c r="BW33"/>
  <c r="BV33"/>
  <c r="BQ33"/>
  <c r="BP33"/>
  <c r="CD33" s="1"/>
  <c r="BJ33"/>
  <c r="BE33"/>
  <c r="CE33" s="1"/>
  <c r="BD33"/>
  <c r="AW33"/>
  <c r="AV33"/>
  <c r="AQ33"/>
  <c r="AP33"/>
  <c r="AK33"/>
  <c r="AJ33"/>
  <c r="AE33"/>
  <c r="AD33"/>
  <c r="Y33"/>
  <c r="X33"/>
  <c r="S33"/>
  <c r="AY33" s="1"/>
  <c r="R33"/>
  <c r="L33"/>
  <c r="G33"/>
  <c r="CG33" s="1"/>
  <c r="F33"/>
  <c r="AX33" s="1"/>
  <c r="CC32"/>
  <c r="CB32"/>
  <c r="BW32"/>
  <c r="BV32"/>
  <c r="CD32" s="1"/>
  <c r="BQ32"/>
  <c r="BP32"/>
  <c r="BJ32"/>
  <c r="BE32"/>
  <c r="CE32" s="1"/>
  <c r="BD32"/>
  <c r="AW32"/>
  <c r="AV32"/>
  <c r="AQ32"/>
  <c r="AP32"/>
  <c r="AK32"/>
  <c r="AJ32"/>
  <c r="AE32"/>
  <c r="AD32"/>
  <c r="Y32"/>
  <c r="X32"/>
  <c r="S32"/>
  <c r="R32"/>
  <c r="L32"/>
  <c r="G32"/>
  <c r="AY32" s="1"/>
  <c r="F32"/>
  <c r="AX32" s="1"/>
  <c r="CC31"/>
  <c r="CB31"/>
  <c r="BW31"/>
  <c r="BV31"/>
  <c r="BQ31"/>
  <c r="BP31"/>
  <c r="BJ31"/>
  <c r="BE31"/>
  <c r="CE31" s="1"/>
  <c r="BD31"/>
  <c r="CD31" s="1"/>
  <c r="AW31"/>
  <c r="AV31"/>
  <c r="AQ31"/>
  <c r="AP31"/>
  <c r="AK31"/>
  <c r="AJ31"/>
  <c r="AE31"/>
  <c r="AD31"/>
  <c r="Y31"/>
  <c r="X31"/>
  <c r="S31"/>
  <c r="AY31" s="1"/>
  <c r="R31"/>
  <c r="L31"/>
  <c r="G31"/>
  <c r="CG31" s="1"/>
  <c r="F31"/>
  <c r="AX31" s="1"/>
  <c r="CC30"/>
  <c r="CB30"/>
  <c r="BW30"/>
  <c r="BV30"/>
  <c r="CD30" s="1"/>
  <c r="BQ30"/>
  <c r="BP30"/>
  <c r="BJ30"/>
  <c r="BE30"/>
  <c r="CE30" s="1"/>
  <c r="BD30"/>
  <c r="AW30"/>
  <c r="AV30"/>
  <c r="AQ30"/>
  <c r="AP30"/>
  <c r="AK30"/>
  <c r="AJ30"/>
  <c r="AE30"/>
  <c r="AD30"/>
  <c r="Y30"/>
  <c r="X30"/>
  <c r="S30"/>
  <c r="R30"/>
  <c r="L30"/>
  <c r="G30"/>
  <c r="AY30" s="1"/>
  <c r="F30"/>
  <c r="AX30" s="1"/>
  <c r="CC29"/>
  <c r="CB29"/>
  <c r="BW29"/>
  <c r="BV29"/>
  <c r="BQ29"/>
  <c r="BP29"/>
  <c r="CD29" s="1"/>
  <c r="BJ29"/>
  <c r="BE29"/>
  <c r="CE29" s="1"/>
  <c r="BD29"/>
  <c r="AW29"/>
  <c r="AV29"/>
  <c r="AQ29"/>
  <c r="AP29"/>
  <c r="AK29"/>
  <c r="AJ29"/>
  <c r="AE29"/>
  <c r="AD29"/>
  <c r="Y29"/>
  <c r="X29"/>
  <c r="S29"/>
  <c r="R29"/>
  <c r="L29"/>
  <c r="G29"/>
  <c r="CG29" s="1"/>
  <c r="F29"/>
  <c r="AX29" s="1"/>
  <c r="CC28"/>
  <c r="CB28"/>
  <c r="BW28"/>
  <c r="BV28"/>
  <c r="BQ28"/>
  <c r="BP28"/>
  <c r="BJ28"/>
  <c r="BE28"/>
  <c r="CE28" s="1"/>
  <c r="BD28"/>
  <c r="CD28" s="1"/>
  <c r="AW28"/>
  <c r="AV28"/>
  <c r="AQ28"/>
  <c r="AP28"/>
  <c r="AK28"/>
  <c r="AJ28"/>
  <c r="AE28"/>
  <c r="AD28"/>
  <c r="Y28"/>
  <c r="X28"/>
  <c r="S28"/>
  <c r="R28"/>
  <c r="L28"/>
  <c r="G28"/>
  <c r="AY28" s="1"/>
  <c r="F28"/>
  <c r="AX28" s="1"/>
  <c r="CC27"/>
  <c r="CB27"/>
  <c r="BW27"/>
  <c r="BV27"/>
  <c r="BQ27"/>
  <c r="BP27"/>
  <c r="BJ27"/>
  <c r="BE27"/>
  <c r="CE27" s="1"/>
  <c r="BD27"/>
  <c r="CD27" s="1"/>
  <c r="AW27"/>
  <c r="AV27"/>
  <c r="AQ27"/>
  <c r="AP27"/>
  <c r="AK27"/>
  <c r="AJ27"/>
  <c r="AE27"/>
  <c r="AD27"/>
  <c r="Y27"/>
  <c r="X27"/>
  <c r="S27"/>
  <c r="R27"/>
  <c r="L27"/>
  <c r="G27"/>
  <c r="CG27" s="1"/>
  <c r="F27"/>
  <c r="AX27" s="1"/>
  <c r="CC26"/>
  <c r="CB26"/>
  <c r="BW26"/>
  <c r="BV26"/>
  <c r="BQ26"/>
  <c r="BP26"/>
  <c r="BJ26"/>
  <c r="BE26"/>
  <c r="CE26" s="1"/>
  <c r="BD26"/>
  <c r="CD26" s="1"/>
  <c r="AW26"/>
  <c r="AV26"/>
  <c r="AQ26"/>
  <c r="AP26"/>
  <c r="AK26"/>
  <c r="AJ26"/>
  <c r="AE26"/>
  <c r="AD26"/>
  <c r="Y26"/>
  <c r="X26"/>
  <c r="S26"/>
  <c r="R26"/>
  <c r="L26"/>
  <c r="G26"/>
  <c r="AY26" s="1"/>
  <c r="F26"/>
  <c r="AX26" s="1"/>
  <c r="CC25"/>
  <c r="CB25"/>
  <c r="BW25"/>
  <c r="BV25"/>
  <c r="BQ25"/>
  <c r="BP25"/>
  <c r="BJ25"/>
  <c r="BE25"/>
  <c r="CE25" s="1"/>
  <c r="BD25"/>
  <c r="CD25" s="1"/>
  <c r="AW25"/>
  <c r="AV25"/>
  <c r="AQ25"/>
  <c r="AP25"/>
  <c r="AK25"/>
  <c r="AJ25"/>
  <c r="AE25"/>
  <c r="AD25"/>
  <c r="Y25"/>
  <c r="X25"/>
  <c r="S25"/>
  <c r="R25"/>
  <c r="L25"/>
  <c r="G25"/>
  <c r="CG25" s="1"/>
  <c r="F25"/>
  <c r="AX25" s="1"/>
  <c r="CC24"/>
  <c r="CB24"/>
  <c r="BW24"/>
  <c r="BV24"/>
  <c r="BQ24"/>
  <c r="BP24"/>
  <c r="BJ24"/>
  <c r="BE24"/>
  <c r="CE24" s="1"/>
  <c r="BD24"/>
  <c r="CD24" s="1"/>
  <c r="AW24"/>
  <c r="AV24"/>
  <c r="AQ24"/>
  <c r="AP24"/>
  <c r="AK24"/>
  <c r="AJ24"/>
  <c r="AE24"/>
  <c r="AD24"/>
  <c r="Y24"/>
  <c r="X24"/>
  <c r="S24"/>
  <c r="R24"/>
  <c r="L24"/>
  <c r="G24"/>
  <c r="AY24" s="1"/>
  <c r="F24"/>
  <c r="AX24" s="1"/>
  <c r="CC23"/>
  <c r="CB23"/>
  <c r="BW23"/>
  <c r="BV23"/>
  <c r="BQ23"/>
  <c r="BP23"/>
  <c r="BJ23"/>
  <c r="BE23"/>
  <c r="CE23" s="1"/>
  <c r="BD23"/>
  <c r="CD23" s="1"/>
  <c r="AW23"/>
  <c r="AV23"/>
  <c r="AQ23"/>
  <c r="AP23"/>
  <c r="AK23"/>
  <c r="AJ23"/>
  <c r="AE23"/>
  <c r="AD23"/>
  <c r="Y23"/>
  <c r="X23"/>
  <c r="S23"/>
  <c r="R23"/>
  <c r="L23"/>
  <c r="G23"/>
  <c r="CG23" s="1"/>
  <c r="F23"/>
  <c r="AX23" s="1"/>
  <c r="CC22"/>
  <c r="CB22"/>
  <c r="BW22"/>
  <c r="BV22"/>
  <c r="BQ22"/>
  <c r="BP22"/>
  <c r="BJ22"/>
  <c r="BE22"/>
  <c r="CE22" s="1"/>
  <c r="BD22"/>
  <c r="CD22" s="1"/>
  <c r="AW22"/>
  <c r="AV22"/>
  <c r="AQ22"/>
  <c r="AP22"/>
  <c r="AK22"/>
  <c r="AJ22"/>
  <c r="AE22"/>
  <c r="AD22"/>
  <c r="Y22"/>
  <c r="X22"/>
  <c r="S22"/>
  <c r="R22"/>
  <c r="L22"/>
  <c r="G22"/>
  <c r="AY22" s="1"/>
  <c r="F22"/>
  <c r="AX22" s="1"/>
  <c r="CC21"/>
  <c r="CB21"/>
  <c r="BW21"/>
  <c r="CE21" s="1"/>
  <c r="BV21"/>
  <c r="BQ21"/>
  <c r="BP21"/>
  <c r="BJ21"/>
  <c r="BE21"/>
  <c r="BD21"/>
  <c r="CD21" s="1"/>
  <c r="AW21"/>
  <c r="AV21"/>
  <c r="AQ21"/>
  <c r="AP21"/>
  <c r="AK21"/>
  <c r="AJ21"/>
  <c r="AE21"/>
  <c r="AD21"/>
  <c r="Y21"/>
  <c r="X21"/>
  <c r="S21"/>
  <c r="R21"/>
  <c r="L21"/>
  <c r="G21"/>
  <c r="CG21" s="1"/>
  <c r="F21"/>
  <c r="AX21" s="1"/>
  <c r="CC20"/>
  <c r="CB20"/>
  <c r="BW20"/>
  <c r="BV20"/>
  <c r="BQ20"/>
  <c r="BP20"/>
  <c r="BJ20"/>
  <c r="BE20"/>
  <c r="CE20" s="1"/>
  <c r="BD20"/>
  <c r="CD20" s="1"/>
  <c r="AW20"/>
  <c r="AV20"/>
  <c r="AQ20"/>
  <c r="AP20"/>
  <c r="AK20"/>
  <c r="AJ20"/>
  <c r="AE20"/>
  <c r="AD20"/>
  <c r="Y20"/>
  <c r="X20"/>
  <c r="S20"/>
  <c r="R20"/>
  <c r="L20"/>
  <c r="G20"/>
  <c r="AY20" s="1"/>
  <c r="F20"/>
  <c r="AX20" s="1"/>
  <c r="CC19"/>
  <c r="CB19"/>
  <c r="BW19"/>
  <c r="BV19"/>
  <c r="BQ19"/>
  <c r="CE19" s="1"/>
  <c r="BP19"/>
  <c r="BJ19"/>
  <c r="BE19"/>
  <c r="BD19"/>
  <c r="CD19" s="1"/>
  <c r="AW19"/>
  <c r="AV19"/>
  <c r="AQ19"/>
  <c r="AP19"/>
  <c r="AK19"/>
  <c r="AJ19"/>
  <c r="AE19"/>
  <c r="AD19"/>
  <c r="Y19"/>
  <c r="X19"/>
  <c r="S19"/>
  <c r="R19"/>
  <c r="L19"/>
  <c r="G19"/>
  <c r="CG19" s="1"/>
  <c r="F19"/>
  <c r="AX19" s="1"/>
  <c r="CC18"/>
  <c r="CB18"/>
  <c r="BW18"/>
  <c r="BV18"/>
  <c r="BQ18"/>
  <c r="BP18"/>
  <c r="BJ18"/>
  <c r="BE18"/>
  <c r="CE18" s="1"/>
  <c r="BD18"/>
  <c r="CD18" s="1"/>
  <c r="AW18"/>
  <c r="AV18"/>
  <c r="AQ18"/>
  <c r="AP18"/>
  <c r="AK18"/>
  <c r="AJ18"/>
  <c r="AE18"/>
  <c r="AD18"/>
  <c r="Y18"/>
  <c r="X18"/>
  <c r="S18"/>
  <c r="R18"/>
  <c r="L18"/>
  <c r="G18"/>
  <c r="AY18" s="1"/>
  <c r="F18"/>
  <c r="AX18" s="1"/>
  <c r="CC17"/>
  <c r="CB17"/>
  <c r="BW17"/>
  <c r="CE17" s="1"/>
  <c r="BV17"/>
  <c r="BQ17"/>
  <c r="BP17"/>
  <c r="BJ17"/>
  <c r="BE17"/>
  <c r="BD17"/>
  <c r="CD17" s="1"/>
  <c r="AW17"/>
  <c r="AV17"/>
  <c r="AQ17"/>
  <c r="AP17"/>
  <c r="AK17"/>
  <c r="AJ17"/>
  <c r="AE17"/>
  <c r="AD17"/>
  <c r="Y17"/>
  <c r="X17"/>
  <c r="S17"/>
  <c r="R17"/>
  <c r="L17"/>
  <c r="G17"/>
  <c r="CG17" s="1"/>
  <c r="F17"/>
  <c r="AX17" s="1"/>
  <c r="CC16"/>
  <c r="CB16"/>
  <c r="BW16"/>
  <c r="BV16"/>
  <c r="BQ16"/>
  <c r="BP16"/>
  <c r="BJ16"/>
  <c r="BE16"/>
  <c r="CE16" s="1"/>
  <c r="BD16"/>
  <c r="CD16" s="1"/>
  <c r="AW16"/>
  <c r="AV16"/>
  <c r="AQ16"/>
  <c r="AP16"/>
  <c r="AK16"/>
  <c r="AJ16"/>
  <c r="AE16"/>
  <c r="AD16"/>
  <c r="Y16"/>
  <c r="X16"/>
  <c r="S16"/>
  <c r="R16"/>
  <c r="L16"/>
  <c r="G16"/>
  <c r="AY16" s="1"/>
  <c r="F16"/>
  <c r="AX16" s="1"/>
  <c r="CC15"/>
  <c r="CB15"/>
  <c r="BW15"/>
  <c r="CE15" s="1"/>
  <c r="BV15"/>
  <c r="BQ15"/>
  <c r="BP15"/>
  <c r="BJ15"/>
  <c r="BE15"/>
  <c r="BD15"/>
  <c r="CD15" s="1"/>
  <c r="AW15"/>
  <c r="AV15"/>
  <c r="AQ15"/>
  <c r="AP15"/>
  <c r="AK15"/>
  <c r="AJ15"/>
  <c r="AE15"/>
  <c r="AD15"/>
  <c r="Y15"/>
  <c r="X15"/>
  <c r="S15"/>
  <c r="R15"/>
  <c r="AX15" s="1"/>
  <c r="L15"/>
  <c r="G15"/>
  <c r="CG15" s="1"/>
  <c r="F15"/>
  <c r="CF15" s="1"/>
  <c r="CC14"/>
  <c r="CB14"/>
  <c r="BW14"/>
  <c r="BV14"/>
  <c r="BQ14"/>
  <c r="BP14"/>
  <c r="BJ14"/>
  <c r="BE14"/>
  <c r="CE14" s="1"/>
  <c r="BD14"/>
  <c r="CD14" s="1"/>
  <c r="AW14"/>
  <c r="AV14"/>
  <c r="AQ14"/>
  <c r="AP14"/>
  <c r="AK14"/>
  <c r="AJ14"/>
  <c r="AE14"/>
  <c r="AD14"/>
  <c r="Y14"/>
  <c r="X14"/>
  <c r="S14"/>
  <c r="AY14" s="1"/>
  <c r="R14"/>
  <c r="L14"/>
  <c r="G14"/>
  <c r="CG14" s="1"/>
  <c r="F14"/>
  <c r="AX14" s="1"/>
  <c r="CC13"/>
  <c r="CB13"/>
  <c r="BW13"/>
  <c r="BV13"/>
  <c r="CD13" s="1"/>
  <c r="BQ13"/>
  <c r="BP13"/>
  <c r="BJ13"/>
  <c r="BE13"/>
  <c r="CE13" s="1"/>
  <c r="BD13"/>
  <c r="AW13"/>
  <c r="AV13"/>
  <c r="AQ13"/>
  <c r="AP13"/>
  <c r="AK13"/>
  <c r="AJ13"/>
  <c r="AE13"/>
  <c r="AD13"/>
  <c r="Y13"/>
  <c r="X13"/>
  <c r="S13"/>
  <c r="R13"/>
  <c r="L13"/>
  <c r="G13"/>
  <c r="CG13" s="1"/>
  <c r="F13"/>
  <c r="AX13" s="1"/>
  <c r="CC12"/>
  <c r="CB12"/>
  <c r="BW12"/>
  <c r="BV12"/>
  <c r="BQ12"/>
  <c r="BP12"/>
  <c r="BJ12"/>
  <c r="BE12"/>
  <c r="CE12" s="1"/>
  <c r="BD12"/>
  <c r="CD12" s="1"/>
  <c r="AW12"/>
  <c r="AV12"/>
  <c r="AQ12"/>
  <c r="AP12"/>
  <c r="AK12"/>
  <c r="AJ12"/>
  <c r="AE12"/>
  <c r="AD12"/>
  <c r="Y12"/>
  <c r="X12"/>
  <c r="S12"/>
  <c r="AY12" s="1"/>
  <c r="R12"/>
  <c r="L12"/>
  <c r="G12"/>
  <c r="CG12" s="1"/>
  <c r="F12"/>
  <c r="AX12" s="1"/>
  <c r="CC11"/>
  <c r="CB11"/>
  <c r="BW11"/>
  <c r="BV11"/>
  <c r="CD11" s="1"/>
  <c r="BQ11"/>
  <c r="BP11"/>
  <c r="BJ11"/>
  <c r="BE11"/>
  <c r="CE11" s="1"/>
  <c r="BD11"/>
  <c r="AW11"/>
  <c r="AV11"/>
  <c r="AQ11"/>
  <c r="AP11"/>
  <c r="AK11"/>
  <c r="AJ11"/>
  <c r="AE11"/>
  <c r="AD11"/>
  <c r="Y11"/>
  <c r="X11"/>
  <c r="S11"/>
  <c r="R11"/>
  <c r="L11"/>
  <c r="G11"/>
  <c r="CG11" s="1"/>
  <c r="F11"/>
  <c r="AX11" s="1"/>
  <c r="CC10"/>
  <c r="CB10"/>
  <c r="BW10"/>
  <c r="BV10"/>
  <c r="BQ10"/>
  <c r="BP10"/>
  <c r="BJ10"/>
  <c r="BE10"/>
  <c r="CE10" s="1"/>
  <c r="BD10"/>
  <c r="CD10" s="1"/>
  <c r="AW10"/>
  <c r="AV10"/>
  <c r="AQ10"/>
  <c r="AP10"/>
  <c r="AK10"/>
  <c r="AJ10"/>
  <c r="AE10"/>
  <c r="AD10"/>
  <c r="Y10"/>
  <c r="X10"/>
  <c r="S10"/>
  <c r="R10"/>
  <c r="L10"/>
  <c r="G10"/>
  <c r="AY10" s="1"/>
  <c r="F10"/>
  <c r="AX10" s="1"/>
  <c r="CC9"/>
  <c r="CB9"/>
  <c r="BW9"/>
  <c r="BV9"/>
  <c r="BQ9"/>
  <c r="BP9"/>
  <c r="BJ9"/>
  <c r="BE9"/>
  <c r="CE9" s="1"/>
  <c r="BD9"/>
  <c r="CD9" s="1"/>
  <c r="AW9"/>
  <c r="AV9"/>
  <c r="AQ9"/>
  <c r="AP9"/>
  <c r="AK9"/>
  <c r="AJ9"/>
  <c r="AE9"/>
  <c r="AD9"/>
  <c r="Y9"/>
  <c r="X9"/>
  <c r="S9"/>
  <c r="R9"/>
  <c r="L9"/>
  <c r="G9"/>
  <c r="CG9" s="1"/>
  <c r="F9"/>
  <c r="AX9" s="1"/>
  <c r="CC8"/>
  <c r="CB8"/>
  <c r="BW8"/>
  <c r="BV8"/>
  <c r="BQ8"/>
  <c r="BP8"/>
  <c r="BJ8"/>
  <c r="BE8"/>
  <c r="CE8" s="1"/>
  <c r="BD8"/>
  <c r="CD8" s="1"/>
  <c r="AW8"/>
  <c r="AV8"/>
  <c r="AQ8"/>
  <c r="AP8"/>
  <c r="AK8"/>
  <c r="AJ8"/>
  <c r="AE8"/>
  <c r="AD8"/>
  <c r="Y8"/>
  <c r="X8"/>
  <c r="S8"/>
  <c r="R8"/>
  <c r="L8"/>
  <c r="G8"/>
  <c r="AY8" s="1"/>
  <c r="F8"/>
  <c r="AX8" s="1"/>
  <c r="CC7"/>
  <c r="CC37" s="1"/>
  <c r="CB7"/>
  <c r="CB37" s="1"/>
  <c r="BW7"/>
  <c r="BW37" s="1"/>
  <c r="BV7"/>
  <c r="BV37" s="1"/>
  <c r="BQ7"/>
  <c r="BQ37" s="1"/>
  <c r="BP7"/>
  <c r="BP37" s="1"/>
  <c r="BJ7"/>
  <c r="BJ37" s="1"/>
  <c r="BE7"/>
  <c r="BE37" s="1"/>
  <c r="BD7"/>
  <c r="BD37" s="1"/>
  <c r="AW7"/>
  <c r="AW37" s="1"/>
  <c r="AV7"/>
  <c r="AV37" s="1"/>
  <c r="AQ7"/>
  <c r="AQ37" s="1"/>
  <c r="AP7"/>
  <c r="AP37" s="1"/>
  <c r="AK7"/>
  <c r="AK37" s="1"/>
  <c r="AJ7"/>
  <c r="AJ37" s="1"/>
  <c r="AE7"/>
  <c r="AE37" s="1"/>
  <c r="AD7"/>
  <c r="AD37" s="1"/>
  <c r="Y7"/>
  <c r="Y37" s="1"/>
  <c r="X7"/>
  <c r="X37" s="1"/>
  <c r="S7"/>
  <c r="S37" s="1"/>
  <c r="R7"/>
  <c r="R37" s="1"/>
  <c r="L7"/>
  <c r="L37" s="1"/>
  <c r="G7"/>
  <c r="G37" s="1"/>
  <c r="F7"/>
  <c r="AX7" s="1"/>
  <c r="AX37" s="1"/>
  <c r="AY7" l="1"/>
  <c r="CF7"/>
  <c r="AY9"/>
  <c r="CF9"/>
  <c r="AY11"/>
  <c r="CF11"/>
  <c r="AY13"/>
  <c r="CF13"/>
  <c r="AY15"/>
  <c r="AY17"/>
  <c r="CF17"/>
  <c r="AY19"/>
  <c r="CF19"/>
  <c r="AY21"/>
  <c r="CF21"/>
  <c r="AY23"/>
  <c r="CF23"/>
  <c r="AY25"/>
  <c r="CF25"/>
  <c r="AY27"/>
  <c r="CF27"/>
  <c r="AY29"/>
  <c r="CF29"/>
  <c r="CF31"/>
  <c r="CF33"/>
  <c r="CF35"/>
  <c r="F37"/>
  <c r="CE7"/>
  <c r="CE37" s="1"/>
  <c r="CG8"/>
  <c r="CG10"/>
  <c r="CG16"/>
  <c r="CG18"/>
  <c r="CG20"/>
  <c r="CG22"/>
  <c r="CG24"/>
  <c r="CG26"/>
  <c r="CG28"/>
  <c r="CG30"/>
  <c r="CG32"/>
  <c r="CG36"/>
  <c r="CD7"/>
  <c r="CD37" s="1"/>
  <c r="CF8"/>
  <c r="CF10"/>
  <c r="CF12"/>
  <c r="CF14"/>
  <c r="CF16"/>
  <c r="CF18"/>
  <c r="CF20"/>
  <c r="CF22"/>
  <c r="CF24"/>
  <c r="CF26"/>
  <c r="CF28"/>
  <c r="CF30"/>
  <c r="CF32"/>
  <c r="CF34"/>
  <c r="CF36"/>
  <c r="CG7"/>
  <c r="CG37" s="1"/>
  <c r="AY37" l="1"/>
  <c r="CF37"/>
</calcChain>
</file>

<file path=xl/sharedStrings.xml><?xml version="1.0" encoding="utf-8"?>
<sst xmlns="http://schemas.openxmlformats.org/spreadsheetml/2006/main" count="1162" uniqueCount="189">
  <si>
    <t>Date</t>
  </si>
  <si>
    <t>SKO - April 2017</t>
  </si>
  <si>
    <t>SCM -April 2017</t>
  </si>
  <si>
    <t>SAR - April 2017</t>
  </si>
  <si>
    <t>SMM - April 2017</t>
  </si>
  <si>
    <t>Total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</si>
  <si>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</si>
  <si>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</si>
  <si>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</si>
  <si>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</si>
  <si>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</si>
  <si>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</si>
  <si>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</si>
  <si>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</si>
  <si>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</si>
  <si>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</si>
  <si>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</si>
  <si>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</si>
  <si>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</si>
  <si>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</si>
  <si>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</si>
  <si>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</si>
  <si>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</si>
  <si>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</si>
  <si>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</si>
  <si>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</si>
  <si>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</si>
  <si>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</si>
  <si>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</si>
  <si>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</si>
  <si>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</si>
  <si>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</si>
  <si>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</si>
  <si>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</si>
  <si>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</si>
  <si>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</si>
  <si>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Earning April  - 2017</t>
  </si>
  <si>
    <t>SVA - April 2017</t>
  </si>
  <si>
    <t>SAN - April 2017</t>
  </si>
  <si>
    <t>SSI -   April 2017</t>
  </si>
  <si>
    <t>SAL -April 2017</t>
  </si>
  <si>
    <t xml:space="preserve">Stage 1 </t>
  </si>
  <si>
    <t>SLM - April 2017</t>
  </si>
  <si>
    <t>SGU -April 2017</t>
  </si>
  <si>
    <t>SOT -  April 2017</t>
  </si>
  <si>
    <t>SME - April 2017</t>
  </si>
  <si>
    <t>SAP - April 2017</t>
  </si>
  <si>
    <t>For Stage 1A</t>
  </si>
  <si>
    <t xml:space="preserve">Tot. fare box earnings </t>
  </si>
  <si>
    <t>Tot. Non Fare box</t>
  </si>
  <si>
    <t>Passenger Flow</t>
  </si>
  <si>
    <t>Reconciled AFC earning</t>
  </si>
  <si>
    <t xml:space="preserve">Total fare box </t>
  </si>
  <si>
    <t>Non fare box</t>
  </si>
  <si>
    <t>Total fare box</t>
  </si>
  <si>
    <t>By Cash</t>
  </si>
  <si>
    <t>By Card</t>
  </si>
  <si>
    <t xml:space="preserve">Voucher </t>
  </si>
  <si>
    <t>Web Top up</t>
  </si>
  <si>
    <t>Web Top-up</t>
  </si>
  <si>
    <t>By Voucher</t>
  </si>
  <si>
    <t>Web top</t>
  </si>
  <si>
    <t>Earning May  - 2017</t>
  </si>
  <si>
    <t>SNP - May 2017</t>
  </si>
  <si>
    <t>SKM - May 2017</t>
  </si>
  <si>
    <t>SPC - May 2017</t>
  </si>
  <si>
    <t>SSN - May 2017</t>
  </si>
  <si>
    <t>SAE - May 2017</t>
  </si>
  <si>
    <t>SAT - May 2017</t>
  </si>
  <si>
    <t>STI - May 2017</t>
  </si>
  <si>
    <t>SKO - May 2017</t>
  </si>
  <si>
    <t>SCM -May 2017</t>
  </si>
  <si>
    <t>SAR - May 2017</t>
  </si>
  <si>
    <t>SVA - May 2017</t>
  </si>
  <si>
    <t>SAN -May 2017</t>
  </si>
  <si>
    <t>SSI -   May 2017</t>
  </si>
  <si>
    <t>SAL -May 2017</t>
  </si>
  <si>
    <t>SMM - May 2017</t>
  </si>
  <si>
    <t>Stage 1 &amp; 2A</t>
  </si>
  <si>
    <t>SLM - May 2017</t>
  </si>
  <si>
    <t>SGU -May 2017</t>
  </si>
  <si>
    <t>SOT -  May 2017</t>
  </si>
  <si>
    <t>SME - May 2017</t>
  </si>
  <si>
    <t>SAP - May 2017</t>
  </si>
  <si>
    <t>Earning June  - 2017</t>
  </si>
  <si>
    <t>SNP - June 2017</t>
  </si>
  <si>
    <t>SKM - June 2017</t>
  </si>
  <si>
    <t>SPC - June 2017</t>
  </si>
  <si>
    <t>SSN - June 2017</t>
  </si>
  <si>
    <t>SAE - June 2017</t>
  </si>
  <si>
    <t>SAT - June 2017</t>
  </si>
  <si>
    <t>STI - June 2017</t>
  </si>
  <si>
    <t>SKO - June 2017</t>
  </si>
  <si>
    <t>SCM -June 2017</t>
  </si>
  <si>
    <t>SAR - June 2017</t>
  </si>
  <si>
    <t>SVA - June 2017</t>
  </si>
  <si>
    <t>SAN  -June 2017</t>
  </si>
  <si>
    <t>SSI -   June 2017</t>
  </si>
  <si>
    <t>SAL -June 2017</t>
  </si>
  <si>
    <t>SMM - June 2017</t>
  </si>
  <si>
    <t>SLM - June 2017</t>
  </si>
  <si>
    <t>SGU -June 2017</t>
  </si>
  <si>
    <t>SOT -  June 2017</t>
  </si>
  <si>
    <t>SME - June 2017</t>
  </si>
  <si>
    <t>SAP - June 2017</t>
  </si>
  <si>
    <t>Earning July  - 2017</t>
  </si>
  <si>
    <t>SNP - July 2017</t>
  </si>
  <si>
    <t>SKM -July 2017</t>
  </si>
  <si>
    <t>SPC - July 2017</t>
  </si>
  <si>
    <t>SSN - July 2017</t>
  </si>
  <si>
    <t>SAE - July 2017</t>
  </si>
  <si>
    <t>SAT -July 2017</t>
  </si>
  <si>
    <t>STI - July 2017</t>
  </si>
  <si>
    <t>SKO - July 2017</t>
  </si>
  <si>
    <t>SCM -July 2017</t>
  </si>
  <si>
    <t>SAR - July 2017</t>
  </si>
  <si>
    <t>SVA - July 2017</t>
  </si>
  <si>
    <t>SAN  -July 2017</t>
  </si>
  <si>
    <t>SSI -   July 2017</t>
  </si>
  <si>
    <t>SAL -July 2017</t>
  </si>
  <si>
    <t>SMM - July 2017</t>
  </si>
  <si>
    <t>SLM - July 2017</t>
  </si>
  <si>
    <t>SGU -July 2017</t>
  </si>
  <si>
    <t>SOT -  July 2017</t>
  </si>
  <si>
    <t>SME - July 2017</t>
  </si>
  <si>
    <t>SAP - July 2017</t>
  </si>
  <si>
    <t>SKO - Jan 2017</t>
  </si>
  <si>
    <t>SCM - Jan 2017</t>
  </si>
  <si>
    <t>SAR -  Jan 2017</t>
  </si>
  <si>
    <t>SVA -   Jan 2017</t>
  </si>
  <si>
    <t>SAN -  Jan 2017</t>
  </si>
  <si>
    <t>SSI -   Jan 2017</t>
  </si>
  <si>
    <t>SAL -  Jan 2017</t>
  </si>
  <si>
    <t>SMM -  Jan 2017</t>
  </si>
  <si>
    <t>SLM -  Jan 2017</t>
  </si>
  <si>
    <t>SGU - Jan 2017</t>
  </si>
  <si>
    <t>SOT -  Jan 2017</t>
  </si>
  <si>
    <t>SME -  Jan 2017</t>
  </si>
  <si>
    <t>SAP -  Jan 2017</t>
  </si>
  <si>
    <t>Earning January- 2017</t>
  </si>
  <si>
    <t>Earning February - 2017</t>
  </si>
  <si>
    <t>SKO - Feb 2017</t>
  </si>
  <si>
    <t>SCM -Feb 2017</t>
  </si>
  <si>
    <t>SAR -  Feb 2017</t>
  </si>
  <si>
    <t>SVA - Feb 2017</t>
  </si>
  <si>
    <t>SAN - Feb 2017</t>
  </si>
  <si>
    <t>SSI -   Feb 2017</t>
  </si>
  <si>
    <t>SAL -Feb 2017</t>
  </si>
  <si>
    <t>SMM - Feb 2017</t>
  </si>
  <si>
    <t>SLM - Feb 2017</t>
  </si>
  <si>
    <t>SGU -Feb 2017</t>
  </si>
  <si>
    <t>SOT -  Feb 2017</t>
  </si>
  <si>
    <t>SME -  Feb 2017</t>
  </si>
  <si>
    <t>SAP - Feb 2017</t>
  </si>
  <si>
    <t>Earning March - 2017</t>
  </si>
  <si>
    <t>SKO - March 2017</t>
  </si>
  <si>
    <t>SCM -March 2017</t>
  </si>
  <si>
    <t>SAR - March 2017</t>
  </si>
  <si>
    <t>SVA - March 2017</t>
  </si>
  <si>
    <t>SAN - March 2017</t>
  </si>
  <si>
    <t>SSI -   March 2017</t>
  </si>
  <si>
    <t>SAL -March 2017</t>
  </si>
  <si>
    <t>SMM - March 2017</t>
  </si>
  <si>
    <t>SLM - March 2017</t>
  </si>
  <si>
    <t>SGU -March 2017</t>
  </si>
  <si>
    <t>SOT -  March 2017</t>
  </si>
  <si>
    <t>SME -  March 2017</t>
  </si>
  <si>
    <t>SAP - March 2017</t>
  </si>
  <si>
    <t>Earning August  - 2017</t>
  </si>
  <si>
    <t>SNP - August  2017</t>
  </si>
  <si>
    <t>SKM - August  2017</t>
  </si>
  <si>
    <t>SPC -  August  2017</t>
  </si>
  <si>
    <t>SSN - August 2017</t>
  </si>
  <si>
    <t>SAE -  August  2017</t>
  </si>
  <si>
    <t>SAT - August  2017</t>
  </si>
  <si>
    <t>STI - August  2017</t>
  </si>
  <si>
    <t>SKO - August  2017</t>
  </si>
  <si>
    <t>SCM - August  2017</t>
  </si>
  <si>
    <t>SAR - August  2017</t>
  </si>
  <si>
    <t>SVA - August  2017</t>
  </si>
  <si>
    <t>SAN  - August  2017</t>
  </si>
  <si>
    <t>SSI -   August  2017</t>
  </si>
  <si>
    <t>SAL -  August  2017</t>
  </si>
  <si>
    <t>SMM - August  2017</t>
  </si>
  <si>
    <t>SLM -  August  2017</t>
  </si>
  <si>
    <t>SGU - August  2017</t>
  </si>
  <si>
    <t>SOT -   August  2017</t>
  </si>
  <si>
    <t>SME - August  2017</t>
  </si>
  <si>
    <t>SAP - August  2017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</si>
</sst>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dd\.mm\.yyyy;@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357">
    <xf numFmtId="0" fontId="0" fillId="0" borderId="0" xfId="0"/>
    <xf numFmtId="2" fontId="4" fillId="0" borderId="1" xfId="0" applyNumberFormat="1" applyFont="1" applyBorder="1"/>
    <xf numFmtId="2" fontId="5" fillId="2" borderId="1" xfId="0" applyNumberFormat="1" applyFont="1" applyFill="1" applyBorder="1"/>
    <xf numFmtId="2" fontId="4" fillId="0" borderId="1" xfId="0" applyNumberFormat="1" applyFont="1" applyFill="1" applyBorder="1"/>
    <xf numFmtId="2" fontId="6" fillId="0" borderId="1" xfId="0" applyNumberFormat="1" applyFont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4" fillId="0" borderId="0" xfId="0" applyNumberFormat="1" applyFont="1" applyBorder="1"/>
    <xf numFmtId="0" fontId="12" fillId="0" borderId="0" xfId="0" applyFont="1" applyAlignment="1"/>
    <xf numFmtId="0" fontId="9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15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2" fontId="13" fillId="0" borderId="1" xfId="0" applyNumberFormat="1" applyFont="1" applyBorder="1"/>
    <xf numFmtId="2" fontId="15" fillId="2" borderId="1" xfId="0" applyNumberFormat="1" applyFont="1" applyFill="1" applyBorder="1" applyAlignment="1">
      <alignment wrapText="1"/>
    </xf>
    <xf numFmtId="2" fontId="15" fillId="2" borderId="1" xfId="0" applyNumberFormat="1" applyFont="1" applyFill="1" applyBorder="1"/>
    <xf numFmtId="2" fontId="11" fillId="2" borderId="1" xfId="0" applyNumberFormat="1" applyFont="1" applyFill="1" applyBorder="1"/>
    <xf numFmtId="2" fontId="18" fillId="0" borderId="1" xfId="0" applyNumberFormat="1" applyFont="1" applyBorder="1"/>
    <xf numFmtId="2" fontId="18" fillId="0" borderId="1" xfId="0" applyNumberFormat="1" applyFont="1" applyFill="1" applyBorder="1"/>
    <xf numFmtId="2" fontId="11" fillId="2" borderId="23" xfId="0" applyNumberFormat="1" applyFont="1" applyFill="1" applyBorder="1"/>
    <xf numFmtId="2" fontId="13" fillId="0" borderId="25" xfId="0" applyNumberFormat="1" applyFont="1" applyBorder="1"/>
    <xf numFmtId="0" fontId="16" fillId="0" borderId="0" xfId="0" applyFont="1" applyBorder="1"/>
    <xf numFmtId="0" fontId="13" fillId="0" borderId="0" xfId="0" applyFont="1" applyBorder="1"/>
    <xf numFmtId="2" fontId="13" fillId="0" borderId="1" xfId="0" applyNumberFormat="1" applyFont="1" applyFill="1" applyBorder="1"/>
    <xf numFmtId="2" fontId="13" fillId="0" borderId="25" xfId="0" applyNumberFormat="1" applyFont="1" applyFill="1" applyBorder="1"/>
    <xf numFmtId="0" fontId="20" fillId="0" borderId="0" xfId="1" applyFont="1" applyFill="1" applyBorder="1" applyAlignment="1">
      <alignment horizontal="center" vertical="center"/>
    </xf>
    <xf numFmtId="2" fontId="13" fillId="0" borderId="0" xfId="0" applyNumberFormat="1" applyFont="1" applyBorder="1"/>
    <xf numFmtId="2" fontId="18" fillId="3" borderId="1" xfId="0" applyNumberFormat="1" applyFont="1" applyFill="1" applyBorder="1"/>
    <xf numFmtId="0" fontId="17" fillId="0" borderId="0" xfId="0" applyFont="1" applyBorder="1"/>
    <xf numFmtId="2" fontId="13" fillId="3" borderId="1" xfId="0" applyNumberFormat="1" applyFont="1" applyFill="1" applyBorder="1"/>
    <xf numFmtId="2" fontId="13" fillId="3" borderId="25" xfId="0" applyNumberFormat="1" applyFont="1" applyFill="1" applyBorder="1"/>
    <xf numFmtId="0" fontId="18" fillId="0" borderId="37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2" fontId="5" fillId="0" borderId="0" xfId="0" applyNumberFormat="1" applyFont="1" applyFill="1" applyBorder="1" applyAlignment="1">
      <alignment wrapText="1"/>
    </xf>
    <xf numFmtId="0" fontId="4" fillId="0" borderId="0" xfId="0" applyFont="1" applyBorder="1"/>
    <xf numFmtId="0" fontId="5" fillId="0" borderId="0" xfId="0" applyFont="1" applyBorder="1"/>
    <xf numFmtId="1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/>
    </xf>
    <xf numFmtId="0" fontId="1" fillId="3" borderId="0" xfId="0" applyFont="1" applyFill="1" applyAlignment="1">
      <alignment wrapText="1"/>
    </xf>
    <xf numFmtId="2" fontId="13" fillId="0" borderId="22" xfId="0" applyNumberFormat="1" applyFont="1" applyBorder="1"/>
    <xf numFmtId="2" fontId="15" fillId="2" borderId="22" xfId="0" applyNumberFormat="1" applyFont="1" applyFill="1" applyBorder="1" applyAlignment="1">
      <alignment wrapText="1"/>
    </xf>
    <xf numFmtId="2" fontId="15" fillId="2" borderId="22" xfId="0" applyNumberFormat="1" applyFont="1" applyFill="1" applyBorder="1"/>
    <xf numFmtId="2" fontId="11" fillId="2" borderId="22" xfId="0" applyNumberFormat="1" applyFont="1" applyFill="1" applyBorder="1"/>
    <xf numFmtId="2" fontId="18" fillId="0" borderId="22" xfId="0" applyNumberFormat="1" applyFont="1" applyBorder="1"/>
    <xf numFmtId="2" fontId="18" fillId="0" borderId="22" xfId="0" applyNumberFormat="1" applyFont="1" applyFill="1" applyBorder="1"/>
    <xf numFmtId="2" fontId="11" fillId="2" borderId="2" xfId="0" applyNumberFormat="1" applyFont="1" applyFill="1" applyBorder="1"/>
    <xf numFmtId="2" fontId="15" fillId="3" borderId="40" xfId="0" applyNumberFormat="1" applyFont="1" applyFill="1" applyBorder="1"/>
    <xf numFmtId="2" fontId="15" fillId="2" borderId="40" xfId="0" applyNumberFormat="1" applyFont="1" applyFill="1" applyBorder="1"/>
    <xf numFmtId="2" fontId="15" fillId="2" borderId="41" xfId="0" applyNumberFormat="1" applyFont="1" applyFill="1" applyBorder="1"/>
    <xf numFmtId="2" fontId="15" fillId="4" borderId="40" xfId="0" applyNumberFormat="1" applyFont="1" applyFill="1" applyBorder="1"/>
    <xf numFmtId="2" fontId="18" fillId="0" borderId="25" xfId="0" applyNumberFormat="1" applyFont="1" applyBorder="1"/>
    <xf numFmtId="2" fontId="13" fillId="0" borderId="4" xfId="0" applyNumberFormat="1" applyFont="1" applyBorder="1"/>
    <xf numFmtId="2" fontId="15" fillId="3" borderId="42" xfId="0" applyNumberFormat="1" applyFont="1" applyFill="1" applyBorder="1"/>
    <xf numFmtId="2" fontId="13" fillId="0" borderId="35" xfId="0" applyNumberFormat="1" applyFont="1" applyBorder="1"/>
    <xf numFmtId="2" fontId="15" fillId="2" borderId="36" xfId="0" applyNumberFormat="1" applyFont="1" applyFill="1" applyBorder="1"/>
    <xf numFmtId="2" fontId="13" fillId="0" borderId="35" xfId="0" applyNumberFormat="1" applyFont="1" applyFill="1" applyBorder="1"/>
    <xf numFmtId="2" fontId="13" fillId="3" borderId="35" xfId="0" applyNumberFormat="1" applyFont="1" applyFill="1" applyBorder="1"/>
    <xf numFmtId="2" fontId="13" fillId="0" borderId="26" xfId="0" applyNumberFormat="1" applyFont="1" applyBorder="1"/>
    <xf numFmtId="2" fontId="15" fillId="2" borderId="27" xfId="0" applyNumberFormat="1" applyFont="1" applyFill="1" applyBorder="1"/>
    <xf numFmtId="2" fontId="15" fillId="3" borderId="9" xfId="0" applyNumberFormat="1" applyFont="1" applyFill="1" applyBorder="1"/>
    <xf numFmtId="2" fontId="13" fillId="0" borderId="31" xfId="0" applyNumberFormat="1" applyFont="1" applyBorder="1"/>
    <xf numFmtId="2" fontId="13" fillId="0" borderId="8" xfId="0" applyNumberFormat="1" applyFont="1" applyBorder="1"/>
    <xf numFmtId="2" fontId="15" fillId="2" borderId="8" xfId="0" applyNumberFormat="1" applyFont="1" applyFill="1" applyBorder="1" applyAlignment="1">
      <alignment wrapText="1"/>
    </xf>
    <xf numFmtId="2" fontId="15" fillId="2" borderId="33" xfId="0" applyNumberFormat="1" applyFont="1" applyFill="1" applyBorder="1"/>
    <xf numFmtId="2" fontId="11" fillId="2" borderId="8" xfId="0" applyNumberFormat="1" applyFont="1" applyFill="1" applyBorder="1"/>
    <xf numFmtId="2" fontId="18" fillId="0" borderId="34" xfId="0" applyNumberFormat="1" applyFont="1" applyBorder="1"/>
    <xf numFmtId="2" fontId="18" fillId="0" borderId="8" xfId="0" applyNumberFormat="1" applyFont="1" applyBorder="1"/>
    <xf numFmtId="2" fontId="15" fillId="2" borderId="8" xfId="0" applyNumberFormat="1" applyFont="1" applyFill="1" applyBorder="1"/>
    <xf numFmtId="2" fontId="18" fillId="0" borderId="8" xfId="0" applyNumberFormat="1" applyFont="1" applyFill="1" applyBorder="1"/>
    <xf numFmtId="2" fontId="11" fillId="2" borderId="32" xfId="0" applyNumberFormat="1" applyFont="1" applyFill="1" applyBorder="1"/>
    <xf numFmtId="2" fontId="13" fillId="0" borderId="34" xfId="0" applyNumberFormat="1" applyFont="1" applyBorder="1"/>
    <xf numFmtId="0" fontId="15" fillId="0" borderId="47" xfId="0" applyFont="1" applyBorder="1" applyAlignment="1">
      <alignment vertical="center" wrapText="1"/>
    </xf>
    <xf numFmtId="0" fontId="15" fillId="0" borderId="48" xfId="0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2" fontId="11" fillId="2" borderId="40" xfId="0" applyNumberFormat="1" applyFont="1" applyFill="1" applyBorder="1"/>
    <xf numFmtId="0" fontId="4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1" fillId="0" borderId="0" xfId="0" applyFont="1"/>
    <xf numFmtId="0" fontId="5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wrapText="1"/>
    </xf>
    <xf numFmtId="2" fontId="10" fillId="2" borderId="1" xfId="0" applyNumberFormat="1" applyFont="1" applyFill="1" applyBorder="1"/>
    <xf numFmtId="2" fontId="6" fillId="0" borderId="1" xfId="0" applyNumberFormat="1" applyFont="1" applyFill="1" applyBorder="1"/>
    <xf numFmtId="2" fontId="10" fillId="2" borderId="23" xfId="0" applyNumberFormat="1" applyFont="1" applyFill="1" applyBorder="1"/>
    <xf numFmtId="2" fontId="10" fillId="2" borderId="36" xfId="0" applyNumberFormat="1" applyFont="1" applyFill="1" applyBorder="1"/>
    <xf numFmtId="2" fontId="4" fillId="0" borderId="25" xfId="0" applyNumberFormat="1" applyFont="1" applyBorder="1"/>
    <xf numFmtId="2" fontId="10" fillId="4" borderId="25" xfId="0" applyNumberFormat="1" applyFont="1" applyFill="1" applyBorder="1"/>
    <xf numFmtId="2" fontId="10" fillId="4" borderId="1" xfId="0" applyNumberFormat="1" applyFont="1" applyFill="1" applyBorder="1"/>
    <xf numFmtId="0" fontId="21" fillId="0" borderId="0" xfId="0" applyFont="1" applyBorder="1"/>
    <xf numFmtId="2" fontId="4" fillId="0" borderId="25" xfId="0" applyNumberFormat="1" applyFont="1" applyFill="1" applyBorder="1"/>
    <xf numFmtId="0" fontId="23" fillId="0" borderId="0" xfId="1" applyFont="1" applyFill="1" applyBorder="1" applyAlignment="1">
      <alignment horizontal="center" vertical="center"/>
    </xf>
    <xf numFmtId="2" fontId="6" fillId="3" borderId="1" xfId="0" applyNumberFormat="1" applyFont="1" applyFill="1" applyBorder="1"/>
    <xf numFmtId="0" fontId="22" fillId="0" borderId="0" xfId="0" applyFont="1" applyBorder="1"/>
    <xf numFmtId="2" fontId="4" fillId="3" borderId="1" xfId="0" applyNumberFormat="1" applyFont="1" applyFill="1" applyBorder="1"/>
    <xf numFmtId="2" fontId="4" fillId="3" borderId="25" xfId="0" applyNumberFormat="1" applyFont="1" applyFill="1" applyBorder="1"/>
    <xf numFmtId="0" fontId="7" fillId="0" borderId="37" xfId="0" applyFont="1" applyBorder="1" applyAlignment="1">
      <alignment horizontal="center" vertical="center"/>
    </xf>
    <xf numFmtId="2" fontId="3" fillId="3" borderId="40" xfId="0" applyNumberFormat="1" applyFont="1" applyFill="1" applyBorder="1" applyAlignment="1">
      <alignment horizontal="center" vertical="center"/>
    </xf>
    <xf numFmtId="2" fontId="2" fillId="2" borderId="40" xfId="0" applyNumberFormat="1" applyFont="1" applyFill="1" applyBorder="1" applyAlignment="1">
      <alignment horizontal="center" vertical="center"/>
    </xf>
    <xf numFmtId="2" fontId="3" fillId="2" borderId="40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0" fontId="5" fillId="3" borderId="0" xfId="0" applyFont="1" applyFill="1" applyAlignment="1">
      <alignment wrapText="1"/>
    </xf>
    <xf numFmtId="0" fontId="5" fillId="0" borderId="35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2" fontId="4" fillId="0" borderId="35" xfId="0" applyNumberFormat="1" applyFont="1" applyBorder="1"/>
    <xf numFmtId="2" fontId="5" fillId="2" borderId="36" xfId="0" applyNumberFormat="1" applyFont="1" applyFill="1" applyBorder="1"/>
    <xf numFmtId="2" fontId="6" fillId="0" borderId="35" xfId="0" applyNumberFormat="1" applyFont="1" applyBorder="1"/>
    <xf numFmtId="2" fontId="6" fillId="0" borderId="35" xfId="0" applyNumberFormat="1" applyFont="1" applyFill="1" applyBorder="1"/>
    <xf numFmtId="2" fontId="4" fillId="0" borderId="35" xfId="0" applyNumberFormat="1" applyFont="1" applyFill="1" applyBorder="1"/>
    <xf numFmtId="2" fontId="6" fillId="3" borderId="35" xfId="0" applyNumberFormat="1" applyFont="1" applyFill="1" applyBorder="1"/>
    <xf numFmtId="2" fontId="4" fillId="3" borderId="35" xfId="0" applyNumberFormat="1" applyFont="1" applyFill="1" applyBorder="1"/>
    <xf numFmtId="2" fontId="4" fillId="0" borderId="21" xfId="0" applyNumberFormat="1" applyFont="1" applyBorder="1"/>
    <xf numFmtId="2" fontId="4" fillId="0" borderId="29" xfId="0" applyNumberFormat="1" applyFont="1" applyBorder="1"/>
    <xf numFmtId="2" fontId="6" fillId="0" borderId="29" xfId="0" applyNumberFormat="1" applyFont="1" applyBorder="1"/>
    <xf numFmtId="2" fontId="8" fillId="3" borderId="26" xfId="0" applyNumberFormat="1" applyFont="1" applyFill="1" applyBorder="1"/>
    <xf numFmtId="2" fontId="8" fillId="0" borderId="22" xfId="0" applyNumberFormat="1" applyFont="1" applyFill="1" applyBorder="1"/>
    <xf numFmtId="2" fontId="6" fillId="0" borderId="21" xfId="0" applyNumberFormat="1" applyFont="1" applyFill="1" applyBorder="1"/>
    <xf numFmtId="2" fontId="6" fillId="0" borderId="29" xfId="0" applyNumberFormat="1" applyFont="1" applyFill="1" applyBorder="1"/>
    <xf numFmtId="2" fontId="4" fillId="0" borderId="5" xfId="0" applyNumberFormat="1" applyFont="1" applyBorder="1"/>
    <xf numFmtId="2" fontId="3" fillId="3" borderId="9" xfId="0" applyNumberFormat="1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/>
    </xf>
    <xf numFmtId="2" fontId="3" fillId="2" borderId="41" xfId="0" applyNumberFormat="1" applyFont="1" applyFill="1" applyBorder="1" applyAlignment="1">
      <alignment horizontal="center" vertical="center"/>
    </xf>
    <xf numFmtId="2" fontId="3" fillId="2" borderId="43" xfId="0" applyNumberFormat="1" applyFont="1" applyFill="1" applyBorder="1" applyAlignment="1">
      <alignment horizontal="center" vertical="center"/>
    </xf>
    <xf numFmtId="2" fontId="3" fillId="3" borderId="42" xfId="0" applyNumberFormat="1" applyFont="1" applyFill="1" applyBorder="1" applyAlignment="1">
      <alignment horizontal="center" vertical="center"/>
    </xf>
    <xf numFmtId="2" fontId="11" fillId="4" borderId="31" xfId="0" applyNumberFormat="1" applyFont="1" applyFill="1" applyBorder="1"/>
    <xf numFmtId="2" fontId="11" fillId="4" borderId="33" xfId="0" applyNumberFormat="1" applyFont="1" applyFill="1" applyBorder="1"/>
    <xf numFmtId="2" fontId="11" fillId="4" borderId="35" xfId="0" applyNumberFormat="1" applyFont="1" applyFill="1" applyBorder="1"/>
    <xf numFmtId="2" fontId="11" fillId="4" borderId="36" xfId="0" applyNumberFormat="1" applyFont="1" applyFill="1" applyBorder="1"/>
    <xf numFmtId="2" fontId="11" fillId="4" borderId="26" xfId="0" applyNumberFormat="1" applyFont="1" applyFill="1" applyBorder="1"/>
    <xf numFmtId="2" fontId="11" fillId="4" borderId="27" xfId="0" applyNumberFormat="1" applyFont="1" applyFill="1" applyBorder="1"/>
    <xf numFmtId="2" fontId="15" fillId="4" borderId="9" xfId="0" applyNumberFormat="1" applyFont="1" applyFill="1" applyBorder="1"/>
    <xf numFmtId="2" fontId="15" fillId="4" borderId="41" xfId="0" applyNumberFormat="1" applyFont="1" applyFill="1" applyBorder="1"/>
    <xf numFmtId="2" fontId="11" fillId="4" borderId="45" xfId="0" applyNumberFormat="1" applyFont="1" applyFill="1" applyBorder="1"/>
    <xf numFmtId="2" fontId="11" fillId="4" borderId="7" xfId="0" applyNumberFormat="1" applyFont="1" applyFill="1" applyBorder="1"/>
    <xf numFmtId="2" fontId="11" fillId="4" borderId="28" xfId="0" applyNumberFormat="1" applyFont="1" applyFill="1" applyBorder="1"/>
    <xf numFmtId="2" fontId="15" fillId="4" borderId="43" xfId="0" applyNumberFormat="1" applyFont="1" applyFill="1" applyBorder="1"/>
    <xf numFmtId="0" fontId="18" fillId="0" borderId="54" xfId="1" applyFont="1" applyFill="1" applyBorder="1" applyAlignment="1">
      <alignment horizontal="right"/>
    </xf>
    <xf numFmtId="0" fontId="13" fillId="0" borderId="55" xfId="0" applyFont="1" applyBorder="1" applyAlignment="1">
      <alignment horizontal="right"/>
    </xf>
    <xf numFmtId="0" fontId="18" fillId="0" borderId="55" xfId="1" applyFont="1" applyFill="1" applyBorder="1" applyAlignment="1">
      <alignment horizontal="right"/>
    </xf>
    <xf numFmtId="0" fontId="20" fillId="0" borderId="55" xfId="1" applyFont="1" applyFill="1" applyBorder="1" applyAlignment="1">
      <alignment horizontal="right"/>
    </xf>
    <xf numFmtId="0" fontId="18" fillId="0" borderId="55" xfId="0" applyFont="1" applyBorder="1" applyAlignment="1">
      <alignment horizontal="right"/>
    </xf>
    <xf numFmtId="0" fontId="18" fillId="3" borderId="55" xfId="0" applyFont="1" applyFill="1" applyBorder="1" applyAlignment="1">
      <alignment horizontal="right"/>
    </xf>
    <xf numFmtId="0" fontId="18" fillId="0" borderId="55" xfId="0" applyFont="1" applyFill="1" applyBorder="1" applyAlignment="1">
      <alignment horizontal="right"/>
    </xf>
    <xf numFmtId="0" fontId="13" fillId="0" borderId="55" xfId="0" applyFont="1" applyFill="1" applyBorder="1" applyAlignment="1">
      <alignment horizontal="right"/>
    </xf>
    <xf numFmtId="0" fontId="13" fillId="0" borderId="25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1" fontId="15" fillId="3" borderId="56" xfId="0" applyNumberFormat="1" applyFont="1" applyFill="1" applyBorder="1"/>
    <xf numFmtId="2" fontId="15" fillId="2" borderId="43" xfId="0" applyNumberFormat="1" applyFont="1" applyFill="1" applyBorder="1"/>
    <xf numFmtId="2" fontId="10" fillId="4" borderId="35" xfId="0" applyNumberFormat="1" applyFont="1" applyFill="1" applyBorder="1"/>
    <xf numFmtId="2" fontId="10" fillId="4" borderId="36" xfId="0" applyNumberFormat="1" applyFont="1" applyFill="1" applyBorder="1"/>
    <xf numFmtId="2" fontId="10" fillId="4" borderId="57" xfId="0" applyNumberFormat="1" applyFont="1" applyFill="1" applyBorder="1"/>
    <xf numFmtId="2" fontId="10" fillId="4" borderId="47" xfId="0" applyNumberFormat="1" applyFont="1" applyFill="1" applyBorder="1"/>
    <xf numFmtId="2" fontId="10" fillId="4" borderId="58" xfId="0" applyNumberFormat="1" applyFont="1" applyFill="1" applyBorder="1"/>
    <xf numFmtId="2" fontId="3" fillId="4" borderId="42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4" borderId="41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165" fontId="24" fillId="0" borderId="7" xfId="0" applyNumberFormat="1" applyFont="1" applyBorder="1"/>
    <xf numFmtId="2" fontId="11" fillId="4" borderId="25" xfId="0" applyNumberFormat="1" applyFont="1" applyFill="1" applyBorder="1"/>
    <xf numFmtId="2" fontId="11" fillId="4" borderId="1" xfId="0" applyNumberFormat="1" applyFont="1" applyFill="1" applyBorder="1"/>
    <xf numFmtId="0" fontId="25" fillId="0" borderId="36" xfId="1" applyFont="1" applyFill="1" applyBorder="1" applyAlignment="1">
      <alignment horizontal="right"/>
    </xf>
    <xf numFmtId="0" fontId="26" fillId="0" borderId="36" xfId="0" applyFont="1" applyBorder="1" applyAlignment="1">
      <alignment horizontal="right"/>
    </xf>
    <xf numFmtId="0" fontId="27" fillId="0" borderId="36" xfId="1" applyFont="1" applyFill="1" applyBorder="1" applyAlignment="1">
      <alignment horizontal="right"/>
    </xf>
    <xf numFmtId="0" fontId="25" fillId="0" borderId="36" xfId="0" applyFont="1" applyBorder="1" applyAlignment="1">
      <alignment horizontal="right"/>
    </xf>
    <xf numFmtId="0" fontId="25" fillId="3" borderId="36" xfId="0" applyFont="1" applyFill="1" applyBorder="1" applyAlignment="1">
      <alignment horizontal="right"/>
    </xf>
    <xf numFmtId="0" fontId="25" fillId="0" borderId="36" xfId="0" applyFont="1" applyFill="1" applyBorder="1" applyAlignment="1">
      <alignment horizontal="right"/>
    </xf>
    <xf numFmtId="0" fontId="26" fillId="0" borderId="36" xfId="0" applyFont="1" applyFill="1" applyBorder="1" applyAlignment="1">
      <alignment horizontal="right"/>
    </xf>
    <xf numFmtId="2" fontId="13" fillId="0" borderId="29" xfId="0" applyNumberFormat="1" applyFont="1" applyBorder="1"/>
    <xf numFmtId="2" fontId="18" fillId="0" borderId="29" xfId="0" applyNumberFormat="1" applyFont="1" applyBorder="1"/>
    <xf numFmtId="2" fontId="18" fillId="0" borderId="29" xfId="0" applyNumberFormat="1" applyFont="1" applyFill="1" applyBorder="1"/>
    <xf numFmtId="2" fontId="13" fillId="0" borderId="5" xfId="0" applyNumberFormat="1" applyFont="1" applyBorder="1"/>
    <xf numFmtId="2" fontId="15" fillId="4" borderId="42" xfId="0" applyNumberFormat="1" applyFont="1" applyFill="1" applyBorder="1"/>
    <xf numFmtId="1" fontId="15" fillId="3" borderId="40" xfId="0" applyNumberFormat="1" applyFont="1" applyFill="1" applyBorder="1"/>
    <xf numFmtId="0" fontId="28" fillId="0" borderId="0" xfId="0" applyFont="1" applyAlignment="1"/>
    <xf numFmtId="0" fontId="5" fillId="4" borderId="0" xfId="0" applyFont="1" applyFill="1" applyBorder="1"/>
    <xf numFmtId="2" fontId="18" fillId="0" borderId="8" xfId="0" applyNumberFormat="1" applyFont="1" applyBorder="1" applyAlignment="1">
      <alignment horizontal="right"/>
    </xf>
    <xf numFmtId="2" fontId="18" fillId="0" borderId="1" xfId="0" applyNumberFormat="1" applyFont="1" applyFill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11" fillId="2" borderId="35" xfId="0" applyNumberFormat="1" applyFont="1" applyFill="1" applyBorder="1"/>
    <xf numFmtId="0" fontId="18" fillId="0" borderId="36" xfId="1" applyFont="1" applyFill="1" applyBorder="1" applyAlignment="1">
      <alignment horizontal="right"/>
    </xf>
    <xf numFmtId="0" fontId="13" fillId="0" borderId="36" xfId="0" applyFont="1" applyBorder="1" applyAlignment="1">
      <alignment horizontal="right"/>
    </xf>
    <xf numFmtId="0" fontId="20" fillId="0" borderId="36" xfId="1" applyFont="1" applyFill="1" applyBorder="1" applyAlignment="1">
      <alignment horizontal="right"/>
    </xf>
    <xf numFmtId="0" fontId="18" fillId="0" borderId="36" xfId="0" applyFont="1" applyBorder="1" applyAlignment="1">
      <alignment horizontal="right"/>
    </xf>
    <xf numFmtId="0" fontId="18" fillId="3" borderId="36" xfId="0" applyFont="1" applyFill="1" applyBorder="1" applyAlignment="1">
      <alignment horizontal="right"/>
    </xf>
    <xf numFmtId="0" fontId="18" fillId="0" borderId="36" xfId="0" applyFont="1" applyFill="1" applyBorder="1" applyAlignment="1">
      <alignment horizontal="right"/>
    </xf>
    <xf numFmtId="0" fontId="13" fillId="0" borderId="36" xfId="0" applyFont="1" applyFill="1" applyBorder="1" applyAlignment="1">
      <alignment horizontal="right"/>
    </xf>
    <xf numFmtId="2" fontId="15" fillId="2" borderId="9" xfId="0" applyNumberFormat="1" applyFont="1" applyFill="1" applyBorder="1"/>
    <xf numFmtId="0" fontId="29" fillId="0" borderId="0" xfId="0" applyFont="1" applyAlignment="1"/>
    <xf numFmtId="165" fontId="24" fillId="0" borderId="57" xfId="0" applyNumberFormat="1" applyFont="1" applyBorder="1"/>
    <xf numFmtId="0" fontId="18" fillId="0" borderId="59" xfId="0" applyFont="1" applyBorder="1"/>
    <xf numFmtId="0" fontId="13" fillId="0" borderId="1" xfId="0" applyFont="1" applyBorder="1" applyAlignment="1">
      <alignment horizontal="right"/>
    </xf>
    <xf numFmtId="2" fontId="11" fillId="2" borderId="26" xfId="0" applyNumberFormat="1" applyFont="1" applyFill="1" applyBorder="1"/>
    <xf numFmtId="2" fontId="11" fillId="4" borderId="4" xfId="0" applyNumberFormat="1" applyFont="1" applyFill="1" applyBorder="1"/>
    <xf numFmtId="2" fontId="11" fillId="4" borderId="22" xfId="0" applyNumberFormat="1" applyFont="1" applyFill="1" applyBorder="1"/>
    <xf numFmtId="0" fontId="13" fillId="0" borderId="22" xfId="0" applyFont="1" applyBorder="1" applyAlignment="1">
      <alignment horizontal="right"/>
    </xf>
    <xf numFmtId="1" fontId="15" fillId="3" borderId="41" xfId="0" applyNumberFormat="1" applyFont="1" applyFill="1" applyBorder="1"/>
    <xf numFmtId="165" fontId="24" fillId="0" borderId="28" xfId="0" applyNumberFormat="1" applyFont="1" applyBorder="1"/>
    <xf numFmtId="2" fontId="15" fillId="3" borderId="43" xfId="0" applyNumberFormat="1" applyFont="1" applyFill="1" applyBorder="1"/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 wrapText="1"/>
    </xf>
    <xf numFmtId="0" fontId="15" fillId="4" borderId="29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 wrapText="1"/>
    </xf>
    <xf numFmtId="0" fontId="15" fillId="4" borderId="34" xfId="0" applyFont="1" applyFill="1" applyBorder="1" applyAlignment="1">
      <alignment horizont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7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wrapText="1"/>
    </xf>
    <xf numFmtId="0" fontId="15" fillId="4" borderId="30" xfId="0" applyFont="1" applyFill="1" applyBorder="1" applyAlignment="1">
      <alignment horizontal="center" wrapText="1"/>
    </xf>
    <xf numFmtId="0" fontId="15" fillId="4" borderId="39" xfId="0" applyFont="1" applyFill="1" applyBorder="1" applyAlignment="1">
      <alignment horizont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4" borderId="5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wrapText="1"/>
    </xf>
    <xf numFmtId="0" fontId="15" fillId="4" borderId="21" xfId="0" applyFont="1" applyFill="1" applyBorder="1" applyAlignment="1">
      <alignment horizontal="center" wrapText="1"/>
    </xf>
    <xf numFmtId="0" fontId="15" fillId="4" borderId="38" xfId="0" applyFont="1" applyFill="1" applyBorder="1" applyAlignment="1">
      <alignment horizontal="center" wrapText="1"/>
    </xf>
    <xf numFmtId="0" fontId="15" fillId="3" borderId="50" xfId="0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wrapText="1"/>
    </xf>
    <xf numFmtId="0" fontId="15" fillId="4" borderId="31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29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34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30" fillId="0" borderId="45" xfId="0" applyNumberFormat="1" applyFont="1" applyFill="1" applyBorder="1" applyAlignment="1">
      <alignment horizontal="center"/>
    </xf>
    <xf numFmtId="164" fontId="30" fillId="0" borderId="7" xfId="0" applyNumberFormat="1" applyFont="1" applyFill="1" applyBorder="1" applyAlignment="1">
      <alignment horizontal="center"/>
    </xf>
    <xf numFmtId="164" fontId="24" fillId="0" borderId="7" xfId="0" applyNumberFormat="1" applyFont="1" applyFill="1" applyBorder="1" applyAlignment="1">
      <alignment horizontal="center"/>
    </xf>
    <xf numFmtId="164" fontId="24" fillId="0" borderId="28" xfId="0" applyNumberFormat="1" applyFont="1" applyFill="1" applyBorder="1" applyAlignment="1">
      <alignment horizontal="center"/>
    </xf>
    <xf numFmtId="2" fontId="15" fillId="3" borderId="40" xfId="0" applyNumberFormat="1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2" fontId="10" fillId="2" borderId="25" xfId="0" applyNumberFormat="1" applyFont="1" applyFill="1" applyBorder="1"/>
    <xf numFmtId="2" fontId="10" fillId="2" borderId="35" xfId="0" applyNumberFormat="1" applyFont="1" applyFill="1" applyBorder="1"/>
    <xf numFmtId="2" fontId="3" fillId="2" borderId="42" xfId="0" applyNumberFormat="1" applyFont="1" applyFill="1" applyBorder="1" applyAlignment="1">
      <alignment horizontal="center" vertical="center"/>
    </xf>
    <xf numFmtId="165" fontId="10" fillId="0" borderId="57" xfId="0" applyNumberFormat="1" applyFont="1" applyBorder="1"/>
  </cellXfs>
  <cellStyles count="2">
    <cellStyle name="Normal" xfId="0" builtinId="0"/>
    <cellStyle name="Normal_BJ12B_ReportList_2006091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rnings/2016%20-%202017/January%202017/jan%202017%20final/Total%20JAN_%202017-earn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%20April_%202017-earning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%20May_%202017-earning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%20June_%202017-earning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%20July_%202017-earning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arnings/2017%20-%202018/August%202017/From%20MGR%20-%20R/August%202017/Total%20%20August_%202017-earning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_Dec 2016"/>
      <sheetName val="Datewise_details"/>
      <sheetName val="Non farebox- Details"/>
    </sheetNames>
    <sheetDataSet>
      <sheetData sheetId="0" refreshError="1"/>
      <sheetData sheetId="1" refreshError="1"/>
      <sheetData sheetId="2">
        <row r="5">
          <cell r="E5">
            <v>4716</v>
          </cell>
          <cell r="H5">
            <v>356</v>
          </cell>
          <cell r="M5">
            <v>1215</v>
          </cell>
          <cell r="Q5">
            <v>6418</v>
          </cell>
          <cell r="U5">
            <v>1067</v>
          </cell>
          <cell r="X5">
            <v>415</v>
          </cell>
          <cell r="AA5">
            <v>4660</v>
          </cell>
          <cell r="AD5">
            <v>270</v>
          </cell>
          <cell r="AH5">
            <v>345</v>
          </cell>
          <cell r="AL5">
            <v>295</v>
          </cell>
          <cell r="AP5">
            <v>56</v>
          </cell>
          <cell r="AS5">
            <v>485</v>
          </cell>
          <cell r="AV5">
            <v>4655</v>
          </cell>
        </row>
        <row r="6">
          <cell r="E6">
            <v>19903</v>
          </cell>
          <cell r="H6">
            <v>222</v>
          </cell>
          <cell r="M6">
            <v>1290</v>
          </cell>
          <cell r="Q6">
            <v>4420</v>
          </cell>
          <cell r="U6">
            <v>2558</v>
          </cell>
          <cell r="X6">
            <v>230</v>
          </cell>
          <cell r="AA6">
            <v>9170</v>
          </cell>
          <cell r="AD6">
            <v>945</v>
          </cell>
          <cell r="AH6">
            <v>120</v>
          </cell>
          <cell r="AL6">
            <v>1365</v>
          </cell>
          <cell r="AP6">
            <v>377</v>
          </cell>
          <cell r="AS6">
            <v>420</v>
          </cell>
          <cell r="AV6">
            <v>650</v>
          </cell>
        </row>
        <row r="7">
          <cell r="E7">
            <v>17026</v>
          </cell>
          <cell r="H7">
            <v>228</v>
          </cell>
          <cell r="M7">
            <v>5985</v>
          </cell>
          <cell r="Q7">
            <v>4268</v>
          </cell>
          <cell r="U7">
            <v>2895</v>
          </cell>
          <cell r="X7">
            <v>730</v>
          </cell>
          <cell r="AA7">
            <v>4020</v>
          </cell>
          <cell r="AD7">
            <v>135</v>
          </cell>
          <cell r="AH7">
            <v>470</v>
          </cell>
          <cell r="AL7">
            <v>1370</v>
          </cell>
          <cell r="AP7">
            <v>24</v>
          </cell>
          <cell r="AS7">
            <v>105</v>
          </cell>
          <cell r="AV7">
            <v>760</v>
          </cell>
        </row>
        <row r="8">
          <cell r="E8">
            <v>10261</v>
          </cell>
          <cell r="H8">
            <v>186</v>
          </cell>
          <cell r="M8">
            <v>1080</v>
          </cell>
          <cell r="Q8">
            <v>3388</v>
          </cell>
          <cell r="U8">
            <v>1176</v>
          </cell>
          <cell r="X8">
            <v>950</v>
          </cell>
          <cell r="AA8">
            <v>3115</v>
          </cell>
          <cell r="AD8">
            <v>680</v>
          </cell>
          <cell r="AH8">
            <v>180</v>
          </cell>
          <cell r="AL8">
            <v>640</v>
          </cell>
          <cell r="AP8">
            <v>72</v>
          </cell>
          <cell r="AS8">
            <v>335</v>
          </cell>
          <cell r="AV8">
            <v>365</v>
          </cell>
        </row>
        <row r="9">
          <cell r="E9">
            <v>10393</v>
          </cell>
          <cell r="H9">
            <v>186</v>
          </cell>
          <cell r="M9">
            <v>2435</v>
          </cell>
          <cell r="Q9">
            <v>3282</v>
          </cell>
          <cell r="U9">
            <v>1618</v>
          </cell>
          <cell r="X9">
            <v>880</v>
          </cell>
          <cell r="AA9">
            <v>3070</v>
          </cell>
          <cell r="AD9">
            <v>110</v>
          </cell>
          <cell r="AH9">
            <v>345</v>
          </cell>
          <cell r="AL9">
            <v>1520</v>
          </cell>
          <cell r="AP9">
            <v>49</v>
          </cell>
          <cell r="AS9">
            <v>290</v>
          </cell>
          <cell r="AV9">
            <v>2100</v>
          </cell>
        </row>
        <row r="10">
          <cell r="E10">
            <v>7646</v>
          </cell>
          <cell r="H10">
            <v>192</v>
          </cell>
          <cell r="M10">
            <v>840</v>
          </cell>
          <cell r="Q10">
            <v>5012</v>
          </cell>
          <cell r="U10">
            <v>748</v>
          </cell>
          <cell r="X10">
            <v>265</v>
          </cell>
          <cell r="AA10">
            <v>2440</v>
          </cell>
          <cell r="AD10">
            <v>160</v>
          </cell>
          <cell r="AH10">
            <v>150</v>
          </cell>
          <cell r="AL10">
            <v>745</v>
          </cell>
          <cell r="AP10">
            <v>25</v>
          </cell>
          <cell r="AS10">
            <v>85</v>
          </cell>
          <cell r="AV10">
            <v>505</v>
          </cell>
        </row>
        <row r="11">
          <cell r="E11">
            <v>6552</v>
          </cell>
          <cell r="H11">
            <v>314</v>
          </cell>
          <cell r="M11">
            <v>1780</v>
          </cell>
          <cell r="Q11">
            <v>6379</v>
          </cell>
          <cell r="U11">
            <v>1222</v>
          </cell>
          <cell r="X11">
            <v>250</v>
          </cell>
          <cell r="AA11">
            <v>3840</v>
          </cell>
          <cell r="AD11">
            <v>410</v>
          </cell>
          <cell r="AH11">
            <v>160</v>
          </cell>
          <cell r="AL11">
            <v>1055</v>
          </cell>
          <cell r="AP11">
            <v>293</v>
          </cell>
          <cell r="AS11">
            <v>160</v>
          </cell>
          <cell r="AV11">
            <v>1865</v>
          </cell>
        </row>
        <row r="12">
          <cell r="E12">
            <v>3159</v>
          </cell>
          <cell r="H12">
            <v>190</v>
          </cell>
          <cell r="M12">
            <v>1530</v>
          </cell>
          <cell r="Q12">
            <v>5115</v>
          </cell>
          <cell r="U12">
            <v>896</v>
          </cell>
          <cell r="X12">
            <v>445</v>
          </cell>
          <cell r="AA12">
            <v>2850</v>
          </cell>
          <cell r="AD12">
            <v>370</v>
          </cell>
          <cell r="AH12">
            <v>810</v>
          </cell>
          <cell r="AL12">
            <v>505</v>
          </cell>
          <cell r="AP12">
            <v>68</v>
          </cell>
          <cell r="AS12">
            <v>180</v>
          </cell>
          <cell r="AV12">
            <v>1375</v>
          </cell>
        </row>
        <row r="13">
          <cell r="E13">
            <v>18110</v>
          </cell>
          <cell r="H13">
            <v>160</v>
          </cell>
          <cell r="M13">
            <v>3375</v>
          </cell>
          <cell r="Q13">
            <v>4307</v>
          </cell>
          <cell r="U13">
            <v>2117</v>
          </cell>
          <cell r="X13">
            <v>315</v>
          </cell>
          <cell r="AA13">
            <v>5355</v>
          </cell>
          <cell r="AD13">
            <v>565</v>
          </cell>
          <cell r="AH13">
            <v>395</v>
          </cell>
          <cell r="AL13">
            <v>1025</v>
          </cell>
          <cell r="AP13">
            <v>32</v>
          </cell>
          <cell r="AS13">
            <v>340</v>
          </cell>
          <cell r="AV13">
            <v>1035</v>
          </cell>
        </row>
        <row r="14">
          <cell r="E14">
            <v>7466</v>
          </cell>
          <cell r="H14">
            <v>208</v>
          </cell>
          <cell r="M14">
            <v>1875</v>
          </cell>
          <cell r="Q14">
            <v>4037</v>
          </cell>
          <cell r="U14">
            <v>1406</v>
          </cell>
          <cell r="X14">
            <v>925</v>
          </cell>
          <cell r="AA14">
            <v>4330</v>
          </cell>
          <cell r="AD14">
            <v>720</v>
          </cell>
          <cell r="AH14">
            <v>1250</v>
          </cell>
          <cell r="AL14">
            <v>755</v>
          </cell>
          <cell r="AP14">
            <v>65</v>
          </cell>
          <cell r="AS14">
            <v>60</v>
          </cell>
          <cell r="AV14">
            <v>335</v>
          </cell>
        </row>
        <row r="15">
          <cell r="E15">
            <v>9888</v>
          </cell>
          <cell r="H15">
            <v>180</v>
          </cell>
          <cell r="M15">
            <v>1205</v>
          </cell>
          <cell r="Q15">
            <v>3326</v>
          </cell>
          <cell r="U15">
            <v>1087</v>
          </cell>
          <cell r="X15">
            <v>225</v>
          </cell>
          <cell r="AA15">
            <v>2415</v>
          </cell>
          <cell r="AD15">
            <v>370</v>
          </cell>
          <cell r="AH15">
            <v>245</v>
          </cell>
          <cell r="AL15">
            <v>1346</v>
          </cell>
          <cell r="AP15">
            <v>45</v>
          </cell>
          <cell r="AS15">
            <v>116</v>
          </cell>
          <cell r="AV15">
            <v>579</v>
          </cell>
        </row>
        <row r="16">
          <cell r="E16">
            <v>8095</v>
          </cell>
          <cell r="H16">
            <v>638</v>
          </cell>
          <cell r="M16">
            <v>2490</v>
          </cell>
          <cell r="Q16">
            <v>4441</v>
          </cell>
          <cell r="U16">
            <v>1707</v>
          </cell>
          <cell r="X16">
            <v>466.2</v>
          </cell>
          <cell r="AA16">
            <v>3950</v>
          </cell>
          <cell r="AD16">
            <v>670</v>
          </cell>
          <cell r="AH16">
            <v>220</v>
          </cell>
          <cell r="AL16">
            <v>1270</v>
          </cell>
          <cell r="AP16">
            <v>54</v>
          </cell>
          <cell r="AS16">
            <v>190</v>
          </cell>
          <cell r="AV16">
            <v>350</v>
          </cell>
        </row>
        <row r="17">
          <cell r="E17">
            <v>6752</v>
          </cell>
          <cell r="H17">
            <v>840</v>
          </cell>
          <cell r="M17">
            <v>1535</v>
          </cell>
          <cell r="Q17">
            <v>7651</v>
          </cell>
          <cell r="U17">
            <v>1246</v>
          </cell>
          <cell r="X17">
            <v>255</v>
          </cell>
          <cell r="AA17">
            <v>3890</v>
          </cell>
          <cell r="AD17">
            <v>170</v>
          </cell>
          <cell r="AH17">
            <v>81</v>
          </cell>
          <cell r="AL17">
            <v>1470</v>
          </cell>
          <cell r="AP17">
            <v>17</v>
          </cell>
          <cell r="AS17">
            <v>170</v>
          </cell>
          <cell r="AV17">
            <v>1200</v>
          </cell>
        </row>
        <row r="18">
          <cell r="E18">
            <v>2614</v>
          </cell>
          <cell r="H18">
            <v>188</v>
          </cell>
          <cell r="M18">
            <v>1390</v>
          </cell>
          <cell r="Q18">
            <v>5087</v>
          </cell>
          <cell r="U18">
            <v>1310</v>
          </cell>
          <cell r="X18">
            <v>90</v>
          </cell>
          <cell r="AA18">
            <v>3030</v>
          </cell>
          <cell r="AD18">
            <v>65</v>
          </cell>
          <cell r="AH18">
            <v>230</v>
          </cell>
          <cell r="AL18">
            <v>315</v>
          </cell>
          <cell r="AP18">
            <v>49</v>
          </cell>
          <cell r="AS18">
            <v>35</v>
          </cell>
          <cell r="AV18">
            <v>2000</v>
          </cell>
        </row>
        <row r="19">
          <cell r="E19">
            <v>3017</v>
          </cell>
          <cell r="H19">
            <v>156</v>
          </cell>
          <cell r="M19">
            <v>720</v>
          </cell>
          <cell r="Q19">
            <v>4662</v>
          </cell>
          <cell r="U19">
            <v>1044</v>
          </cell>
          <cell r="X19">
            <v>180</v>
          </cell>
          <cell r="AA19">
            <v>3790</v>
          </cell>
          <cell r="AD19">
            <v>95</v>
          </cell>
          <cell r="AH19">
            <v>790</v>
          </cell>
          <cell r="AL19">
            <v>105</v>
          </cell>
          <cell r="AP19">
            <v>35</v>
          </cell>
          <cell r="AS19">
            <v>345</v>
          </cell>
          <cell r="AV19">
            <v>2825</v>
          </cell>
        </row>
        <row r="20">
          <cell r="E20">
            <v>11052</v>
          </cell>
          <cell r="H20">
            <v>418</v>
          </cell>
          <cell r="M20">
            <v>2240</v>
          </cell>
          <cell r="Q20">
            <v>5167</v>
          </cell>
          <cell r="U20">
            <v>1677</v>
          </cell>
          <cell r="X20">
            <v>880</v>
          </cell>
          <cell r="AA20">
            <v>5710</v>
          </cell>
          <cell r="AD20">
            <v>195</v>
          </cell>
          <cell r="AH20">
            <v>240</v>
          </cell>
          <cell r="AL20">
            <v>795</v>
          </cell>
          <cell r="AP20">
            <v>41</v>
          </cell>
          <cell r="AS20">
            <v>395</v>
          </cell>
          <cell r="AV20">
            <v>3900</v>
          </cell>
        </row>
        <row r="21">
          <cell r="E21">
            <v>10735</v>
          </cell>
          <cell r="H21">
            <v>256</v>
          </cell>
          <cell r="M21">
            <v>2000</v>
          </cell>
          <cell r="Q21">
            <v>4688</v>
          </cell>
          <cell r="U21">
            <v>1636</v>
          </cell>
          <cell r="X21">
            <v>650</v>
          </cell>
          <cell r="AA21">
            <v>4385</v>
          </cell>
          <cell r="AD21">
            <v>205</v>
          </cell>
          <cell r="AH21">
            <v>450</v>
          </cell>
          <cell r="AL21">
            <v>1050</v>
          </cell>
          <cell r="AP21">
            <v>35</v>
          </cell>
          <cell r="AS21">
            <v>115</v>
          </cell>
          <cell r="AV21">
            <v>1965</v>
          </cell>
        </row>
        <row r="22">
          <cell r="E22">
            <v>15859</v>
          </cell>
          <cell r="H22">
            <v>318</v>
          </cell>
          <cell r="M22">
            <v>4640</v>
          </cell>
          <cell r="Q22">
            <v>5639</v>
          </cell>
          <cell r="U22">
            <v>1549</v>
          </cell>
          <cell r="X22">
            <v>160</v>
          </cell>
          <cell r="AA22">
            <v>5840</v>
          </cell>
          <cell r="AD22">
            <v>940</v>
          </cell>
          <cell r="AH22">
            <v>320</v>
          </cell>
          <cell r="AL22">
            <v>1160</v>
          </cell>
          <cell r="AP22">
            <v>15</v>
          </cell>
          <cell r="AS22">
            <v>60</v>
          </cell>
          <cell r="AV22">
            <v>1090</v>
          </cell>
        </row>
        <row r="23">
          <cell r="E23">
            <v>10817</v>
          </cell>
          <cell r="H23">
            <v>204</v>
          </cell>
          <cell r="M23">
            <v>1275</v>
          </cell>
          <cell r="Q23">
            <v>3805</v>
          </cell>
          <cell r="U23">
            <v>1297</v>
          </cell>
          <cell r="X23">
            <v>385</v>
          </cell>
          <cell r="AA23">
            <v>3375</v>
          </cell>
          <cell r="AD23">
            <v>930</v>
          </cell>
          <cell r="AH23">
            <v>160</v>
          </cell>
          <cell r="AL23">
            <v>2305</v>
          </cell>
          <cell r="AP23">
            <v>31</v>
          </cell>
          <cell r="AS23">
            <v>65</v>
          </cell>
          <cell r="AV23">
            <v>110</v>
          </cell>
        </row>
        <row r="24">
          <cell r="E24">
            <v>4960</v>
          </cell>
          <cell r="H24">
            <v>116</v>
          </cell>
          <cell r="M24">
            <v>885</v>
          </cell>
          <cell r="Q24">
            <v>1822</v>
          </cell>
          <cell r="U24">
            <v>1167</v>
          </cell>
          <cell r="X24">
            <v>170</v>
          </cell>
          <cell r="AA24">
            <v>2215</v>
          </cell>
          <cell r="AD24">
            <v>155</v>
          </cell>
          <cell r="AH24">
            <v>185</v>
          </cell>
          <cell r="AL24">
            <v>595</v>
          </cell>
          <cell r="AP24">
            <v>37</v>
          </cell>
          <cell r="AS24">
            <v>415</v>
          </cell>
          <cell r="AV24">
            <v>310</v>
          </cell>
        </row>
        <row r="25">
          <cell r="E25">
            <v>5043</v>
          </cell>
          <cell r="H25">
            <v>212</v>
          </cell>
          <cell r="M25">
            <v>2480</v>
          </cell>
          <cell r="Q25">
            <v>3961</v>
          </cell>
          <cell r="U25">
            <v>1574</v>
          </cell>
          <cell r="X25">
            <v>110</v>
          </cell>
          <cell r="AA25">
            <v>3560</v>
          </cell>
          <cell r="AD25">
            <v>95</v>
          </cell>
          <cell r="AH25">
            <v>220</v>
          </cell>
          <cell r="AL25">
            <v>1230</v>
          </cell>
          <cell r="AP25">
            <v>55</v>
          </cell>
          <cell r="AS25">
            <v>480</v>
          </cell>
          <cell r="AV25">
            <v>745</v>
          </cell>
        </row>
        <row r="26">
          <cell r="E26">
            <v>2860</v>
          </cell>
          <cell r="H26">
            <v>236</v>
          </cell>
          <cell r="M26">
            <v>1220</v>
          </cell>
          <cell r="Q26">
            <v>4595</v>
          </cell>
          <cell r="U26">
            <v>1247</v>
          </cell>
          <cell r="X26">
            <v>110</v>
          </cell>
          <cell r="AA26">
            <v>3085</v>
          </cell>
          <cell r="AD26">
            <v>100</v>
          </cell>
          <cell r="AH26">
            <v>895</v>
          </cell>
          <cell r="AL26">
            <v>1225</v>
          </cell>
          <cell r="AP26">
            <v>25</v>
          </cell>
          <cell r="AS26">
            <v>605</v>
          </cell>
          <cell r="AV26">
            <v>1345</v>
          </cell>
        </row>
        <row r="27">
          <cell r="E27">
            <v>12392</v>
          </cell>
          <cell r="H27">
            <v>182</v>
          </cell>
          <cell r="M27">
            <v>1650</v>
          </cell>
          <cell r="Q27">
            <v>3519</v>
          </cell>
          <cell r="U27">
            <v>2063</v>
          </cell>
          <cell r="X27">
            <v>210</v>
          </cell>
          <cell r="AA27">
            <v>6110</v>
          </cell>
          <cell r="AD27">
            <v>560</v>
          </cell>
          <cell r="AH27">
            <v>475</v>
          </cell>
          <cell r="AL27">
            <v>1475</v>
          </cell>
          <cell r="AP27">
            <v>97</v>
          </cell>
          <cell r="AS27">
            <v>330</v>
          </cell>
          <cell r="AV27">
            <v>2130</v>
          </cell>
        </row>
        <row r="28">
          <cell r="E28">
            <v>12453</v>
          </cell>
          <cell r="H28">
            <v>124</v>
          </cell>
          <cell r="M28">
            <v>7630</v>
          </cell>
          <cell r="Q28">
            <v>5029</v>
          </cell>
          <cell r="U28">
            <v>2656</v>
          </cell>
          <cell r="X28">
            <v>805</v>
          </cell>
          <cell r="AA28">
            <v>10318</v>
          </cell>
          <cell r="AD28">
            <v>1030</v>
          </cell>
          <cell r="AH28">
            <v>2240</v>
          </cell>
          <cell r="AL28">
            <v>3145</v>
          </cell>
          <cell r="AP28">
            <v>25</v>
          </cell>
          <cell r="AS28">
            <v>315</v>
          </cell>
          <cell r="AV28">
            <v>420</v>
          </cell>
        </row>
        <row r="29">
          <cell r="E29">
            <v>7748</v>
          </cell>
          <cell r="H29">
            <v>266</v>
          </cell>
          <cell r="M29">
            <v>1955</v>
          </cell>
          <cell r="Q29">
            <v>3955</v>
          </cell>
          <cell r="U29">
            <v>1185</v>
          </cell>
          <cell r="X29">
            <v>775</v>
          </cell>
          <cell r="AA29">
            <v>4280</v>
          </cell>
          <cell r="AD29">
            <v>330</v>
          </cell>
          <cell r="AH29">
            <v>640</v>
          </cell>
          <cell r="AL29">
            <v>1396</v>
          </cell>
          <cell r="AP29">
            <v>47</v>
          </cell>
          <cell r="AS29">
            <v>65</v>
          </cell>
          <cell r="AV29">
            <v>420</v>
          </cell>
        </row>
        <row r="30">
          <cell r="E30">
            <v>2802</v>
          </cell>
          <cell r="H30">
            <v>200</v>
          </cell>
          <cell r="M30">
            <v>505</v>
          </cell>
          <cell r="Q30">
            <v>4949</v>
          </cell>
          <cell r="U30">
            <v>935</v>
          </cell>
          <cell r="X30">
            <v>140</v>
          </cell>
          <cell r="AA30">
            <v>3555</v>
          </cell>
          <cell r="AD30">
            <v>95</v>
          </cell>
          <cell r="AH30">
            <v>80</v>
          </cell>
          <cell r="AL30">
            <v>340</v>
          </cell>
          <cell r="AP30">
            <v>39</v>
          </cell>
          <cell r="AS30">
            <v>180</v>
          </cell>
          <cell r="AV30">
            <v>2120</v>
          </cell>
        </row>
        <row r="31">
          <cell r="E31">
            <v>10736</v>
          </cell>
          <cell r="H31">
            <v>216</v>
          </cell>
          <cell r="M31">
            <v>1420</v>
          </cell>
          <cell r="Q31">
            <v>3664</v>
          </cell>
          <cell r="U31">
            <v>1801</v>
          </cell>
          <cell r="X31">
            <v>565</v>
          </cell>
          <cell r="AA31">
            <v>3490</v>
          </cell>
          <cell r="AD31">
            <v>545</v>
          </cell>
          <cell r="AH31">
            <v>1205</v>
          </cell>
          <cell r="AL31">
            <v>1370</v>
          </cell>
          <cell r="AP31">
            <v>20</v>
          </cell>
          <cell r="AS31">
            <v>85</v>
          </cell>
          <cell r="AV31">
            <v>1240</v>
          </cell>
        </row>
        <row r="32">
          <cell r="E32">
            <v>4830</v>
          </cell>
          <cell r="H32">
            <v>304</v>
          </cell>
          <cell r="M32">
            <v>1575</v>
          </cell>
          <cell r="Q32">
            <v>4991</v>
          </cell>
          <cell r="U32">
            <v>2970</v>
          </cell>
          <cell r="X32">
            <v>205</v>
          </cell>
          <cell r="AA32">
            <v>2735</v>
          </cell>
          <cell r="AD32">
            <v>155</v>
          </cell>
          <cell r="AH32">
            <v>165</v>
          </cell>
          <cell r="AL32">
            <v>875</v>
          </cell>
          <cell r="AP32">
            <v>47</v>
          </cell>
          <cell r="AS32">
            <v>360</v>
          </cell>
          <cell r="AV32">
            <v>900</v>
          </cell>
        </row>
        <row r="33">
          <cell r="E33">
            <v>2985</v>
          </cell>
          <cell r="H33">
            <v>274</v>
          </cell>
          <cell r="M33">
            <v>705</v>
          </cell>
          <cell r="Q33">
            <v>4305</v>
          </cell>
          <cell r="U33">
            <v>882</v>
          </cell>
          <cell r="X33">
            <v>95</v>
          </cell>
          <cell r="AA33">
            <v>3725</v>
          </cell>
          <cell r="AD33">
            <v>120</v>
          </cell>
          <cell r="AH33">
            <v>1145</v>
          </cell>
          <cell r="AL33">
            <v>860</v>
          </cell>
          <cell r="AP33">
            <v>79</v>
          </cell>
          <cell r="AS33">
            <v>140</v>
          </cell>
          <cell r="AV33">
            <v>1965</v>
          </cell>
        </row>
        <row r="34">
          <cell r="E34">
            <v>14134</v>
          </cell>
          <cell r="H34">
            <v>260</v>
          </cell>
          <cell r="M34">
            <v>2090</v>
          </cell>
          <cell r="Q34">
            <v>2798</v>
          </cell>
          <cell r="U34">
            <v>1609</v>
          </cell>
          <cell r="X34">
            <v>345</v>
          </cell>
          <cell r="AA34">
            <v>6405</v>
          </cell>
          <cell r="AD34">
            <v>1500</v>
          </cell>
          <cell r="AH34">
            <v>435</v>
          </cell>
          <cell r="AL34">
            <v>1065</v>
          </cell>
          <cell r="AP34">
            <v>409</v>
          </cell>
          <cell r="AS34">
            <v>160</v>
          </cell>
          <cell r="AV34">
            <v>135</v>
          </cell>
        </row>
        <row r="35">
          <cell r="E35">
            <v>8061</v>
          </cell>
          <cell r="H35">
            <v>144</v>
          </cell>
          <cell r="M35">
            <v>1215</v>
          </cell>
          <cell r="Q35">
            <v>2884</v>
          </cell>
          <cell r="U35">
            <v>1743</v>
          </cell>
          <cell r="X35">
            <v>280</v>
          </cell>
          <cell r="AA35">
            <v>4465</v>
          </cell>
          <cell r="AD35">
            <v>605</v>
          </cell>
          <cell r="AH35">
            <v>345</v>
          </cell>
          <cell r="AL35">
            <v>1000</v>
          </cell>
          <cell r="AP35">
            <v>59</v>
          </cell>
          <cell r="AS35">
            <v>405</v>
          </cell>
          <cell r="AV35">
            <v>1475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ewise_details"/>
      <sheetName val="Non farebox- Details"/>
    </sheetNames>
    <sheetDataSet>
      <sheetData sheetId="0" refreshError="1"/>
      <sheetData sheetId="1">
        <row r="5">
          <cell r="E5">
            <v>5290</v>
          </cell>
          <cell r="J5">
            <v>1055</v>
          </cell>
          <cell r="N5">
            <v>8575</v>
          </cell>
          <cell r="R5">
            <v>1720</v>
          </cell>
          <cell r="U5">
            <v>255</v>
          </cell>
          <cell r="X5">
            <v>4325</v>
          </cell>
          <cell r="AA5">
            <v>945</v>
          </cell>
          <cell r="AD5">
            <v>245</v>
          </cell>
          <cell r="AL5">
            <v>99</v>
          </cell>
          <cell r="AO5">
            <v>150</v>
          </cell>
          <cell r="AS5">
            <v>3215</v>
          </cell>
        </row>
        <row r="6">
          <cell r="E6">
            <v>3733</v>
          </cell>
          <cell r="J6">
            <v>740</v>
          </cell>
          <cell r="N6">
            <v>7246</v>
          </cell>
          <cell r="R6">
            <v>1222</v>
          </cell>
          <cell r="U6">
            <v>435</v>
          </cell>
          <cell r="X6">
            <v>3920</v>
          </cell>
          <cell r="AA6">
            <v>80</v>
          </cell>
          <cell r="AD6">
            <v>1305</v>
          </cell>
          <cell r="AL6">
            <v>19</v>
          </cell>
          <cell r="AO6">
            <v>325</v>
          </cell>
          <cell r="AS6">
            <v>3445</v>
          </cell>
        </row>
        <row r="7">
          <cell r="E7">
            <v>17340</v>
          </cell>
          <cell r="J7">
            <v>2525</v>
          </cell>
          <cell r="N7">
            <v>6399</v>
          </cell>
          <cell r="R7">
            <v>3679</v>
          </cell>
          <cell r="U7">
            <v>610</v>
          </cell>
          <cell r="X7">
            <v>9665</v>
          </cell>
          <cell r="AA7">
            <v>470</v>
          </cell>
          <cell r="AD7">
            <v>930</v>
          </cell>
          <cell r="AL7">
            <v>147</v>
          </cell>
          <cell r="AO7">
            <v>570</v>
          </cell>
          <cell r="AS7">
            <v>1475</v>
          </cell>
        </row>
        <row r="8">
          <cell r="E8">
            <v>13364</v>
          </cell>
          <cell r="J8">
            <v>1560</v>
          </cell>
          <cell r="N8">
            <v>5704</v>
          </cell>
          <cell r="R8">
            <v>2293</v>
          </cell>
          <cell r="U8">
            <v>315</v>
          </cell>
          <cell r="X8">
            <v>3925</v>
          </cell>
          <cell r="AA8">
            <v>415</v>
          </cell>
          <cell r="AD8">
            <v>460</v>
          </cell>
          <cell r="AL8">
            <v>302</v>
          </cell>
          <cell r="AO8">
            <v>690</v>
          </cell>
          <cell r="AS8">
            <v>2420</v>
          </cell>
        </row>
        <row r="9">
          <cell r="E9">
            <v>9495</v>
          </cell>
          <cell r="J9">
            <v>1180</v>
          </cell>
          <cell r="N9">
            <v>7404</v>
          </cell>
          <cell r="R9">
            <v>1760</v>
          </cell>
          <cell r="U9">
            <v>720</v>
          </cell>
          <cell r="X9">
            <v>2440</v>
          </cell>
          <cell r="AA9">
            <v>310</v>
          </cell>
          <cell r="AD9">
            <v>795</v>
          </cell>
          <cell r="AL9">
            <v>4</v>
          </cell>
          <cell r="AO9">
            <v>80</v>
          </cell>
          <cell r="AS9">
            <v>1925</v>
          </cell>
        </row>
        <row r="10">
          <cell r="E10">
            <v>11719</v>
          </cell>
          <cell r="J10">
            <v>1720</v>
          </cell>
          <cell r="N10">
            <v>5566</v>
          </cell>
          <cell r="R10">
            <v>2260</v>
          </cell>
          <cell r="U10">
            <v>595</v>
          </cell>
          <cell r="X10">
            <v>5975</v>
          </cell>
          <cell r="AA10">
            <v>1330</v>
          </cell>
          <cell r="AD10">
            <v>345</v>
          </cell>
          <cell r="AL10">
            <v>22</v>
          </cell>
          <cell r="AO10">
            <v>170</v>
          </cell>
          <cell r="AS10">
            <v>1395</v>
          </cell>
        </row>
        <row r="11">
          <cell r="E11">
            <v>8153</v>
          </cell>
          <cell r="J11">
            <v>1385</v>
          </cell>
          <cell r="N11">
            <v>7907</v>
          </cell>
          <cell r="R11">
            <v>1747</v>
          </cell>
          <cell r="U11">
            <v>2175</v>
          </cell>
          <cell r="X11">
            <v>3310</v>
          </cell>
          <cell r="AA11">
            <v>475</v>
          </cell>
          <cell r="AD11">
            <v>565</v>
          </cell>
          <cell r="AL11">
            <v>22</v>
          </cell>
          <cell r="AO11">
            <v>165</v>
          </cell>
          <cell r="AS11">
            <v>2120</v>
          </cell>
        </row>
        <row r="12">
          <cell r="E12">
            <v>4842</v>
          </cell>
          <cell r="J12">
            <v>1005</v>
          </cell>
          <cell r="N12">
            <v>7816</v>
          </cell>
          <cell r="R12">
            <v>2487</v>
          </cell>
          <cell r="U12">
            <v>570</v>
          </cell>
          <cell r="X12">
            <v>4080</v>
          </cell>
          <cell r="AA12">
            <v>290</v>
          </cell>
          <cell r="AD12">
            <v>190</v>
          </cell>
          <cell r="AL12">
            <v>160</v>
          </cell>
          <cell r="AO12">
            <v>640</v>
          </cell>
          <cell r="AS12">
            <v>2535</v>
          </cell>
        </row>
        <row r="13">
          <cell r="E13">
            <v>4050</v>
          </cell>
          <cell r="J13">
            <v>1050</v>
          </cell>
          <cell r="N13">
            <v>7162</v>
          </cell>
          <cell r="R13">
            <v>1739</v>
          </cell>
          <cell r="U13">
            <v>325</v>
          </cell>
          <cell r="X13">
            <v>3465</v>
          </cell>
          <cell r="AA13">
            <v>325</v>
          </cell>
          <cell r="AD13">
            <v>1485</v>
          </cell>
          <cell r="AL13">
            <v>25</v>
          </cell>
          <cell r="AO13">
            <v>110</v>
          </cell>
          <cell r="AS13">
            <v>1205</v>
          </cell>
        </row>
        <row r="14">
          <cell r="E14">
            <v>23397</v>
          </cell>
          <cell r="J14">
            <v>2910</v>
          </cell>
          <cell r="N14">
            <v>6865</v>
          </cell>
          <cell r="R14">
            <v>3097</v>
          </cell>
          <cell r="U14">
            <v>880</v>
          </cell>
          <cell r="X14">
            <v>6825</v>
          </cell>
          <cell r="AA14">
            <v>1935</v>
          </cell>
          <cell r="AD14">
            <v>1315</v>
          </cell>
          <cell r="AL14">
            <v>2</v>
          </cell>
          <cell r="AO14">
            <v>170</v>
          </cell>
          <cell r="AS14">
            <v>1455</v>
          </cell>
        </row>
        <row r="15">
          <cell r="E15">
            <v>10994</v>
          </cell>
          <cell r="J15">
            <v>620</v>
          </cell>
          <cell r="N15">
            <v>5989</v>
          </cell>
          <cell r="R15">
            <v>2690</v>
          </cell>
          <cell r="U15">
            <v>865</v>
          </cell>
          <cell r="X15">
            <v>7705</v>
          </cell>
          <cell r="AA15">
            <v>1275</v>
          </cell>
          <cell r="AD15">
            <v>1115</v>
          </cell>
          <cell r="AL15">
            <v>97</v>
          </cell>
          <cell r="AO15">
            <v>270</v>
          </cell>
          <cell r="AS15">
            <v>1405</v>
          </cell>
        </row>
        <row r="16">
          <cell r="E16">
            <v>9487</v>
          </cell>
          <cell r="J16">
            <v>670</v>
          </cell>
          <cell r="N16">
            <v>5324</v>
          </cell>
          <cell r="R16">
            <v>1458</v>
          </cell>
          <cell r="U16">
            <v>340</v>
          </cell>
          <cell r="X16">
            <v>2700</v>
          </cell>
          <cell r="AA16">
            <v>1845</v>
          </cell>
          <cell r="AD16">
            <v>325</v>
          </cell>
          <cell r="AL16">
            <v>30</v>
          </cell>
          <cell r="AO16">
            <v>255</v>
          </cell>
          <cell r="AS16">
            <v>1955</v>
          </cell>
        </row>
        <row r="17">
          <cell r="E17">
            <v>7820</v>
          </cell>
          <cell r="J17">
            <v>1910</v>
          </cell>
          <cell r="N17">
            <v>5102</v>
          </cell>
          <cell r="R17">
            <v>1685</v>
          </cell>
          <cell r="U17">
            <v>425</v>
          </cell>
          <cell r="X17">
            <v>5300</v>
          </cell>
          <cell r="AA17">
            <v>840</v>
          </cell>
          <cell r="AD17">
            <v>325</v>
          </cell>
          <cell r="AL17">
            <v>135</v>
          </cell>
          <cell r="AO17">
            <v>110</v>
          </cell>
          <cell r="AS17">
            <v>1720</v>
          </cell>
        </row>
        <row r="18">
          <cell r="E18">
            <v>5087</v>
          </cell>
          <cell r="J18">
            <v>710</v>
          </cell>
          <cell r="N18">
            <v>8286</v>
          </cell>
          <cell r="R18">
            <v>1479</v>
          </cell>
          <cell r="U18">
            <v>160</v>
          </cell>
          <cell r="X18">
            <v>2660</v>
          </cell>
          <cell r="AA18">
            <v>425</v>
          </cell>
          <cell r="AD18">
            <v>990</v>
          </cell>
          <cell r="AL18">
            <v>40</v>
          </cell>
          <cell r="AO18">
            <v>100</v>
          </cell>
          <cell r="AS18">
            <v>2715</v>
          </cell>
        </row>
        <row r="19">
          <cell r="E19">
            <v>4681</v>
          </cell>
          <cell r="J19">
            <v>755</v>
          </cell>
          <cell r="N19">
            <v>8222</v>
          </cell>
          <cell r="R19">
            <v>2029</v>
          </cell>
          <cell r="U19">
            <v>190</v>
          </cell>
          <cell r="X19">
            <v>3270</v>
          </cell>
          <cell r="AA19">
            <v>1190</v>
          </cell>
          <cell r="AD19">
            <v>145</v>
          </cell>
          <cell r="AL19">
            <v>29</v>
          </cell>
          <cell r="AO19">
            <v>135</v>
          </cell>
          <cell r="AS19">
            <v>2045</v>
          </cell>
        </row>
        <row r="20">
          <cell r="E20">
            <v>2611</v>
          </cell>
          <cell r="J20">
            <v>1125</v>
          </cell>
          <cell r="N20">
            <v>6397</v>
          </cell>
          <cell r="R20">
            <v>964</v>
          </cell>
          <cell r="U20">
            <v>105</v>
          </cell>
          <cell r="X20">
            <v>4035</v>
          </cell>
          <cell r="AA20">
            <v>155</v>
          </cell>
          <cell r="AD20">
            <v>975</v>
          </cell>
          <cell r="AL20">
            <v>10</v>
          </cell>
          <cell r="AO20">
            <v>115</v>
          </cell>
          <cell r="AS20">
            <v>1580</v>
          </cell>
        </row>
        <row r="21">
          <cell r="E21">
            <v>16015</v>
          </cell>
          <cell r="J21">
            <v>2975</v>
          </cell>
          <cell r="N21">
            <v>9049</v>
          </cell>
          <cell r="R21">
            <v>3098</v>
          </cell>
          <cell r="U21">
            <v>535</v>
          </cell>
          <cell r="X21">
            <v>6565</v>
          </cell>
          <cell r="AA21">
            <v>2570</v>
          </cell>
          <cell r="AD21">
            <v>355</v>
          </cell>
          <cell r="AL21">
            <v>52</v>
          </cell>
          <cell r="AO21">
            <v>390</v>
          </cell>
          <cell r="AS21">
            <v>1850</v>
          </cell>
        </row>
        <row r="22">
          <cell r="E22">
            <v>9952</v>
          </cell>
          <cell r="J22">
            <v>2255</v>
          </cell>
          <cell r="N22">
            <v>6063</v>
          </cell>
          <cell r="R22">
            <v>2028</v>
          </cell>
          <cell r="U22">
            <v>1410</v>
          </cell>
          <cell r="X22">
            <v>5635</v>
          </cell>
          <cell r="AA22">
            <v>985</v>
          </cell>
          <cell r="AD22">
            <v>370</v>
          </cell>
          <cell r="AL22">
            <v>82</v>
          </cell>
          <cell r="AO22">
            <v>190</v>
          </cell>
          <cell r="AS22">
            <v>1865</v>
          </cell>
        </row>
        <row r="23">
          <cell r="E23">
            <v>8124</v>
          </cell>
          <cell r="J23">
            <v>1205</v>
          </cell>
          <cell r="N23">
            <v>6366</v>
          </cell>
          <cell r="R23">
            <v>2043</v>
          </cell>
          <cell r="U23">
            <v>1055</v>
          </cell>
          <cell r="X23">
            <v>4015</v>
          </cell>
          <cell r="AA23">
            <v>1570</v>
          </cell>
          <cell r="AD23">
            <v>550</v>
          </cell>
          <cell r="AL23">
            <v>232</v>
          </cell>
          <cell r="AO23">
            <v>175</v>
          </cell>
          <cell r="AS23">
            <v>2285</v>
          </cell>
        </row>
        <row r="24">
          <cell r="E24">
            <v>10670</v>
          </cell>
          <cell r="J24">
            <v>1355</v>
          </cell>
          <cell r="N24">
            <v>6297</v>
          </cell>
          <cell r="R24">
            <v>1675</v>
          </cell>
          <cell r="U24">
            <v>395</v>
          </cell>
          <cell r="X24">
            <v>4220</v>
          </cell>
          <cell r="AA24">
            <v>1010</v>
          </cell>
          <cell r="AD24">
            <v>495</v>
          </cell>
          <cell r="AL24">
            <v>121</v>
          </cell>
          <cell r="AO24">
            <v>110</v>
          </cell>
          <cell r="AS24">
            <v>1420</v>
          </cell>
        </row>
        <row r="25">
          <cell r="E25">
            <v>8254</v>
          </cell>
          <cell r="J25">
            <v>7565</v>
          </cell>
          <cell r="N25">
            <v>6013</v>
          </cell>
          <cell r="R25">
            <v>1240</v>
          </cell>
          <cell r="U25">
            <v>900</v>
          </cell>
          <cell r="X25">
            <v>3750</v>
          </cell>
          <cell r="AA25">
            <v>720</v>
          </cell>
          <cell r="AD25">
            <v>735</v>
          </cell>
          <cell r="AL25">
            <v>132</v>
          </cell>
          <cell r="AO25">
            <v>305</v>
          </cell>
          <cell r="AS25">
            <v>1780</v>
          </cell>
        </row>
        <row r="26">
          <cell r="E26">
            <v>5045</v>
          </cell>
          <cell r="J26">
            <v>2045</v>
          </cell>
          <cell r="N26">
            <v>5772</v>
          </cell>
          <cell r="R26">
            <v>2213</v>
          </cell>
          <cell r="U26">
            <v>685</v>
          </cell>
          <cell r="X26">
            <v>8060</v>
          </cell>
          <cell r="AA26">
            <v>475</v>
          </cell>
          <cell r="AD26">
            <v>185</v>
          </cell>
          <cell r="AL26">
            <v>90</v>
          </cell>
          <cell r="AO26">
            <v>215</v>
          </cell>
          <cell r="AS26">
            <v>1910</v>
          </cell>
        </row>
        <row r="27">
          <cell r="E27">
            <v>4778</v>
          </cell>
          <cell r="J27">
            <v>1390</v>
          </cell>
          <cell r="N27">
            <v>7936</v>
          </cell>
          <cell r="R27">
            <v>1291</v>
          </cell>
          <cell r="U27">
            <v>155</v>
          </cell>
          <cell r="X27">
            <v>3550</v>
          </cell>
          <cell r="AA27">
            <v>145</v>
          </cell>
          <cell r="AD27">
            <v>1435</v>
          </cell>
          <cell r="AL27">
            <v>40</v>
          </cell>
          <cell r="AO27">
            <v>120</v>
          </cell>
          <cell r="AS27">
            <v>2585</v>
          </cell>
        </row>
        <row r="28">
          <cell r="E28">
            <v>17870</v>
          </cell>
          <cell r="J28">
            <v>3375</v>
          </cell>
          <cell r="N28">
            <v>5496</v>
          </cell>
          <cell r="R28">
            <v>2499</v>
          </cell>
          <cell r="U28">
            <v>410</v>
          </cell>
          <cell r="X28">
            <v>4505</v>
          </cell>
          <cell r="AA28">
            <v>785</v>
          </cell>
          <cell r="AD28">
            <v>1230</v>
          </cell>
          <cell r="AL28">
            <v>25</v>
          </cell>
          <cell r="AO28">
            <v>370</v>
          </cell>
          <cell r="AS28">
            <v>2405</v>
          </cell>
        </row>
        <row r="29">
          <cell r="E29">
            <v>10588</v>
          </cell>
          <cell r="J29">
            <v>2190</v>
          </cell>
          <cell r="N29">
            <v>5094</v>
          </cell>
          <cell r="R29">
            <v>1108</v>
          </cell>
          <cell r="U29">
            <v>620</v>
          </cell>
          <cell r="X29">
            <v>3750</v>
          </cell>
          <cell r="AA29">
            <v>450</v>
          </cell>
          <cell r="AD29">
            <v>1365</v>
          </cell>
          <cell r="AL29">
            <v>22</v>
          </cell>
          <cell r="AO29">
            <v>120</v>
          </cell>
          <cell r="AS29">
            <v>1160</v>
          </cell>
        </row>
        <row r="30">
          <cell r="E30">
            <v>8511</v>
          </cell>
          <cell r="J30">
            <v>2225</v>
          </cell>
          <cell r="N30">
            <v>6553</v>
          </cell>
          <cell r="R30">
            <v>1709</v>
          </cell>
          <cell r="U30">
            <v>480</v>
          </cell>
          <cell r="X30">
            <v>4045</v>
          </cell>
          <cell r="AA30">
            <v>555</v>
          </cell>
          <cell r="AD30">
            <v>800</v>
          </cell>
          <cell r="AL30">
            <v>5</v>
          </cell>
          <cell r="AO30">
            <v>365</v>
          </cell>
          <cell r="AS30">
            <v>1760</v>
          </cell>
        </row>
        <row r="31">
          <cell r="E31">
            <v>9764</v>
          </cell>
          <cell r="J31">
            <v>1595</v>
          </cell>
          <cell r="N31">
            <v>5583</v>
          </cell>
          <cell r="R31">
            <v>2206</v>
          </cell>
          <cell r="U31">
            <v>575</v>
          </cell>
          <cell r="X31">
            <v>4370</v>
          </cell>
          <cell r="AA31">
            <v>730</v>
          </cell>
          <cell r="AD31">
            <v>615</v>
          </cell>
          <cell r="AL31">
            <v>95</v>
          </cell>
          <cell r="AO31">
            <v>50</v>
          </cell>
          <cell r="AS31">
            <v>3950</v>
          </cell>
        </row>
        <row r="32">
          <cell r="E32">
            <v>8432</v>
          </cell>
          <cell r="J32">
            <v>1275</v>
          </cell>
          <cell r="N32">
            <v>7899</v>
          </cell>
          <cell r="R32">
            <v>2439</v>
          </cell>
          <cell r="U32">
            <v>550</v>
          </cell>
          <cell r="X32">
            <v>4665</v>
          </cell>
          <cell r="AA32">
            <v>1520</v>
          </cell>
          <cell r="AD32">
            <v>605</v>
          </cell>
          <cell r="AL32">
            <v>104</v>
          </cell>
          <cell r="AO32">
            <v>100</v>
          </cell>
          <cell r="AS32">
            <v>5005</v>
          </cell>
        </row>
        <row r="33">
          <cell r="E33">
            <v>5463</v>
          </cell>
          <cell r="J33">
            <v>1560</v>
          </cell>
          <cell r="N33">
            <v>8186</v>
          </cell>
          <cell r="R33">
            <v>1455</v>
          </cell>
          <cell r="U33">
            <v>485</v>
          </cell>
          <cell r="X33">
            <v>4305</v>
          </cell>
          <cell r="AA33">
            <v>560</v>
          </cell>
          <cell r="AD33">
            <v>150</v>
          </cell>
          <cell r="AL33">
            <v>39</v>
          </cell>
          <cell r="AO33">
            <v>160</v>
          </cell>
          <cell r="AS33">
            <v>4640</v>
          </cell>
        </row>
        <row r="34">
          <cell r="E34">
            <v>4563</v>
          </cell>
          <cell r="J34">
            <v>1685</v>
          </cell>
          <cell r="N34">
            <v>7916</v>
          </cell>
          <cell r="R34">
            <v>1860</v>
          </cell>
          <cell r="U34">
            <v>85</v>
          </cell>
          <cell r="X34">
            <v>4365</v>
          </cell>
          <cell r="AA34">
            <v>215</v>
          </cell>
          <cell r="AD34">
            <v>1225</v>
          </cell>
          <cell r="AL34">
            <v>84</v>
          </cell>
          <cell r="AO34">
            <v>175</v>
          </cell>
          <cell r="AS34">
            <v>4125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_May 2017"/>
      <sheetName val="Datewise_details"/>
      <sheetName val="Non farebox- Details "/>
      <sheetName val="Sheet1"/>
    </sheetNames>
    <sheetDataSet>
      <sheetData sheetId="0" refreshError="1"/>
      <sheetData sheetId="1" refreshError="1"/>
      <sheetData sheetId="2">
        <row r="5">
          <cell r="AQ5">
            <v>8773</v>
          </cell>
        </row>
        <row r="6">
          <cell r="AQ6">
            <v>7445</v>
          </cell>
        </row>
        <row r="7">
          <cell r="AQ7">
            <v>7391</v>
          </cell>
        </row>
        <row r="8">
          <cell r="AQ8">
            <v>5353</v>
          </cell>
        </row>
        <row r="9">
          <cell r="AQ9">
            <v>9542</v>
          </cell>
        </row>
        <row r="10">
          <cell r="AQ10">
            <v>9523</v>
          </cell>
        </row>
        <row r="11">
          <cell r="AQ11">
            <v>9978</v>
          </cell>
        </row>
        <row r="12">
          <cell r="AQ12">
            <v>7486</v>
          </cell>
        </row>
        <row r="13">
          <cell r="AQ13">
            <v>6495</v>
          </cell>
        </row>
        <row r="14">
          <cell r="AQ14">
            <v>7930</v>
          </cell>
        </row>
        <row r="15">
          <cell r="AQ15">
            <v>8104</v>
          </cell>
        </row>
        <row r="16">
          <cell r="AQ16">
            <v>9161</v>
          </cell>
        </row>
        <row r="17">
          <cell r="AQ17">
            <v>9018</v>
          </cell>
        </row>
        <row r="18">
          <cell r="V18">
            <v>972</v>
          </cell>
          <cell r="AD18">
            <v>0</v>
          </cell>
          <cell r="AQ18">
            <v>8186</v>
          </cell>
        </row>
        <row r="19">
          <cell r="V19">
            <v>495</v>
          </cell>
          <cell r="AD19">
            <v>0</v>
          </cell>
          <cell r="AQ19">
            <v>6668</v>
          </cell>
        </row>
        <row r="20">
          <cell r="V20">
            <v>1035</v>
          </cell>
          <cell r="AD20">
            <v>0</v>
          </cell>
          <cell r="AQ20">
            <v>6225</v>
          </cell>
        </row>
        <row r="21">
          <cell r="V21">
            <v>780</v>
          </cell>
          <cell r="AD21">
            <v>2816</v>
          </cell>
          <cell r="AQ21">
            <v>5332</v>
          </cell>
        </row>
        <row r="22">
          <cell r="V22">
            <v>839</v>
          </cell>
          <cell r="AD22">
            <v>5940</v>
          </cell>
          <cell r="AQ22">
            <v>6561</v>
          </cell>
        </row>
        <row r="23">
          <cell r="V23">
            <v>1125</v>
          </cell>
          <cell r="AD23">
            <v>2605</v>
          </cell>
          <cell r="AQ23">
            <v>7234</v>
          </cell>
        </row>
        <row r="24">
          <cell r="V24">
            <v>590</v>
          </cell>
          <cell r="AD24">
            <v>3200</v>
          </cell>
          <cell r="AQ24">
            <v>8962</v>
          </cell>
        </row>
        <row r="25">
          <cell r="V25">
            <v>1308</v>
          </cell>
          <cell r="AD25">
            <v>3915</v>
          </cell>
          <cell r="AQ25">
            <v>9218</v>
          </cell>
        </row>
        <row r="26">
          <cell r="V26">
            <v>1005</v>
          </cell>
          <cell r="AD26">
            <v>3785</v>
          </cell>
          <cell r="AQ26">
            <v>8000</v>
          </cell>
        </row>
        <row r="27">
          <cell r="V27">
            <v>756</v>
          </cell>
          <cell r="AD27">
            <v>3091</v>
          </cell>
          <cell r="AQ27">
            <v>5412</v>
          </cell>
        </row>
        <row r="28">
          <cell r="V28">
            <v>1813</v>
          </cell>
          <cell r="AD28">
            <v>3597</v>
          </cell>
          <cell r="AQ28">
            <v>5872</v>
          </cell>
        </row>
        <row r="29">
          <cell r="V29">
            <v>896</v>
          </cell>
          <cell r="AD29">
            <v>2193</v>
          </cell>
          <cell r="AQ29">
            <v>5768</v>
          </cell>
        </row>
        <row r="30">
          <cell r="V30">
            <v>1189</v>
          </cell>
          <cell r="AD30">
            <v>2542</v>
          </cell>
          <cell r="AQ30">
            <v>7000</v>
          </cell>
        </row>
        <row r="31">
          <cell r="V31">
            <v>956</v>
          </cell>
          <cell r="AD31">
            <v>2337</v>
          </cell>
          <cell r="AQ31">
            <v>8910</v>
          </cell>
        </row>
        <row r="32">
          <cell r="V32">
            <v>1073</v>
          </cell>
          <cell r="AD32">
            <v>2749</v>
          </cell>
          <cell r="AQ32">
            <v>8952</v>
          </cell>
        </row>
        <row r="33">
          <cell r="V33">
            <v>1393</v>
          </cell>
          <cell r="AD33">
            <v>3505</v>
          </cell>
          <cell r="AQ33">
            <v>6400</v>
          </cell>
        </row>
        <row r="34">
          <cell r="V34">
            <v>1030</v>
          </cell>
          <cell r="AD34">
            <v>3586</v>
          </cell>
          <cell r="AQ34">
            <v>8222</v>
          </cell>
        </row>
        <row r="35">
          <cell r="V35">
            <v>1449</v>
          </cell>
          <cell r="AD35">
            <v>3290</v>
          </cell>
          <cell r="AQ35">
            <v>5362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_JUNE 2017"/>
      <sheetName val="Datewise_details"/>
      <sheetName val="Non farebox- Details "/>
      <sheetName val="Sheet1"/>
    </sheetNames>
    <sheetDataSet>
      <sheetData sheetId="0" refreshError="1"/>
      <sheetData sheetId="1" refreshError="1"/>
      <sheetData sheetId="2">
        <row r="5">
          <cell r="E5">
            <v>1112</v>
          </cell>
          <cell r="I5">
            <v>337</v>
          </cell>
          <cell r="M5">
            <v>90</v>
          </cell>
          <cell r="Q5">
            <v>524</v>
          </cell>
          <cell r="U5">
            <v>1511</v>
          </cell>
          <cell r="Y5">
            <v>579</v>
          </cell>
          <cell r="AD5">
            <v>3672</v>
          </cell>
          <cell r="AH5">
            <v>8123</v>
          </cell>
          <cell r="AJ5">
            <v>194</v>
          </cell>
          <cell r="AM5">
            <v>1880</v>
          </cell>
          <cell r="AQ5">
            <v>7811</v>
          </cell>
          <cell r="AU5">
            <v>2045</v>
          </cell>
          <cell r="AY5">
            <v>1910</v>
          </cell>
          <cell r="BC5">
            <v>4920</v>
          </cell>
          <cell r="BF5">
            <v>2080</v>
          </cell>
          <cell r="BI5">
            <v>655</v>
          </cell>
          <cell r="BL5">
            <v>2240</v>
          </cell>
          <cell r="BQ5">
            <v>184</v>
          </cell>
          <cell r="BU5">
            <v>455</v>
          </cell>
          <cell r="BY5">
            <v>1940</v>
          </cell>
          <cell r="BZ5">
            <v>42262</v>
          </cell>
        </row>
        <row r="6">
          <cell r="E6">
            <v>1020</v>
          </cell>
          <cell r="I6">
            <v>368</v>
          </cell>
          <cell r="M6">
            <v>150</v>
          </cell>
          <cell r="Q6">
            <v>666</v>
          </cell>
          <cell r="U6">
            <v>1068</v>
          </cell>
          <cell r="Y6">
            <v>421</v>
          </cell>
          <cell r="AD6">
            <v>2848</v>
          </cell>
          <cell r="AH6">
            <v>9655</v>
          </cell>
          <cell r="AJ6">
            <v>330</v>
          </cell>
          <cell r="AM6">
            <v>1420</v>
          </cell>
          <cell r="AQ6">
            <v>9003</v>
          </cell>
          <cell r="AU6">
            <v>2534</v>
          </cell>
          <cell r="AY6">
            <v>740</v>
          </cell>
          <cell r="BC6">
            <v>5260</v>
          </cell>
          <cell r="BF6">
            <v>1570</v>
          </cell>
          <cell r="BI6">
            <v>1230</v>
          </cell>
          <cell r="BL6">
            <v>1960</v>
          </cell>
          <cell r="BQ6">
            <v>168</v>
          </cell>
          <cell r="BU6">
            <v>405</v>
          </cell>
          <cell r="BY6">
            <v>3645</v>
          </cell>
          <cell r="BZ6">
            <v>44461</v>
          </cell>
        </row>
        <row r="7">
          <cell r="E7">
            <v>1357</v>
          </cell>
          <cell r="I7">
            <v>219</v>
          </cell>
          <cell r="M7">
            <v>130</v>
          </cell>
          <cell r="Q7">
            <v>1172</v>
          </cell>
          <cell r="U7">
            <v>624</v>
          </cell>
          <cell r="Y7">
            <v>388</v>
          </cell>
          <cell r="AD7">
            <v>3136</v>
          </cell>
          <cell r="AH7">
            <v>5825</v>
          </cell>
          <cell r="AJ7">
            <v>298</v>
          </cell>
          <cell r="AM7">
            <v>1265</v>
          </cell>
          <cell r="AQ7">
            <v>9920</v>
          </cell>
          <cell r="AU7">
            <v>1389</v>
          </cell>
          <cell r="AY7">
            <v>350</v>
          </cell>
          <cell r="BC7">
            <v>5695</v>
          </cell>
          <cell r="BF7">
            <v>725</v>
          </cell>
          <cell r="BI7">
            <v>480</v>
          </cell>
          <cell r="BL7">
            <v>1820</v>
          </cell>
          <cell r="BQ7">
            <v>190</v>
          </cell>
          <cell r="BU7">
            <v>430</v>
          </cell>
          <cell r="BY7">
            <v>4300</v>
          </cell>
          <cell r="BZ7">
            <v>39713</v>
          </cell>
        </row>
        <row r="8">
          <cell r="E8">
            <v>1970</v>
          </cell>
          <cell r="I8">
            <v>194</v>
          </cell>
          <cell r="M8">
            <v>160</v>
          </cell>
          <cell r="Q8">
            <v>929</v>
          </cell>
          <cell r="U8">
            <v>932</v>
          </cell>
          <cell r="Y8">
            <v>573</v>
          </cell>
          <cell r="AD8">
            <v>2293</v>
          </cell>
          <cell r="AH8">
            <v>4572</v>
          </cell>
          <cell r="AJ8">
            <v>254</v>
          </cell>
          <cell r="AM8">
            <v>1510</v>
          </cell>
          <cell r="AQ8">
            <v>8503</v>
          </cell>
          <cell r="AU8">
            <v>1920</v>
          </cell>
          <cell r="AY8">
            <v>175</v>
          </cell>
          <cell r="BC8">
            <v>4380</v>
          </cell>
          <cell r="BF8">
            <v>710</v>
          </cell>
          <cell r="BI8">
            <v>1130</v>
          </cell>
          <cell r="BL8">
            <v>1150</v>
          </cell>
          <cell r="BQ8">
            <v>75</v>
          </cell>
          <cell r="BU8">
            <v>395</v>
          </cell>
          <cell r="BY8">
            <v>5000</v>
          </cell>
          <cell r="BZ8">
            <v>36825</v>
          </cell>
        </row>
        <row r="9">
          <cell r="E9">
            <v>947</v>
          </cell>
          <cell r="I9">
            <v>345</v>
          </cell>
          <cell r="M9">
            <v>80</v>
          </cell>
          <cell r="Q9">
            <v>865</v>
          </cell>
          <cell r="U9">
            <v>677</v>
          </cell>
          <cell r="Y9">
            <v>460</v>
          </cell>
          <cell r="AD9">
            <v>3993</v>
          </cell>
          <cell r="AH9">
            <v>17190</v>
          </cell>
          <cell r="AJ9">
            <v>224</v>
          </cell>
          <cell r="AM9">
            <v>5410</v>
          </cell>
          <cell r="AQ9">
            <v>7660</v>
          </cell>
          <cell r="AU9">
            <v>4092</v>
          </cell>
          <cell r="AY9">
            <v>1040</v>
          </cell>
          <cell r="BC9">
            <v>9465</v>
          </cell>
          <cell r="BF9">
            <v>1870</v>
          </cell>
          <cell r="BI9">
            <v>1540</v>
          </cell>
          <cell r="BL9">
            <v>5880</v>
          </cell>
          <cell r="BQ9">
            <v>80</v>
          </cell>
          <cell r="BU9">
            <v>795</v>
          </cell>
          <cell r="BY9">
            <v>4170</v>
          </cell>
          <cell r="BZ9">
            <v>66783</v>
          </cell>
        </row>
        <row r="10">
          <cell r="E10">
            <v>697</v>
          </cell>
          <cell r="I10">
            <v>299</v>
          </cell>
          <cell r="M10">
            <v>150</v>
          </cell>
          <cell r="Q10">
            <v>478</v>
          </cell>
          <cell r="U10">
            <v>865</v>
          </cell>
          <cell r="Y10">
            <v>275</v>
          </cell>
          <cell r="AD10">
            <v>4682</v>
          </cell>
          <cell r="AH10">
            <v>9953</v>
          </cell>
          <cell r="AJ10">
            <v>208</v>
          </cell>
          <cell r="AM10">
            <v>1525</v>
          </cell>
          <cell r="AQ10">
            <v>7995</v>
          </cell>
          <cell r="AU10">
            <v>3181</v>
          </cell>
          <cell r="AY10">
            <v>605</v>
          </cell>
          <cell r="BC10">
            <v>8280</v>
          </cell>
          <cell r="BF10">
            <v>2020</v>
          </cell>
          <cell r="BI10">
            <v>630</v>
          </cell>
          <cell r="BL10">
            <v>3810</v>
          </cell>
          <cell r="BQ10">
            <v>114</v>
          </cell>
          <cell r="BU10">
            <v>465</v>
          </cell>
          <cell r="BY10">
            <v>3850</v>
          </cell>
          <cell r="BZ10">
            <v>50082</v>
          </cell>
        </row>
        <row r="11">
          <cell r="E11">
            <v>550</v>
          </cell>
          <cell r="I11">
            <v>132</v>
          </cell>
          <cell r="M11">
            <v>120</v>
          </cell>
          <cell r="Q11">
            <v>382</v>
          </cell>
          <cell r="U11">
            <v>1584</v>
          </cell>
          <cell r="Y11">
            <v>222</v>
          </cell>
          <cell r="AD11">
            <v>2798</v>
          </cell>
          <cell r="AH11">
            <v>10380</v>
          </cell>
          <cell r="AJ11">
            <v>272</v>
          </cell>
          <cell r="AM11">
            <v>2075</v>
          </cell>
          <cell r="AQ11">
            <v>8733</v>
          </cell>
          <cell r="AU11">
            <v>3287</v>
          </cell>
          <cell r="AY11">
            <v>985</v>
          </cell>
          <cell r="BC11">
            <v>6500</v>
          </cell>
          <cell r="BF11">
            <v>1880</v>
          </cell>
          <cell r="BI11">
            <v>1110</v>
          </cell>
          <cell r="BL11">
            <v>3405</v>
          </cell>
          <cell r="BQ11">
            <v>232</v>
          </cell>
          <cell r="BU11">
            <v>335</v>
          </cell>
          <cell r="BY11">
            <v>4790</v>
          </cell>
          <cell r="BZ11">
            <v>49772</v>
          </cell>
        </row>
        <row r="12">
          <cell r="E12">
            <v>1122</v>
          </cell>
          <cell r="I12">
            <v>97</v>
          </cell>
          <cell r="M12">
            <v>120</v>
          </cell>
          <cell r="Q12">
            <v>620</v>
          </cell>
          <cell r="U12">
            <v>885</v>
          </cell>
          <cell r="Y12">
            <v>422</v>
          </cell>
          <cell r="AD12">
            <v>2226</v>
          </cell>
          <cell r="AH12">
            <v>9694</v>
          </cell>
          <cell r="AJ12">
            <v>236</v>
          </cell>
          <cell r="AM12">
            <v>2470</v>
          </cell>
          <cell r="AQ12">
            <v>7880</v>
          </cell>
          <cell r="AU12">
            <v>2896</v>
          </cell>
          <cell r="AY12">
            <v>800</v>
          </cell>
          <cell r="BC12">
            <v>9885</v>
          </cell>
          <cell r="BF12">
            <v>1715</v>
          </cell>
          <cell r="BI12">
            <v>1190</v>
          </cell>
          <cell r="BL12">
            <v>2850</v>
          </cell>
          <cell r="BQ12">
            <v>153</v>
          </cell>
          <cell r="BU12">
            <v>440</v>
          </cell>
          <cell r="BY12">
            <v>4860</v>
          </cell>
          <cell r="BZ12">
            <v>50561</v>
          </cell>
        </row>
        <row r="13">
          <cell r="E13">
            <v>734</v>
          </cell>
          <cell r="I13">
            <v>77</v>
          </cell>
          <cell r="M13">
            <v>90</v>
          </cell>
          <cell r="Q13">
            <v>418</v>
          </cell>
          <cell r="U13">
            <v>984</v>
          </cell>
          <cell r="Y13">
            <v>439</v>
          </cell>
          <cell r="AD13">
            <v>2258</v>
          </cell>
          <cell r="AH13">
            <v>8365</v>
          </cell>
          <cell r="AJ13">
            <v>292</v>
          </cell>
          <cell r="AM13">
            <v>2415</v>
          </cell>
          <cell r="AQ13">
            <v>9269</v>
          </cell>
          <cell r="AU13">
            <v>2629</v>
          </cell>
          <cell r="AY13">
            <v>545</v>
          </cell>
          <cell r="BC13">
            <v>5210</v>
          </cell>
          <cell r="BF13">
            <v>495</v>
          </cell>
          <cell r="BI13">
            <v>3020</v>
          </cell>
          <cell r="BL13">
            <v>3310</v>
          </cell>
          <cell r="BQ13">
            <v>96</v>
          </cell>
          <cell r="BU13">
            <v>225</v>
          </cell>
          <cell r="BY13">
            <v>3175</v>
          </cell>
          <cell r="BZ13">
            <v>44046</v>
          </cell>
        </row>
        <row r="14">
          <cell r="E14">
            <v>1227</v>
          </cell>
          <cell r="I14">
            <v>80</v>
          </cell>
          <cell r="M14">
            <v>280</v>
          </cell>
          <cell r="Q14">
            <v>464</v>
          </cell>
          <cell r="U14">
            <v>738</v>
          </cell>
          <cell r="Y14">
            <v>363</v>
          </cell>
          <cell r="AD14">
            <v>1869</v>
          </cell>
          <cell r="AH14">
            <v>3861</v>
          </cell>
          <cell r="AJ14">
            <v>324</v>
          </cell>
          <cell r="AM14">
            <v>1430</v>
          </cell>
          <cell r="AQ14">
            <v>10136</v>
          </cell>
          <cell r="AU14">
            <v>1645</v>
          </cell>
          <cell r="AY14">
            <v>445</v>
          </cell>
          <cell r="BC14">
            <v>4050</v>
          </cell>
          <cell r="BF14">
            <v>750</v>
          </cell>
          <cell r="BI14">
            <v>300</v>
          </cell>
          <cell r="BL14">
            <v>1160</v>
          </cell>
          <cell r="BQ14">
            <v>70</v>
          </cell>
          <cell r="BU14">
            <v>235</v>
          </cell>
          <cell r="BY14">
            <v>4075</v>
          </cell>
          <cell r="BZ14">
            <v>33502</v>
          </cell>
        </row>
        <row r="15">
          <cell r="E15">
            <v>1776</v>
          </cell>
          <cell r="I15">
            <v>206</v>
          </cell>
          <cell r="M15">
            <v>270</v>
          </cell>
          <cell r="Q15">
            <v>721</v>
          </cell>
          <cell r="U15">
            <v>776</v>
          </cell>
          <cell r="Y15">
            <v>522</v>
          </cell>
          <cell r="AD15">
            <v>1796</v>
          </cell>
          <cell r="AH15">
            <v>4497</v>
          </cell>
          <cell r="AJ15">
            <v>258</v>
          </cell>
          <cell r="AM15">
            <v>640</v>
          </cell>
          <cell r="AQ15">
            <v>11955</v>
          </cell>
          <cell r="AU15">
            <v>1411</v>
          </cell>
          <cell r="AY15">
            <v>775</v>
          </cell>
          <cell r="BC15">
            <v>5065</v>
          </cell>
          <cell r="BF15">
            <v>805</v>
          </cell>
          <cell r="BI15">
            <v>1260</v>
          </cell>
          <cell r="BL15">
            <v>1470</v>
          </cell>
          <cell r="BQ15">
            <v>95</v>
          </cell>
          <cell r="BU15">
            <v>140</v>
          </cell>
          <cell r="BY15">
            <v>3485</v>
          </cell>
          <cell r="BZ15">
            <v>37923</v>
          </cell>
        </row>
        <row r="16">
          <cell r="E16">
            <v>845</v>
          </cell>
          <cell r="I16">
            <v>166</v>
          </cell>
          <cell r="M16">
            <v>115</v>
          </cell>
          <cell r="Q16">
            <v>834</v>
          </cell>
          <cell r="U16">
            <v>661</v>
          </cell>
          <cell r="Y16">
            <v>609</v>
          </cell>
          <cell r="AD16">
            <v>3637</v>
          </cell>
          <cell r="AH16">
            <v>15240</v>
          </cell>
          <cell r="AJ16">
            <v>292</v>
          </cell>
          <cell r="AM16">
            <v>3150</v>
          </cell>
          <cell r="AQ16">
            <v>6640</v>
          </cell>
          <cell r="AU16">
            <v>4805</v>
          </cell>
          <cell r="AY16">
            <v>555</v>
          </cell>
          <cell r="BC16">
            <v>9110</v>
          </cell>
          <cell r="BF16">
            <v>1250</v>
          </cell>
          <cell r="BI16">
            <v>2490</v>
          </cell>
          <cell r="BL16">
            <v>3740</v>
          </cell>
          <cell r="BQ16">
            <v>75</v>
          </cell>
          <cell r="BU16">
            <v>660</v>
          </cell>
          <cell r="BY16">
            <v>4920</v>
          </cell>
          <cell r="BZ16">
            <v>59794</v>
          </cell>
        </row>
        <row r="17">
          <cell r="E17">
            <v>788</v>
          </cell>
          <cell r="I17">
            <v>82</v>
          </cell>
          <cell r="M17">
            <v>65</v>
          </cell>
          <cell r="Q17">
            <v>960</v>
          </cell>
          <cell r="U17">
            <v>1557</v>
          </cell>
          <cell r="Y17">
            <v>577</v>
          </cell>
          <cell r="AD17">
            <v>5210</v>
          </cell>
          <cell r="AH17">
            <v>9957</v>
          </cell>
          <cell r="AJ17">
            <v>230</v>
          </cell>
          <cell r="AM17">
            <v>1715</v>
          </cell>
          <cell r="AQ17">
            <v>8247</v>
          </cell>
          <cell r="AU17">
            <v>1850</v>
          </cell>
          <cell r="AY17">
            <v>1015</v>
          </cell>
          <cell r="BC17">
            <v>4765</v>
          </cell>
          <cell r="BF17">
            <v>1790</v>
          </cell>
          <cell r="BI17">
            <v>545</v>
          </cell>
          <cell r="BL17">
            <v>2630</v>
          </cell>
          <cell r="BQ17">
            <v>92</v>
          </cell>
          <cell r="BU17">
            <v>260</v>
          </cell>
          <cell r="BY17">
            <v>3590</v>
          </cell>
          <cell r="BZ17">
            <v>45925</v>
          </cell>
        </row>
        <row r="18">
          <cell r="E18">
            <v>415</v>
          </cell>
          <cell r="I18">
            <v>148</v>
          </cell>
          <cell r="M18">
            <v>70</v>
          </cell>
          <cell r="Q18">
            <v>446</v>
          </cell>
          <cell r="U18">
            <v>1654</v>
          </cell>
          <cell r="Y18">
            <v>455</v>
          </cell>
          <cell r="AD18">
            <v>3842</v>
          </cell>
          <cell r="AH18">
            <v>7406</v>
          </cell>
          <cell r="AJ18">
            <v>180</v>
          </cell>
          <cell r="AM18">
            <v>2660</v>
          </cell>
          <cell r="AQ18">
            <v>7646</v>
          </cell>
          <cell r="AU18">
            <v>3092</v>
          </cell>
          <cell r="AY18">
            <v>865</v>
          </cell>
          <cell r="BC18">
            <v>4595</v>
          </cell>
          <cell r="BF18">
            <v>1435</v>
          </cell>
          <cell r="BI18">
            <v>1015</v>
          </cell>
          <cell r="BL18">
            <v>2880</v>
          </cell>
          <cell r="BQ18">
            <v>211</v>
          </cell>
          <cell r="BU18">
            <v>565</v>
          </cell>
          <cell r="BY18">
            <v>3220</v>
          </cell>
          <cell r="BZ18">
            <v>42800</v>
          </cell>
        </row>
        <row r="19">
          <cell r="E19">
            <v>499</v>
          </cell>
          <cell r="I19">
            <v>63</v>
          </cell>
          <cell r="M19">
            <v>105</v>
          </cell>
          <cell r="Q19">
            <v>813</v>
          </cell>
          <cell r="U19">
            <v>1378</v>
          </cell>
          <cell r="Y19">
            <v>449</v>
          </cell>
          <cell r="AD19">
            <v>3022</v>
          </cell>
          <cell r="AH19">
            <v>8065</v>
          </cell>
          <cell r="AJ19">
            <v>182</v>
          </cell>
          <cell r="AM19">
            <v>1825</v>
          </cell>
          <cell r="AQ19">
            <v>6463</v>
          </cell>
          <cell r="AU19">
            <v>1925</v>
          </cell>
          <cell r="AY19">
            <v>410</v>
          </cell>
          <cell r="BC19">
            <v>4175</v>
          </cell>
          <cell r="BF19">
            <v>1240</v>
          </cell>
          <cell r="BI19">
            <v>1050</v>
          </cell>
          <cell r="BL19">
            <v>2560</v>
          </cell>
          <cell r="BQ19">
            <v>217</v>
          </cell>
          <cell r="BU19">
            <v>520</v>
          </cell>
          <cell r="BY19">
            <v>3965</v>
          </cell>
          <cell r="BZ19">
            <v>38926</v>
          </cell>
        </row>
        <row r="20">
          <cell r="E20">
            <v>541</v>
          </cell>
          <cell r="I20">
            <v>104</v>
          </cell>
          <cell r="M20">
            <v>140</v>
          </cell>
          <cell r="Q20">
            <v>740</v>
          </cell>
          <cell r="U20">
            <v>631</v>
          </cell>
          <cell r="Y20">
            <v>352</v>
          </cell>
          <cell r="AD20">
            <v>2788</v>
          </cell>
          <cell r="AH20">
            <v>7148</v>
          </cell>
          <cell r="AJ20">
            <v>306</v>
          </cell>
          <cell r="AM20">
            <v>2885</v>
          </cell>
          <cell r="AQ20">
            <v>8080</v>
          </cell>
          <cell r="AU20">
            <v>4350</v>
          </cell>
          <cell r="AY20">
            <v>320</v>
          </cell>
          <cell r="BC20">
            <v>3290</v>
          </cell>
          <cell r="BF20">
            <v>1235</v>
          </cell>
          <cell r="BI20">
            <v>1595</v>
          </cell>
          <cell r="BL20">
            <v>2380</v>
          </cell>
          <cell r="BQ20">
            <v>414</v>
          </cell>
          <cell r="BU20">
            <v>145</v>
          </cell>
          <cell r="BY20">
            <v>4490</v>
          </cell>
          <cell r="BZ20">
            <v>41934</v>
          </cell>
        </row>
        <row r="21">
          <cell r="E21">
            <v>1083</v>
          </cell>
          <cell r="I21">
            <v>140</v>
          </cell>
          <cell r="M21">
            <v>80</v>
          </cell>
          <cell r="Q21">
            <v>517</v>
          </cell>
          <cell r="U21">
            <v>627</v>
          </cell>
          <cell r="Y21">
            <v>535</v>
          </cell>
          <cell r="AD21">
            <v>1500</v>
          </cell>
          <cell r="AH21">
            <v>5524</v>
          </cell>
          <cell r="AJ21">
            <v>270</v>
          </cell>
          <cell r="AM21">
            <v>1180</v>
          </cell>
          <cell r="AQ21">
            <v>10098</v>
          </cell>
          <cell r="AU21">
            <v>2247</v>
          </cell>
          <cell r="AY21">
            <v>470</v>
          </cell>
          <cell r="BC21">
            <v>5485</v>
          </cell>
          <cell r="BF21">
            <v>750</v>
          </cell>
          <cell r="BI21">
            <v>450</v>
          </cell>
          <cell r="BL21">
            <v>2180</v>
          </cell>
          <cell r="BQ21">
            <v>150</v>
          </cell>
          <cell r="BU21">
            <v>300</v>
          </cell>
          <cell r="BY21">
            <v>4905</v>
          </cell>
          <cell r="BZ21">
            <v>38491</v>
          </cell>
        </row>
        <row r="22">
          <cell r="E22">
            <v>1135</v>
          </cell>
          <cell r="I22">
            <v>79</v>
          </cell>
          <cell r="M22">
            <v>160</v>
          </cell>
          <cell r="Q22">
            <v>597</v>
          </cell>
          <cell r="U22">
            <v>621</v>
          </cell>
          <cell r="Y22">
            <v>452</v>
          </cell>
          <cell r="AD22">
            <v>1810</v>
          </cell>
          <cell r="AH22">
            <v>3820</v>
          </cell>
          <cell r="AJ22">
            <v>406</v>
          </cell>
          <cell r="AM22">
            <v>1140</v>
          </cell>
          <cell r="AQ22">
            <v>9541</v>
          </cell>
          <cell r="AU22">
            <v>1606</v>
          </cell>
          <cell r="AY22">
            <v>235</v>
          </cell>
          <cell r="BC22">
            <v>3830</v>
          </cell>
          <cell r="BF22">
            <v>300</v>
          </cell>
          <cell r="BI22">
            <v>1170</v>
          </cell>
          <cell r="BL22">
            <v>1760</v>
          </cell>
          <cell r="BQ22">
            <v>193</v>
          </cell>
          <cell r="BU22">
            <v>255</v>
          </cell>
          <cell r="BY22">
            <v>3575</v>
          </cell>
          <cell r="BZ22">
            <v>32685</v>
          </cell>
        </row>
        <row r="23">
          <cell r="E23">
            <v>1259</v>
          </cell>
          <cell r="I23">
            <v>122</v>
          </cell>
          <cell r="M23">
            <v>125</v>
          </cell>
          <cell r="Q23">
            <v>838</v>
          </cell>
          <cell r="U23">
            <v>1407</v>
          </cell>
          <cell r="Y23">
            <v>581</v>
          </cell>
          <cell r="AD23">
            <v>5618</v>
          </cell>
          <cell r="AH23">
            <v>7619</v>
          </cell>
          <cell r="AJ23">
            <v>314</v>
          </cell>
          <cell r="AM23">
            <v>1985</v>
          </cell>
          <cell r="AQ23">
            <v>5725</v>
          </cell>
          <cell r="AU23">
            <v>3130</v>
          </cell>
          <cell r="AY23">
            <v>1185</v>
          </cell>
          <cell r="BC23">
            <v>6030</v>
          </cell>
          <cell r="BF23">
            <v>2300</v>
          </cell>
          <cell r="BI23">
            <v>520</v>
          </cell>
          <cell r="BL23">
            <v>2990</v>
          </cell>
          <cell r="BQ23">
            <v>350</v>
          </cell>
          <cell r="BU23">
            <v>1090</v>
          </cell>
          <cell r="BY23">
            <v>2635</v>
          </cell>
          <cell r="BZ23">
            <v>45823</v>
          </cell>
        </row>
        <row r="24">
          <cell r="E24">
            <v>762</v>
          </cell>
          <cell r="I24">
            <v>102</v>
          </cell>
          <cell r="M24">
            <v>75</v>
          </cell>
          <cell r="Q24">
            <v>389</v>
          </cell>
          <cell r="U24">
            <v>815</v>
          </cell>
          <cell r="Y24">
            <v>363</v>
          </cell>
          <cell r="AD24">
            <v>4073</v>
          </cell>
          <cell r="AH24">
            <v>11535</v>
          </cell>
          <cell r="AJ24">
            <v>298</v>
          </cell>
          <cell r="AM24">
            <v>2695</v>
          </cell>
          <cell r="AQ24">
            <v>7164</v>
          </cell>
          <cell r="AU24">
            <v>3133</v>
          </cell>
          <cell r="AY24">
            <v>760</v>
          </cell>
          <cell r="BC24">
            <v>6455</v>
          </cell>
          <cell r="BF24">
            <v>1280</v>
          </cell>
          <cell r="BI24">
            <v>1060</v>
          </cell>
          <cell r="BL24">
            <v>2000</v>
          </cell>
          <cell r="BQ24">
            <v>142</v>
          </cell>
          <cell r="BU24">
            <v>700</v>
          </cell>
          <cell r="BY24">
            <v>7720</v>
          </cell>
          <cell r="BZ24">
            <v>51521</v>
          </cell>
        </row>
        <row r="25">
          <cell r="E25">
            <v>767</v>
          </cell>
          <cell r="I25">
            <v>133</v>
          </cell>
          <cell r="M25">
            <v>200</v>
          </cell>
          <cell r="Q25">
            <v>414</v>
          </cell>
          <cell r="U25">
            <v>792</v>
          </cell>
          <cell r="Y25">
            <v>601</v>
          </cell>
          <cell r="AD25">
            <v>4223</v>
          </cell>
          <cell r="AH25">
            <v>8672</v>
          </cell>
          <cell r="AJ25">
            <v>244</v>
          </cell>
          <cell r="AM25">
            <v>1445</v>
          </cell>
          <cell r="AQ25">
            <v>7193</v>
          </cell>
          <cell r="AU25">
            <v>1855</v>
          </cell>
          <cell r="AY25">
            <v>1000</v>
          </cell>
          <cell r="BC25">
            <v>5065</v>
          </cell>
          <cell r="BF25">
            <v>530</v>
          </cell>
          <cell r="BI25">
            <v>645</v>
          </cell>
          <cell r="BL25">
            <v>1870</v>
          </cell>
          <cell r="BQ25">
            <v>398</v>
          </cell>
          <cell r="BU25">
            <v>305</v>
          </cell>
          <cell r="BY25">
            <v>5255</v>
          </cell>
          <cell r="BZ25">
            <v>41607</v>
          </cell>
        </row>
        <row r="26">
          <cell r="E26">
            <v>1160</v>
          </cell>
          <cell r="I26">
            <v>93</v>
          </cell>
          <cell r="M26">
            <v>110</v>
          </cell>
          <cell r="Q26">
            <v>547</v>
          </cell>
          <cell r="U26">
            <v>594</v>
          </cell>
          <cell r="Y26">
            <v>221</v>
          </cell>
          <cell r="AD26">
            <v>3713</v>
          </cell>
          <cell r="AH26">
            <v>8094</v>
          </cell>
          <cell r="AJ26">
            <v>238</v>
          </cell>
          <cell r="AM26">
            <v>2085</v>
          </cell>
          <cell r="AQ26">
            <v>7949</v>
          </cell>
          <cell r="AU26">
            <v>2505</v>
          </cell>
          <cell r="AY26">
            <v>850</v>
          </cell>
          <cell r="BC26">
            <v>4755</v>
          </cell>
          <cell r="BF26">
            <v>1975</v>
          </cell>
          <cell r="BI26">
            <v>560</v>
          </cell>
          <cell r="BL26">
            <v>1970</v>
          </cell>
          <cell r="BQ26">
            <v>132</v>
          </cell>
          <cell r="BU26">
            <v>825</v>
          </cell>
          <cell r="BY26">
            <v>5310</v>
          </cell>
          <cell r="BZ26">
            <v>43686</v>
          </cell>
        </row>
        <row r="27">
          <cell r="E27">
            <v>1663</v>
          </cell>
          <cell r="I27">
            <v>80</v>
          </cell>
          <cell r="M27">
            <v>160</v>
          </cell>
          <cell r="Q27">
            <v>334</v>
          </cell>
          <cell r="U27">
            <v>1183</v>
          </cell>
          <cell r="Y27">
            <v>679</v>
          </cell>
          <cell r="AD27">
            <v>3949</v>
          </cell>
          <cell r="AH27">
            <v>6417</v>
          </cell>
          <cell r="AJ27">
            <v>442</v>
          </cell>
          <cell r="AM27">
            <v>2375</v>
          </cell>
          <cell r="AQ27">
            <v>11032</v>
          </cell>
          <cell r="AU27">
            <v>2930</v>
          </cell>
          <cell r="AY27">
            <v>295</v>
          </cell>
          <cell r="BC27">
            <v>4030</v>
          </cell>
          <cell r="BF27">
            <v>1655</v>
          </cell>
          <cell r="BI27">
            <v>780</v>
          </cell>
          <cell r="BL27">
            <v>1960</v>
          </cell>
          <cell r="BQ27">
            <v>67</v>
          </cell>
          <cell r="BU27">
            <v>335</v>
          </cell>
          <cell r="BY27">
            <v>3975</v>
          </cell>
          <cell r="BZ27">
            <v>44341</v>
          </cell>
        </row>
        <row r="28">
          <cell r="E28">
            <v>1069</v>
          </cell>
          <cell r="I28">
            <v>117</v>
          </cell>
          <cell r="M28">
            <v>70</v>
          </cell>
          <cell r="Q28">
            <v>322</v>
          </cell>
          <cell r="U28">
            <v>599</v>
          </cell>
          <cell r="Y28">
            <v>680</v>
          </cell>
          <cell r="AD28">
            <v>1898</v>
          </cell>
          <cell r="AH28">
            <v>5359</v>
          </cell>
          <cell r="AJ28">
            <v>394</v>
          </cell>
          <cell r="AM28">
            <v>1040</v>
          </cell>
          <cell r="AQ28">
            <v>10534</v>
          </cell>
          <cell r="AU28">
            <v>2677</v>
          </cell>
          <cell r="AY28">
            <v>545</v>
          </cell>
          <cell r="BC28">
            <v>5190</v>
          </cell>
          <cell r="BF28">
            <v>680</v>
          </cell>
          <cell r="BI28">
            <v>260</v>
          </cell>
          <cell r="BL28">
            <v>1570</v>
          </cell>
          <cell r="BQ28">
            <v>221</v>
          </cell>
          <cell r="BU28">
            <v>735</v>
          </cell>
          <cell r="BY28">
            <v>9560</v>
          </cell>
          <cell r="BZ28">
            <v>43520</v>
          </cell>
        </row>
        <row r="29">
          <cell r="E29">
            <v>2390</v>
          </cell>
          <cell r="I29">
            <v>134</v>
          </cell>
          <cell r="M29">
            <v>195</v>
          </cell>
          <cell r="Q29">
            <v>610</v>
          </cell>
          <cell r="U29">
            <v>769</v>
          </cell>
          <cell r="Y29">
            <v>364</v>
          </cell>
          <cell r="AD29">
            <v>2508</v>
          </cell>
          <cell r="AH29">
            <v>3952</v>
          </cell>
          <cell r="AJ29">
            <v>206</v>
          </cell>
          <cell r="AM29">
            <v>890</v>
          </cell>
          <cell r="AQ29">
            <v>9549</v>
          </cell>
          <cell r="AU29">
            <v>1710</v>
          </cell>
          <cell r="AY29">
            <v>185</v>
          </cell>
          <cell r="BC29">
            <v>4715</v>
          </cell>
          <cell r="BF29">
            <v>450</v>
          </cell>
          <cell r="BI29">
            <v>1260</v>
          </cell>
          <cell r="BL29">
            <v>2170</v>
          </cell>
          <cell r="BQ29">
            <v>84</v>
          </cell>
          <cell r="BU29">
            <v>290</v>
          </cell>
          <cell r="BY29">
            <v>5590</v>
          </cell>
          <cell r="BZ29">
            <v>38021</v>
          </cell>
        </row>
        <row r="30">
          <cell r="E30">
            <v>1901</v>
          </cell>
          <cell r="I30">
            <v>180</v>
          </cell>
          <cell r="M30">
            <v>125</v>
          </cell>
          <cell r="Q30">
            <v>594</v>
          </cell>
          <cell r="U30">
            <v>924</v>
          </cell>
          <cell r="Y30">
            <v>526</v>
          </cell>
          <cell r="AD30">
            <v>2191</v>
          </cell>
          <cell r="AH30">
            <v>6132</v>
          </cell>
          <cell r="AJ30">
            <v>0</v>
          </cell>
          <cell r="AM30">
            <v>1140</v>
          </cell>
          <cell r="AQ30">
            <v>8115</v>
          </cell>
          <cell r="AU30">
            <v>2906</v>
          </cell>
          <cell r="AY30">
            <v>925</v>
          </cell>
          <cell r="BC30">
            <v>7600</v>
          </cell>
          <cell r="BF30">
            <v>865</v>
          </cell>
          <cell r="BI30">
            <v>715</v>
          </cell>
          <cell r="BL30">
            <v>1881</v>
          </cell>
          <cell r="BQ30">
            <v>173</v>
          </cell>
          <cell r="BU30">
            <v>480</v>
          </cell>
          <cell r="BY30">
            <v>3490</v>
          </cell>
          <cell r="BZ30">
            <v>40863</v>
          </cell>
        </row>
        <row r="31">
          <cell r="E31">
            <v>1248</v>
          </cell>
          <cell r="I31">
            <v>140</v>
          </cell>
          <cell r="M31">
            <v>320</v>
          </cell>
          <cell r="Q31">
            <v>450</v>
          </cell>
          <cell r="U31">
            <v>1390</v>
          </cell>
          <cell r="Y31">
            <v>791</v>
          </cell>
          <cell r="AD31">
            <v>5651</v>
          </cell>
          <cell r="AH31">
            <v>15993</v>
          </cell>
          <cell r="AJ31">
            <v>0</v>
          </cell>
          <cell r="AM31">
            <v>1885</v>
          </cell>
          <cell r="AQ31">
            <v>6185</v>
          </cell>
          <cell r="AU31">
            <v>2882</v>
          </cell>
          <cell r="AY31">
            <v>660</v>
          </cell>
          <cell r="BC31">
            <v>9785</v>
          </cell>
          <cell r="BF31">
            <v>1595</v>
          </cell>
          <cell r="BI31">
            <v>795</v>
          </cell>
          <cell r="BL31">
            <v>4670</v>
          </cell>
          <cell r="BQ31">
            <v>645</v>
          </cell>
          <cell r="BU31">
            <v>975</v>
          </cell>
          <cell r="BY31">
            <v>5550</v>
          </cell>
          <cell r="BZ31">
            <v>61610</v>
          </cell>
        </row>
        <row r="32">
          <cell r="E32">
            <v>682</v>
          </cell>
          <cell r="I32">
            <v>115</v>
          </cell>
          <cell r="M32">
            <v>130</v>
          </cell>
          <cell r="Q32">
            <v>340</v>
          </cell>
          <cell r="U32">
            <v>1115</v>
          </cell>
          <cell r="Y32">
            <v>318</v>
          </cell>
          <cell r="AD32">
            <v>4153</v>
          </cell>
          <cell r="AH32">
            <v>10054</v>
          </cell>
          <cell r="AJ32">
            <v>0</v>
          </cell>
          <cell r="AM32">
            <v>2155</v>
          </cell>
          <cell r="AQ32">
            <v>6899</v>
          </cell>
          <cell r="AU32">
            <v>3303</v>
          </cell>
          <cell r="AY32">
            <v>395</v>
          </cell>
          <cell r="BC32">
            <v>4855</v>
          </cell>
          <cell r="BF32">
            <v>2095</v>
          </cell>
          <cell r="BI32">
            <v>690</v>
          </cell>
          <cell r="BL32">
            <v>3290</v>
          </cell>
          <cell r="BQ32">
            <v>117</v>
          </cell>
          <cell r="BU32">
            <v>385</v>
          </cell>
          <cell r="BY32">
            <v>3045</v>
          </cell>
          <cell r="BZ32">
            <v>44136</v>
          </cell>
        </row>
        <row r="33">
          <cell r="E33">
            <v>508</v>
          </cell>
          <cell r="I33">
            <v>111</v>
          </cell>
          <cell r="M33">
            <v>85</v>
          </cell>
          <cell r="Q33">
            <v>425</v>
          </cell>
          <cell r="U33">
            <v>933</v>
          </cell>
          <cell r="Y33">
            <v>301</v>
          </cell>
          <cell r="AD33">
            <v>4592</v>
          </cell>
          <cell r="AH33">
            <v>12841</v>
          </cell>
          <cell r="AJ33">
            <v>144</v>
          </cell>
          <cell r="AM33">
            <v>1330</v>
          </cell>
          <cell r="AQ33">
            <v>6562</v>
          </cell>
          <cell r="AU33">
            <v>2777</v>
          </cell>
          <cell r="AY33">
            <v>825</v>
          </cell>
          <cell r="BC33">
            <v>5820</v>
          </cell>
          <cell r="BF33">
            <v>2145</v>
          </cell>
          <cell r="BI33">
            <v>590</v>
          </cell>
          <cell r="BL33">
            <v>2108</v>
          </cell>
          <cell r="BQ33">
            <v>188</v>
          </cell>
          <cell r="BU33">
            <v>245</v>
          </cell>
          <cell r="BY33">
            <v>5405</v>
          </cell>
          <cell r="BZ33">
            <v>47935</v>
          </cell>
        </row>
        <row r="34">
          <cell r="E34">
            <v>1200</v>
          </cell>
          <cell r="I34">
            <v>98</v>
          </cell>
          <cell r="M34">
            <v>90</v>
          </cell>
          <cell r="Q34">
            <v>504</v>
          </cell>
          <cell r="U34">
            <v>2062</v>
          </cell>
          <cell r="Y34">
            <v>330</v>
          </cell>
          <cell r="AD34">
            <v>5363</v>
          </cell>
          <cell r="AH34">
            <v>7758</v>
          </cell>
          <cell r="AJ34">
            <v>172</v>
          </cell>
          <cell r="AM34">
            <v>3895</v>
          </cell>
          <cell r="AQ34">
            <v>9526</v>
          </cell>
          <cell r="AU34">
            <v>2310</v>
          </cell>
          <cell r="AY34">
            <v>530</v>
          </cell>
          <cell r="BC34">
            <v>6020</v>
          </cell>
          <cell r="BF34">
            <v>1170</v>
          </cell>
          <cell r="BI34">
            <v>905</v>
          </cell>
          <cell r="BL34">
            <v>2910</v>
          </cell>
          <cell r="BQ34">
            <v>80</v>
          </cell>
          <cell r="BU34">
            <v>330</v>
          </cell>
          <cell r="BY34">
            <v>2315</v>
          </cell>
          <cell r="BZ34">
            <v>47568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_JULY 2017"/>
      <sheetName val="Datewise_details"/>
      <sheetName val="Non farebox- Details "/>
      <sheetName val="Sheet1"/>
    </sheetNames>
    <sheetDataSet>
      <sheetData sheetId="0" refreshError="1"/>
      <sheetData sheetId="1" refreshError="1"/>
      <sheetData sheetId="2">
        <row r="5">
          <cell r="E5">
            <v>1099</v>
          </cell>
          <cell r="I5">
            <v>121</v>
          </cell>
          <cell r="M5">
            <v>50</v>
          </cell>
          <cell r="Q5">
            <v>895</v>
          </cell>
          <cell r="U5">
            <v>964</v>
          </cell>
          <cell r="Y5">
            <v>398</v>
          </cell>
          <cell r="AD5">
            <v>2649</v>
          </cell>
          <cell r="AH5">
            <v>5468</v>
          </cell>
          <cell r="AJ5">
            <v>0</v>
          </cell>
          <cell r="AM5">
            <v>1810</v>
          </cell>
          <cell r="AQ5">
            <v>11710</v>
          </cell>
          <cell r="AU5">
            <v>2042</v>
          </cell>
          <cell r="AY5">
            <v>510</v>
          </cell>
          <cell r="BC5">
            <v>6205</v>
          </cell>
          <cell r="BG5">
            <v>795</v>
          </cell>
          <cell r="BJ5">
            <v>415</v>
          </cell>
          <cell r="BM5">
            <v>3780</v>
          </cell>
          <cell r="BR5">
            <v>341</v>
          </cell>
          <cell r="BV5">
            <v>450</v>
          </cell>
          <cell r="BZ5">
            <v>5595</v>
          </cell>
          <cell r="CA5">
            <v>45297</v>
          </cell>
        </row>
        <row r="6">
          <cell r="E6">
            <v>1954</v>
          </cell>
          <cell r="I6">
            <v>221</v>
          </cell>
          <cell r="M6">
            <v>165</v>
          </cell>
          <cell r="Q6">
            <v>816</v>
          </cell>
          <cell r="U6">
            <v>1303</v>
          </cell>
          <cell r="Y6">
            <v>1242</v>
          </cell>
          <cell r="AD6">
            <v>2394</v>
          </cell>
          <cell r="AH6">
            <v>4413</v>
          </cell>
          <cell r="AJ6">
            <v>256</v>
          </cell>
          <cell r="AM6">
            <v>665</v>
          </cell>
          <cell r="AQ6">
            <v>11348</v>
          </cell>
          <cell r="AU6">
            <v>1693</v>
          </cell>
          <cell r="AY6">
            <v>395</v>
          </cell>
          <cell r="BC6">
            <v>3625</v>
          </cell>
          <cell r="BG6">
            <v>1035</v>
          </cell>
          <cell r="BJ6">
            <v>1140</v>
          </cell>
          <cell r="BM6">
            <v>1880</v>
          </cell>
          <cell r="BR6">
            <v>57</v>
          </cell>
          <cell r="BV6">
            <v>220</v>
          </cell>
          <cell r="BZ6">
            <v>4450</v>
          </cell>
          <cell r="CA6">
            <v>39272</v>
          </cell>
        </row>
        <row r="7">
          <cell r="E7">
            <v>862</v>
          </cell>
          <cell r="I7">
            <v>601</v>
          </cell>
          <cell r="M7">
            <v>50</v>
          </cell>
          <cell r="Q7">
            <v>983</v>
          </cell>
          <cell r="U7">
            <v>1683</v>
          </cell>
          <cell r="Y7">
            <v>877</v>
          </cell>
          <cell r="AD7">
            <v>6153</v>
          </cell>
          <cell r="AH7">
            <v>13363</v>
          </cell>
          <cell r="AJ7">
            <v>292</v>
          </cell>
          <cell r="AM7">
            <v>2520</v>
          </cell>
          <cell r="AQ7">
            <v>7882</v>
          </cell>
          <cell r="AU7">
            <v>3647</v>
          </cell>
          <cell r="AY7">
            <v>2550</v>
          </cell>
          <cell r="BC7">
            <v>6430</v>
          </cell>
          <cell r="BG7">
            <v>3530</v>
          </cell>
          <cell r="BJ7">
            <v>1590</v>
          </cell>
          <cell r="BM7">
            <v>4430</v>
          </cell>
          <cell r="BR7">
            <v>257</v>
          </cell>
          <cell r="BV7">
            <v>420</v>
          </cell>
          <cell r="BZ7">
            <v>3895</v>
          </cell>
          <cell r="CA7">
            <v>62015</v>
          </cell>
        </row>
        <row r="8">
          <cell r="E8">
            <v>1186</v>
          </cell>
          <cell r="I8">
            <v>78</v>
          </cell>
          <cell r="M8">
            <v>45</v>
          </cell>
          <cell r="Q8">
            <v>456</v>
          </cell>
          <cell r="U8">
            <v>815</v>
          </cell>
          <cell r="Y8">
            <v>326</v>
          </cell>
          <cell r="AD8">
            <v>4988</v>
          </cell>
          <cell r="AH8">
            <v>10153</v>
          </cell>
          <cell r="AJ8">
            <v>188</v>
          </cell>
          <cell r="AM8">
            <v>1830</v>
          </cell>
          <cell r="AQ8">
            <v>6464</v>
          </cell>
          <cell r="AU8">
            <v>3368</v>
          </cell>
          <cell r="AY8">
            <v>700</v>
          </cell>
          <cell r="BC8">
            <v>7765</v>
          </cell>
          <cell r="BG8">
            <v>1350</v>
          </cell>
          <cell r="BJ8">
            <v>725</v>
          </cell>
          <cell r="BM8">
            <v>5671</v>
          </cell>
          <cell r="BR8">
            <v>252</v>
          </cell>
          <cell r="BV8">
            <v>295</v>
          </cell>
          <cell r="BZ8">
            <v>3020</v>
          </cell>
          <cell r="CA8">
            <v>49675</v>
          </cell>
        </row>
        <row r="9">
          <cell r="E9">
            <v>978</v>
          </cell>
          <cell r="I9">
            <v>187</v>
          </cell>
          <cell r="M9">
            <v>65</v>
          </cell>
          <cell r="Q9">
            <v>985</v>
          </cell>
          <cell r="U9">
            <v>1563</v>
          </cell>
          <cell r="Y9">
            <v>646</v>
          </cell>
          <cell r="AD9">
            <v>5377</v>
          </cell>
          <cell r="AH9">
            <v>14011</v>
          </cell>
          <cell r="AJ9">
            <v>164</v>
          </cell>
          <cell r="AM9">
            <v>8150</v>
          </cell>
          <cell r="AQ9">
            <v>5245</v>
          </cell>
          <cell r="AU9">
            <v>2303</v>
          </cell>
          <cell r="AY9">
            <v>1020</v>
          </cell>
          <cell r="BC9">
            <v>6975</v>
          </cell>
          <cell r="BG9">
            <v>1140</v>
          </cell>
          <cell r="BJ9">
            <v>715</v>
          </cell>
          <cell r="BM9">
            <v>5250</v>
          </cell>
          <cell r="BR9">
            <v>167</v>
          </cell>
          <cell r="BV9">
            <v>890</v>
          </cell>
          <cell r="BZ9">
            <v>5285</v>
          </cell>
          <cell r="CA9">
            <v>61116</v>
          </cell>
        </row>
        <row r="10">
          <cell r="E10">
            <v>780</v>
          </cell>
          <cell r="I10">
            <v>97</v>
          </cell>
          <cell r="M10">
            <v>45</v>
          </cell>
          <cell r="Q10">
            <v>404</v>
          </cell>
          <cell r="U10">
            <v>684</v>
          </cell>
          <cell r="Y10">
            <v>270</v>
          </cell>
          <cell r="AD10">
            <v>6218</v>
          </cell>
          <cell r="AH10">
            <v>9916</v>
          </cell>
          <cell r="AJ10">
            <v>236</v>
          </cell>
          <cell r="AM10">
            <v>1390</v>
          </cell>
          <cell r="AQ10">
            <v>8286</v>
          </cell>
          <cell r="AU10">
            <v>2517</v>
          </cell>
          <cell r="AY10">
            <v>1280</v>
          </cell>
          <cell r="BC10">
            <v>7015</v>
          </cell>
          <cell r="BG10">
            <v>2010</v>
          </cell>
          <cell r="BJ10">
            <v>1160</v>
          </cell>
          <cell r="BM10">
            <v>6120</v>
          </cell>
          <cell r="BR10">
            <v>171</v>
          </cell>
          <cell r="BV10">
            <v>560</v>
          </cell>
          <cell r="BZ10">
            <v>3830</v>
          </cell>
          <cell r="CA10">
            <v>52989</v>
          </cell>
        </row>
        <row r="11">
          <cell r="E11">
            <v>895</v>
          </cell>
          <cell r="I11">
            <v>88</v>
          </cell>
          <cell r="M11">
            <v>85</v>
          </cell>
          <cell r="Q11">
            <v>1058</v>
          </cell>
          <cell r="U11">
            <v>775</v>
          </cell>
          <cell r="Y11">
            <v>377</v>
          </cell>
          <cell r="AD11">
            <v>4338</v>
          </cell>
          <cell r="AH11">
            <v>10307</v>
          </cell>
          <cell r="AJ11">
            <v>148</v>
          </cell>
          <cell r="AM11">
            <v>1290</v>
          </cell>
          <cell r="AQ11">
            <v>9201</v>
          </cell>
          <cell r="AU11">
            <v>1951</v>
          </cell>
          <cell r="AY11">
            <v>650</v>
          </cell>
          <cell r="BC11">
            <v>10180</v>
          </cell>
          <cell r="BG11">
            <v>1285</v>
          </cell>
          <cell r="BJ11">
            <v>1665</v>
          </cell>
          <cell r="BM11">
            <v>4860</v>
          </cell>
          <cell r="BR11">
            <v>200</v>
          </cell>
          <cell r="BV11">
            <v>290</v>
          </cell>
          <cell r="BZ11">
            <v>4456</v>
          </cell>
          <cell r="CA11">
            <v>54099</v>
          </cell>
        </row>
        <row r="12">
          <cell r="E12">
            <v>1723</v>
          </cell>
          <cell r="I12">
            <v>129</v>
          </cell>
          <cell r="M12">
            <v>150</v>
          </cell>
          <cell r="Q12">
            <v>525</v>
          </cell>
          <cell r="U12">
            <v>1065</v>
          </cell>
          <cell r="Y12">
            <v>791</v>
          </cell>
          <cell r="AD12">
            <v>2096</v>
          </cell>
          <cell r="AH12">
            <v>5209</v>
          </cell>
          <cell r="AJ12">
            <v>0</v>
          </cell>
          <cell r="AM12">
            <v>2555</v>
          </cell>
          <cell r="AQ12">
            <v>12487</v>
          </cell>
          <cell r="AU12">
            <v>1441</v>
          </cell>
          <cell r="AY12">
            <v>550</v>
          </cell>
          <cell r="BC12">
            <v>5295</v>
          </cell>
          <cell r="BG12">
            <v>525</v>
          </cell>
          <cell r="BJ12">
            <v>185</v>
          </cell>
          <cell r="BM12">
            <v>1970</v>
          </cell>
          <cell r="BR12">
            <v>122</v>
          </cell>
          <cell r="BV12">
            <v>455</v>
          </cell>
          <cell r="BZ12">
            <v>8050</v>
          </cell>
          <cell r="CA12">
            <v>45323</v>
          </cell>
        </row>
        <row r="13">
          <cell r="E13">
            <v>1550</v>
          </cell>
          <cell r="I13">
            <v>115</v>
          </cell>
          <cell r="M13">
            <v>210</v>
          </cell>
          <cell r="Q13">
            <v>554</v>
          </cell>
          <cell r="U13">
            <v>1047</v>
          </cell>
          <cell r="Y13">
            <v>581</v>
          </cell>
          <cell r="AD13">
            <v>2233</v>
          </cell>
          <cell r="AH13">
            <v>3482</v>
          </cell>
          <cell r="AJ13">
            <v>364</v>
          </cell>
          <cell r="AM13">
            <v>1130</v>
          </cell>
          <cell r="AQ13">
            <v>11285</v>
          </cell>
          <cell r="AU13">
            <v>1450</v>
          </cell>
          <cell r="AY13">
            <v>340</v>
          </cell>
          <cell r="BC13">
            <v>5480</v>
          </cell>
          <cell r="BG13">
            <v>625</v>
          </cell>
          <cell r="BJ13">
            <v>1310</v>
          </cell>
          <cell r="BM13">
            <v>2110</v>
          </cell>
          <cell r="BR13">
            <v>40</v>
          </cell>
          <cell r="BV13">
            <v>400</v>
          </cell>
          <cell r="BZ13">
            <v>3540</v>
          </cell>
          <cell r="CA13">
            <v>37846</v>
          </cell>
        </row>
        <row r="14">
          <cell r="E14">
            <v>1531</v>
          </cell>
          <cell r="I14">
            <v>86</v>
          </cell>
          <cell r="M14">
            <v>60</v>
          </cell>
          <cell r="Q14">
            <v>314</v>
          </cell>
          <cell r="U14">
            <v>2036</v>
          </cell>
          <cell r="Y14">
            <v>351</v>
          </cell>
          <cell r="AD14">
            <v>5891</v>
          </cell>
          <cell r="AH14">
            <v>13891</v>
          </cell>
          <cell r="AJ14">
            <v>142</v>
          </cell>
          <cell r="AM14">
            <v>2130</v>
          </cell>
          <cell r="AQ14">
            <v>8358</v>
          </cell>
          <cell r="AU14">
            <v>5242</v>
          </cell>
          <cell r="AY14">
            <v>875</v>
          </cell>
          <cell r="BC14">
            <v>8920</v>
          </cell>
          <cell r="BG14">
            <v>2205</v>
          </cell>
          <cell r="BJ14">
            <v>1130</v>
          </cell>
          <cell r="BM14">
            <v>6320</v>
          </cell>
          <cell r="BR14">
            <v>174</v>
          </cell>
          <cell r="BV14">
            <v>565</v>
          </cell>
          <cell r="BZ14">
            <v>10070</v>
          </cell>
          <cell r="CA14">
            <v>70291</v>
          </cell>
        </row>
        <row r="15">
          <cell r="E15">
            <v>1447</v>
          </cell>
          <cell r="I15">
            <v>90</v>
          </cell>
          <cell r="M15">
            <v>50</v>
          </cell>
          <cell r="Q15">
            <v>320</v>
          </cell>
          <cell r="U15">
            <v>1196</v>
          </cell>
          <cell r="Y15">
            <v>289</v>
          </cell>
          <cell r="AD15">
            <v>3103</v>
          </cell>
          <cell r="AH15">
            <v>12770</v>
          </cell>
          <cell r="AJ15">
            <v>94</v>
          </cell>
          <cell r="AM15">
            <v>1770</v>
          </cell>
          <cell r="AQ15">
            <v>7923</v>
          </cell>
          <cell r="AU15">
            <v>2096</v>
          </cell>
          <cell r="AY15">
            <v>1285</v>
          </cell>
          <cell r="BC15">
            <v>9410</v>
          </cell>
          <cell r="BG15">
            <v>955</v>
          </cell>
          <cell r="BJ15">
            <v>2395</v>
          </cell>
          <cell r="BM15">
            <v>3740</v>
          </cell>
          <cell r="BR15">
            <v>250</v>
          </cell>
          <cell r="BV15">
            <v>1200</v>
          </cell>
          <cell r="BZ15">
            <v>4765</v>
          </cell>
          <cell r="CA15">
            <v>55148</v>
          </cell>
        </row>
        <row r="16">
          <cell r="E16">
            <v>1044</v>
          </cell>
          <cell r="I16">
            <v>132</v>
          </cell>
          <cell r="M16">
            <v>65</v>
          </cell>
          <cell r="Q16">
            <v>1113</v>
          </cell>
          <cell r="U16">
            <v>898</v>
          </cell>
          <cell r="Y16">
            <v>550</v>
          </cell>
          <cell r="AD16">
            <v>3375</v>
          </cell>
          <cell r="AH16">
            <v>12713</v>
          </cell>
          <cell r="AJ16">
            <v>0</v>
          </cell>
          <cell r="AM16">
            <v>3225</v>
          </cell>
          <cell r="AQ16">
            <v>6401</v>
          </cell>
          <cell r="AU16">
            <v>2770</v>
          </cell>
          <cell r="AY16">
            <v>555</v>
          </cell>
          <cell r="BC16">
            <v>5710</v>
          </cell>
          <cell r="BG16">
            <v>2270</v>
          </cell>
          <cell r="BJ16">
            <v>945</v>
          </cell>
          <cell r="BM16">
            <v>3160</v>
          </cell>
          <cell r="BR16">
            <v>183</v>
          </cell>
          <cell r="BV16">
            <v>210</v>
          </cell>
          <cell r="BZ16">
            <v>2815</v>
          </cell>
          <cell r="CA16">
            <v>48134</v>
          </cell>
        </row>
        <row r="17">
          <cell r="E17">
            <v>1246</v>
          </cell>
          <cell r="I17">
            <v>83</v>
          </cell>
          <cell r="M17">
            <v>130</v>
          </cell>
          <cell r="Q17">
            <v>585</v>
          </cell>
          <cell r="U17">
            <v>2254</v>
          </cell>
          <cell r="Y17">
            <v>412</v>
          </cell>
          <cell r="AD17">
            <v>4812</v>
          </cell>
          <cell r="AH17">
            <v>11170</v>
          </cell>
          <cell r="AJ17">
            <v>66</v>
          </cell>
          <cell r="AM17">
            <v>1765</v>
          </cell>
          <cell r="AQ17">
            <v>7666</v>
          </cell>
          <cell r="AU17">
            <v>3275</v>
          </cell>
          <cell r="AY17">
            <v>1180</v>
          </cell>
          <cell r="BC17">
            <v>7120</v>
          </cell>
          <cell r="BG17">
            <v>1420</v>
          </cell>
          <cell r="BJ17">
            <v>3425</v>
          </cell>
          <cell r="BM17">
            <v>4280</v>
          </cell>
          <cell r="BR17">
            <v>331</v>
          </cell>
          <cell r="BV17">
            <v>670</v>
          </cell>
          <cell r="BZ17">
            <v>3850</v>
          </cell>
          <cell r="CA17">
            <v>55740</v>
          </cell>
        </row>
        <row r="18">
          <cell r="E18">
            <v>2047</v>
          </cell>
          <cell r="I18">
            <v>171</v>
          </cell>
          <cell r="M18">
            <v>60</v>
          </cell>
          <cell r="Q18">
            <v>392</v>
          </cell>
          <cell r="U18">
            <v>1521</v>
          </cell>
          <cell r="Y18">
            <v>437</v>
          </cell>
          <cell r="AD18">
            <v>5790</v>
          </cell>
          <cell r="AH18">
            <v>9461</v>
          </cell>
          <cell r="AJ18">
            <v>240</v>
          </cell>
          <cell r="AM18">
            <v>1910</v>
          </cell>
          <cell r="AQ18">
            <v>8959</v>
          </cell>
          <cell r="AU18">
            <v>2011</v>
          </cell>
          <cell r="AY18">
            <v>470</v>
          </cell>
          <cell r="BC18">
            <v>5555</v>
          </cell>
          <cell r="BG18">
            <v>2205</v>
          </cell>
          <cell r="BJ18">
            <v>1175</v>
          </cell>
          <cell r="BM18">
            <v>4170</v>
          </cell>
          <cell r="BR18">
            <v>530</v>
          </cell>
          <cell r="BV18">
            <v>270</v>
          </cell>
          <cell r="BZ18">
            <v>3585</v>
          </cell>
          <cell r="CA18">
            <v>50959</v>
          </cell>
        </row>
        <row r="19">
          <cell r="E19">
            <v>1231</v>
          </cell>
          <cell r="I19">
            <v>140</v>
          </cell>
          <cell r="M19">
            <v>65</v>
          </cell>
          <cell r="Q19">
            <v>867</v>
          </cell>
          <cell r="U19">
            <v>707</v>
          </cell>
          <cell r="Y19">
            <v>304</v>
          </cell>
          <cell r="AD19">
            <v>2441</v>
          </cell>
          <cell r="AH19">
            <v>5743</v>
          </cell>
          <cell r="AJ19">
            <v>248</v>
          </cell>
          <cell r="AM19">
            <v>1655</v>
          </cell>
          <cell r="AQ19">
            <v>11435</v>
          </cell>
          <cell r="AU19">
            <v>1609</v>
          </cell>
          <cell r="AY19">
            <v>330</v>
          </cell>
          <cell r="BC19">
            <v>5845</v>
          </cell>
          <cell r="BG19">
            <v>800</v>
          </cell>
          <cell r="BJ19">
            <v>285</v>
          </cell>
          <cell r="BM19">
            <v>4040</v>
          </cell>
          <cell r="BR19">
            <v>90</v>
          </cell>
          <cell r="BV19">
            <v>490</v>
          </cell>
          <cell r="BZ19">
            <v>5465</v>
          </cell>
          <cell r="CA19">
            <v>43790</v>
          </cell>
        </row>
        <row r="20">
          <cell r="E20">
            <v>1530</v>
          </cell>
          <cell r="I20">
            <v>290</v>
          </cell>
          <cell r="M20">
            <v>200</v>
          </cell>
          <cell r="Q20">
            <v>829</v>
          </cell>
          <cell r="U20">
            <v>1033</v>
          </cell>
          <cell r="Y20">
            <v>420</v>
          </cell>
          <cell r="AD20">
            <v>1688</v>
          </cell>
          <cell r="AH20">
            <v>3556</v>
          </cell>
          <cell r="AJ20">
            <v>306</v>
          </cell>
          <cell r="AM20">
            <v>1855</v>
          </cell>
          <cell r="AQ20">
            <v>10010</v>
          </cell>
          <cell r="AU20">
            <v>1955</v>
          </cell>
          <cell r="AY20">
            <v>235</v>
          </cell>
          <cell r="BC20">
            <v>4490</v>
          </cell>
          <cell r="BG20">
            <v>355</v>
          </cell>
          <cell r="BJ20">
            <v>1290</v>
          </cell>
          <cell r="BM20">
            <v>1910</v>
          </cell>
          <cell r="BR20">
            <v>402</v>
          </cell>
          <cell r="BV20">
            <v>180</v>
          </cell>
          <cell r="BZ20">
            <v>4070</v>
          </cell>
          <cell r="CA20">
            <v>36604</v>
          </cell>
        </row>
        <row r="21">
          <cell r="E21">
            <v>748</v>
          </cell>
          <cell r="I21">
            <v>146</v>
          </cell>
          <cell r="M21">
            <v>10</v>
          </cell>
          <cell r="Q21">
            <v>435</v>
          </cell>
          <cell r="U21">
            <v>1503</v>
          </cell>
          <cell r="Y21">
            <v>269</v>
          </cell>
          <cell r="AD21">
            <v>4345</v>
          </cell>
          <cell r="AH21">
            <v>12747</v>
          </cell>
          <cell r="AJ21">
            <v>198</v>
          </cell>
          <cell r="AM21">
            <v>2725</v>
          </cell>
          <cell r="AQ21">
            <v>6825</v>
          </cell>
          <cell r="AU21">
            <v>3582</v>
          </cell>
          <cell r="AY21">
            <v>870</v>
          </cell>
          <cell r="BC21">
            <v>7795</v>
          </cell>
          <cell r="BG21">
            <v>3595</v>
          </cell>
          <cell r="BJ21">
            <v>1330</v>
          </cell>
          <cell r="BM21">
            <v>4725</v>
          </cell>
          <cell r="BR21">
            <v>430</v>
          </cell>
          <cell r="BV21">
            <v>530</v>
          </cell>
          <cell r="BZ21">
            <v>3540</v>
          </cell>
          <cell r="CA21">
            <v>56348</v>
          </cell>
        </row>
        <row r="22">
          <cell r="E22">
            <v>953</v>
          </cell>
          <cell r="I22">
            <v>68</v>
          </cell>
          <cell r="M22">
            <v>350</v>
          </cell>
          <cell r="Q22">
            <v>532</v>
          </cell>
          <cell r="U22">
            <v>1425</v>
          </cell>
          <cell r="Y22">
            <v>563</v>
          </cell>
          <cell r="AD22">
            <v>5179</v>
          </cell>
          <cell r="AH22">
            <v>9531</v>
          </cell>
          <cell r="AJ22">
            <v>0</v>
          </cell>
          <cell r="AM22">
            <v>1515</v>
          </cell>
          <cell r="AQ22">
            <v>6250</v>
          </cell>
          <cell r="AU22">
            <v>2528</v>
          </cell>
          <cell r="AY22">
            <v>455</v>
          </cell>
          <cell r="BC22">
            <v>6090</v>
          </cell>
          <cell r="BG22">
            <v>1565</v>
          </cell>
          <cell r="BJ22">
            <v>730</v>
          </cell>
          <cell r="BM22">
            <v>2620</v>
          </cell>
          <cell r="BR22">
            <v>196</v>
          </cell>
          <cell r="BV22">
            <v>920</v>
          </cell>
          <cell r="BZ22">
            <v>4095</v>
          </cell>
          <cell r="CA22">
            <v>45565</v>
          </cell>
        </row>
        <row r="23">
          <cell r="E23">
            <v>1105</v>
          </cell>
          <cell r="I23">
            <v>122</v>
          </cell>
          <cell r="M23">
            <v>50</v>
          </cell>
          <cell r="Q23">
            <v>545</v>
          </cell>
          <cell r="U23">
            <v>1721</v>
          </cell>
          <cell r="Y23">
            <v>246</v>
          </cell>
          <cell r="AD23">
            <v>5166</v>
          </cell>
          <cell r="AH23">
            <v>9944</v>
          </cell>
          <cell r="AJ23">
            <v>0</v>
          </cell>
          <cell r="AM23">
            <v>2685</v>
          </cell>
          <cell r="AQ23">
            <v>6634</v>
          </cell>
          <cell r="AU23">
            <v>3256</v>
          </cell>
          <cell r="AY23">
            <v>935</v>
          </cell>
          <cell r="BC23">
            <v>5440</v>
          </cell>
          <cell r="BG23">
            <v>2645</v>
          </cell>
          <cell r="BJ23">
            <v>1690</v>
          </cell>
          <cell r="BM23">
            <v>3260</v>
          </cell>
          <cell r="BR23">
            <v>110</v>
          </cell>
          <cell r="BV23">
            <v>1600</v>
          </cell>
          <cell r="BZ23">
            <v>2245</v>
          </cell>
          <cell r="CA23">
            <v>49399</v>
          </cell>
        </row>
        <row r="24">
          <cell r="E24">
            <v>1429</v>
          </cell>
          <cell r="I24">
            <v>87</v>
          </cell>
          <cell r="M24">
            <v>85</v>
          </cell>
          <cell r="Q24">
            <v>440</v>
          </cell>
          <cell r="U24">
            <v>1306</v>
          </cell>
          <cell r="Y24">
            <v>729</v>
          </cell>
          <cell r="AD24">
            <v>4963</v>
          </cell>
          <cell r="AH24">
            <v>10001</v>
          </cell>
          <cell r="AJ24">
            <v>0</v>
          </cell>
          <cell r="AM24">
            <v>1495</v>
          </cell>
          <cell r="AQ24">
            <v>7713</v>
          </cell>
          <cell r="AU24">
            <v>2933</v>
          </cell>
          <cell r="AY24">
            <v>375</v>
          </cell>
          <cell r="BC24">
            <v>7120</v>
          </cell>
          <cell r="BG24">
            <v>775</v>
          </cell>
          <cell r="BJ24">
            <v>1240</v>
          </cell>
          <cell r="BM24">
            <v>3730</v>
          </cell>
          <cell r="BR24">
            <v>90</v>
          </cell>
          <cell r="BV24">
            <v>740</v>
          </cell>
          <cell r="BZ24">
            <v>5150</v>
          </cell>
          <cell r="CA24">
            <v>50401</v>
          </cell>
        </row>
        <row r="25">
          <cell r="E25">
            <v>979</v>
          </cell>
          <cell r="I25">
            <v>106</v>
          </cell>
          <cell r="M25">
            <v>80</v>
          </cell>
          <cell r="Q25">
            <v>335</v>
          </cell>
          <cell r="U25">
            <v>1338</v>
          </cell>
          <cell r="Y25">
            <v>267</v>
          </cell>
          <cell r="AD25">
            <v>3871</v>
          </cell>
          <cell r="AH25">
            <v>6558</v>
          </cell>
          <cell r="AJ25">
            <v>216</v>
          </cell>
          <cell r="AM25">
            <v>1830</v>
          </cell>
          <cell r="AQ25">
            <v>11550</v>
          </cell>
          <cell r="AU25">
            <v>3568</v>
          </cell>
          <cell r="AY25">
            <v>390</v>
          </cell>
          <cell r="BC25">
            <v>5740</v>
          </cell>
          <cell r="BG25">
            <v>1220</v>
          </cell>
          <cell r="BJ25">
            <v>625</v>
          </cell>
          <cell r="BM25">
            <v>3450</v>
          </cell>
          <cell r="BR25">
            <v>389</v>
          </cell>
          <cell r="BV25">
            <v>345</v>
          </cell>
          <cell r="BZ25">
            <v>4976</v>
          </cell>
          <cell r="CA25">
            <v>47833</v>
          </cell>
        </row>
        <row r="26">
          <cell r="E26">
            <v>1168</v>
          </cell>
          <cell r="I26">
            <v>74</v>
          </cell>
          <cell r="M26">
            <v>95</v>
          </cell>
          <cell r="Q26">
            <v>280</v>
          </cell>
          <cell r="U26">
            <v>988</v>
          </cell>
          <cell r="Y26">
            <v>461</v>
          </cell>
          <cell r="AD26">
            <v>1735</v>
          </cell>
          <cell r="AH26">
            <v>5645</v>
          </cell>
          <cell r="AJ26">
            <v>0</v>
          </cell>
          <cell r="AM26">
            <v>1310</v>
          </cell>
          <cell r="AQ26">
            <v>11703</v>
          </cell>
          <cell r="AU26">
            <v>2237</v>
          </cell>
          <cell r="AY26">
            <v>550</v>
          </cell>
          <cell r="BC26">
            <v>5670</v>
          </cell>
          <cell r="BG26">
            <v>870</v>
          </cell>
          <cell r="BJ26">
            <v>235</v>
          </cell>
          <cell r="BM26">
            <v>2150</v>
          </cell>
          <cell r="BR26">
            <v>370</v>
          </cell>
          <cell r="BV26">
            <v>310</v>
          </cell>
          <cell r="BZ26">
            <v>5020</v>
          </cell>
          <cell r="CA26">
            <v>40871</v>
          </cell>
        </row>
        <row r="27">
          <cell r="E27">
            <v>1613</v>
          </cell>
          <cell r="I27">
            <v>116</v>
          </cell>
          <cell r="M27">
            <v>230</v>
          </cell>
          <cell r="Q27">
            <v>411</v>
          </cell>
          <cell r="U27">
            <v>1146</v>
          </cell>
          <cell r="Y27">
            <v>485</v>
          </cell>
          <cell r="AD27">
            <v>1514</v>
          </cell>
          <cell r="AH27">
            <v>4599</v>
          </cell>
          <cell r="AJ27">
            <v>0</v>
          </cell>
          <cell r="AM27">
            <v>655</v>
          </cell>
          <cell r="AQ27">
            <v>11759</v>
          </cell>
          <cell r="AU27">
            <v>2018</v>
          </cell>
          <cell r="AY27">
            <v>295</v>
          </cell>
          <cell r="BC27">
            <v>3960</v>
          </cell>
          <cell r="BG27">
            <v>655</v>
          </cell>
          <cell r="BJ27">
            <v>1145</v>
          </cell>
          <cell r="BM27">
            <v>2260</v>
          </cell>
          <cell r="BR27">
            <v>260</v>
          </cell>
          <cell r="BV27">
            <v>210</v>
          </cell>
          <cell r="BZ27">
            <v>4150</v>
          </cell>
          <cell r="CA27">
            <v>37481</v>
          </cell>
        </row>
        <row r="28">
          <cell r="E28">
            <v>1525</v>
          </cell>
          <cell r="I28">
            <v>127</v>
          </cell>
          <cell r="M28">
            <v>60</v>
          </cell>
          <cell r="Q28">
            <v>327</v>
          </cell>
          <cell r="U28">
            <v>2503</v>
          </cell>
          <cell r="Y28">
            <v>291</v>
          </cell>
          <cell r="AD28">
            <v>4119</v>
          </cell>
          <cell r="AH28">
            <v>8913</v>
          </cell>
          <cell r="AJ28">
            <v>0</v>
          </cell>
          <cell r="AM28">
            <v>2195</v>
          </cell>
          <cell r="AQ28">
            <v>12007</v>
          </cell>
          <cell r="AU28">
            <v>2598</v>
          </cell>
          <cell r="AY28">
            <v>1240</v>
          </cell>
          <cell r="BC28">
            <v>6470</v>
          </cell>
          <cell r="BG28">
            <v>2335</v>
          </cell>
          <cell r="BJ28">
            <v>725</v>
          </cell>
          <cell r="BM28">
            <v>4860</v>
          </cell>
          <cell r="BR28">
            <v>100</v>
          </cell>
          <cell r="BV28">
            <v>790</v>
          </cell>
          <cell r="BZ28">
            <v>4226</v>
          </cell>
          <cell r="CA28">
            <v>55411</v>
          </cell>
        </row>
        <row r="29">
          <cell r="E29">
            <v>1727</v>
          </cell>
          <cell r="I29">
            <v>103</v>
          </cell>
          <cell r="M29">
            <v>65</v>
          </cell>
          <cell r="Q29">
            <v>349</v>
          </cell>
          <cell r="U29">
            <v>1136</v>
          </cell>
          <cell r="Y29">
            <v>376</v>
          </cell>
          <cell r="AD29">
            <v>4612</v>
          </cell>
          <cell r="AH29">
            <v>7389</v>
          </cell>
          <cell r="AJ29">
            <v>0</v>
          </cell>
          <cell r="AM29">
            <v>1325</v>
          </cell>
          <cell r="AQ29">
            <v>9000</v>
          </cell>
          <cell r="AU29">
            <v>2947</v>
          </cell>
          <cell r="AY29">
            <v>1360</v>
          </cell>
          <cell r="BC29">
            <v>6155</v>
          </cell>
          <cell r="BG29">
            <v>1240</v>
          </cell>
          <cell r="BJ29">
            <v>1370</v>
          </cell>
          <cell r="BM29">
            <v>3160</v>
          </cell>
          <cell r="BR29">
            <v>135</v>
          </cell>
          <cell r="BV29">
            <v>360</v>
          </cell>
          <cell r="BZ29">
            <v>7130</v>
          </cell>
          <cell r="CA29">
            <v>49939</v>
          </cell>
        </row>
        <row r="30">
          <cell r="E30">
            <v>1010</v>
          </cell>
          <cell r="I30">
            <v>117</v>
          </cell>
          <cell r="M30">
            <v>140</v>
          </cell>
          <cell r="Q30">
            <v>291</v>
          </cell>
          <cell r="U30">
            <v>3008</v>
          </cell>
          <cell r="Y30">
            <v>344</v>
          </cell>
          <cell r="AD30">
            <v>3444</v>
          </cell>
          <cell r="AH30">
            <v>7309</v>
          </cell>
          <cell r="AJ30">
            <v>0</v>
          </cell>
          <cell r="AM30">
            <v>2955</v>
          </cell>
          <cell r="AQ30">
            <v>7300</v>
          </cell>
          <cell r="AU30">
            <v>2351</v>
          </cell>
          <cell r="AY30">
            <v>560</v>
          </cell>
          <cell r="BC30">
            <v>5630</v>
          </cell>
          <cell r="BG30">
            <v>1090</v>
          </cell>
          <cell r="BJ30">
            <v>430</v>
          </cell>
          <cell r="BM30">
            <v>3240</v>
          </cell>
          <cell r="BR30">
            <v>171</v>
          </cell>
          <cell r="BV30">
            <v>590</v>
          </cell>
          <cell r="BZ30">
            <v>3905</v>
          </cell>
          <cell r="CA30">
            <v>43885</v>
          </cell>
        </row>
        <row r="31">
          <cell r="E31">
            <v>1960</v>
          </cell>
          <cell r="I31">
            <v>65</v>
          </cell>
          <cell r="M31">
            <v>85</v>
          </cell>
          <cell r="Q31">
            <v>308</v>
          </cell>
          <cell r="U31">
            <v>1717</v>
          </cell>
          <cell r="Y31">
            <v>252</v>
          </cell>
          <cell r="AD31">
            <v>5087</v>
          </cell>
          <cell r="AH31">
            <v>7014</v>
          </cell>
          <cell r="AJ31">
            <v>0</v>
          </cell>
          <cell r="AM31">
            <v>1705</v>
          </cell>
          <cell r="AQ31">
            <v>7620</v>
          </cell>
          <cell r="AU31">
            <v>3440</v>
          </cell>
          <cell r="AY31">
            <v>415</v>
          </cell>
          <cell r="BC31">
            <v>6385</v>
          </cell>
          <cell r="BG31">
            <v>645</v>
          </cell>
          <cell r="BJ31">
            <v>1105</v>
          </cell>
          <cell r="BM31">
            <v>3650</v>
          </cell>
          <cell r="BR31">
            <v>85</v>
          </cell>
          <cell r="BV31">
            <v>870</v>
          </cell>
          <cell r="BZ31">
            <v>7675</v>
          </cell>
          <cell r="CA31">
            <v>50083</v>
          </cell>
        </row>
        <row r="32">
          <cell r="E32">
            <v>993</v>
          </cell>
          <cell r="I32">
            <v>40</v>
          </cell>
          <cell r="M32">
            <v>115</v>
          </cell>
          <cell r="Q32">
            <v>368</v>
          </cell>
          <cell r="U32">
            <v>1516</v>
          </cell>
          <cell r="Y32">
            <v>362</v>
          </cell>
          <cell r="AD32">
            <v>2845</v>
          </cell>
          <cell r="AH32">
            <v>8078</v>
          </cell>
          <cell r="AJ32">
            <v>0</v>
          </cell>
          <cell r="AM32">
            <v>2070</v>
          </cell>
          <cell r="AQ32">
            <v>8425</v>
          </cell>
          <cell r="AU32">
            <v>2879</v>
          </cell>
          <cell r="AY32">
            <v>270</v>
          </cell>
          <cell r="BC32">
            <v>6045</v>
          </cell>
          <cell r="BG32">
            <v>1135</v>
          </cell>
          <cell r="BJ32">
            <v>705</v>
          </cell>
          <cell r="BM32">
            <v>2630</v>
          </cell>
          <cell r="BR32">
            <v>351</v>
          </cell>
          <cell r="BV32">
            <v>510</v>
          </cell>
          <cell r="BZ32">
            <v>5360</v>
          </cell>
          <cell r="CA32">
            <v>44697</v>
          </cell>
        </row>
        <row r="33">
          <cell r="E33">
            <v>1361</v>
          </cell>
          <cell r="I33">
            <v>182</v>
          </cell>
          <cell r="M33">
            <v>90</v>
          </cell>
          <cell r="Q33">
            <v>648</v>
          </cell>
          <cell r="U33">
            <v>717</v>
          </cell>
          <cell r="Y33">
            <v>390</v>
          </cell>
          <cell r="AD33">
            <v>2984</v>
          </cell>
          <cell r="AH33">
            <v>5739</v>
          </cell>
          <cell r="AJ33">
            <v>0</v>
          </cell>
          <cell r="AM33">
            <v>1210</v>
          </cell>
          <cell r="AQ33">
            <v>11033</v>
          </cell>
          <cell r="AU33">
            <v>2709</v>
          </cell>
          <cell r="AY33">
            <v>490</v>
          </cell>
          <cell r="BC33">
            <v>4385</v>
          </cell>
          <cell r="BG33">
            <v>720</v>
          </cell>
          <cell r="BJ33">
            <v>550</v>
          </cell>
          <cell r="BM33">
            <v>2440</v>
          </cell>
          <cell r="BR33">
            <v>195</v>
          </cell>
          <cell r="BV33">
            <v>365</v>
          </cell>
          <cell r="BZ33">
            <v>5380</v>
          </cell>
          <cell r="CA33">
            <v>41588</v>
          </cell>
        </row>
        <row r="34">
          <cell r="E34">
            <v>1357</v>
          </cell>
          <cell r="I34">
            <v>164</v>
          </cell>
          <cell r="M34">
            <v>90</v>
          </cell>
          <cell r="Q34">
            <v>508</v>
          </cell>
          <cell r="U34">
            <v>1480</v>
          </cell>
          <cell r="Y34">
            <v>527</v>
          </cell>
          <cell r="AD34">
            <v>2116</v>
          </cell>
          <cell r="AH34">
            <v>4673</v>
          </cell>
          <cell r="AJ34">
            <v>0</v>
          </cell>
          <cell r="AM34">
            <v>785</v>
          </cell>
          <cell r="AQ34">
            <v>10854</v>
          </cell>
          <cell r="AU34">
            <v>1564</v>
          </cell>
          <cell r="AY34">
            <v>325</v>
          </cell>
          <cell r="BC34">
            <v>4995</v>
          </cell>
          <cell r="BG34">
            <v>355</v>
          </cell>
          <cell r="BJ34">
            <v>1255</v>
          </cell>
          <cell r="BM34">
            <v>1650</v>
          </cell>
          <cell r="BR34">
            <v>65</v>
          </cell>
          <cell r="BV34">
            <v>545</v>
          </cell>
          <cell r="BZ34">
            <v>4555</v>
          </cell>
          <cell r="CA34">
            <v>37863</v>
          </cell>
        </row>
        <row r="35">
          <cell r="E35">
            <v>1425</v>
          </cell>
          <cell r="I35">
            <v>70</v>
          </cell>
          <cell r="M35">
            <v>95</v>
          </cell>
          <cell r="Q35">
            <v>872</v>
          </cell>
          <cell r="U35">
            <v>1902</v>
          </cell>
          <cell r="Y35">
            <v>546</v>
          </cell>
          <cell r="AD35">
            <v>5395</v>
          </cell>
          <cell r="AH35">
            <v>12743</v>
          </cell>
          <cell r="AJ35">
            <v>0</v>
          </cell>
          <cell r="AM35">
            <v>2260</v>
          </cell>
          <cell r="AQ35">
            <v>8609</v>
          </cell>
          <cell r="AU35">
            <v>3669</v>
          </cell>
          <cell r="AY35">
            <v>595</v>
          </cell>
          <cell r="BC35">
            <v>6395</v>
          </cell>
          <cell r="BG35">
            <v>2330</v>
          </cell>
          <cell r="BJ35">
            <v>720</v>
          </cell>
          <cell r="BM35">
            <v>4900</v>
          </cell>
          <cell r="BR35">
            <v>434</v>
          </cell>
          <cell r="BV35">
            <v>640</v>
          </cell>
          <cell r="BZ35">
            <v>2975</v>
          </cell>
          <cell r="CA35">
            <v>56575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ummary_August 2017"/>
      <sheetName val="Datewise_details"/>
      <sheetName val="Non farebox- Details "/>
      <sheetName val="Sheet1"/>
    </sheetNames>
    <sheetDataSet>
      <sheetData sheetId="0"/>
      <sheetData sheetId="1"/>
      <sheetData sheetId="2">
        <row r="5">
          <cell r="E5">
            <v>4114</v>
          </cell>
          <cell r="I5">
            <v>114</v>
          </cell>
          <cell r="M5">
            <v>95</v>
          </cell>
          <cell r="Q5">
            <v>258</v>
          </cell>
          <cell r="U5">
            <v>2593</v>
          </cell>
          <cell r="Z5">
            <v>662</v>
          </cell>
          <cell r="AE5">
            <v>5308</v>
          </cell>
          <cell r="AI5">
            <v>13542</v>
          </cell>
          <cell r="AL5">
            <v>104</v>
          </cell>
          <cell r="AO5">
            <v>2605</v>
          </cell>
          <cell r="AS5">
            <v>8840</v>
          </cell>
          <cell r="AW5">
            <v>3105</v>
          </cell>
          <cell r="BA5">
            <v>735</v>
          </cell>
          <cell r="BE5">
            <v>7625</v>
          </cell>
          <cell r="BI5">
            <v>1465</v>
          </cell>
          <cell r="BL5">
            <v>415</v>
          </cell>
          <cell r="BO5">
            <v>4320</v>
          </cell>
          <cell r="BT5">
            <v>445</v>
          </cell>
          <cell r="BX5">
            <v>700</v>
          </cell>
          <cell r="CB5">
            <v>5915</v>
          </cell>
          <cell r="CC5">
            <v>62960</v>
          </cell>
        </row>
        <row r="6">
          <cell r="E6">
            <v>828</v>
          </cell>
          <cell r="I6">
            <v>118</v>
          </cell>
          <cell r="M6">
            <v>115</v>
          </cell>
          <cell r="Q6">
            <v>315</v>
          </cell>
          <cell r="U6">
            <v>897</v>
          </cell>
          <cell r="Z6">
            <v>584</v>
          </cell>
          <cell r="AE6">
            <v>4069</v>
          </cell>
          <cell r="AI6">
            <v>7533</v>
          </cell>
          <cell r="AL6">
            <v>148</v>
          </cell>
          <cell r="AO6">
            <v>2080</v>
          </cell>
          <cell r="AS6">
            <v>8125</v>
          </cell>
          <cell r="AW6">
            <v>3046</v>
          </cell>
          <cell r="BA6">
            <v>770</v>
          </cell>
          <cell r="BE6">
            <v>5585</v>
          </cell>
          <cell r="BI6">
            <v>2545</v>
          </cell>
          <cell r="BL6">
            <v>1355</v>
          </cell>
          <cell r="BO6">
            <v>3770</v>
          </cell>
          <cell r="BT6">
            <v>470</v>
          </cell>
          <cell r="BX6">
            <v>600</v>
          </cell>
          <cell r="CB6">
            <v>5490</v>
          </cell>
          <cell r="CC6">
            <v>48443</v>
          </cell>
        </row>
        <row r="7">
          <cell r="E7">
            <v>1583</v>
          </cell>
          <cell r="I7">
            <v>599</v>
          </cell>
          <cell r="M7">
            <v>415</v>
          </cell>
          <cell r="Q7">
            <v>1268</v>
          </cell>
          <cell r="U7">
            <v>2368</v>
          </cell>
          <cell r="Z7">
            <v>810</v>
          </cell>
          <cell r="AE7">
            <v>4511</v>
          </cell>
          <cell r="AI7">
            <v>10329</v>
          </cell>
          <cell r="AL7">
            <v>56</v>
          </cell>
          <cell r="AO7">
            <v>2155</v>
          </cell>
          <cell r="AS7">
            <v>9299</v>
          </cell>
          <cell r="AW7">
            <v>2534</v>
          </cell>
          <cell r="BA7">
            <v>1115</v>
          </cell>
          <cell r="BE7">
            <v>7435</v>
          </cell>
          <cell r="BI7">
            <v>1475</v>
          </cell>
          <cell r="BL7">
            <v>955</v>
          </cell>
          <cell r="BO7">
            <v>4790</v>
          </cell>
          <cell r="BT7">
            <v>210</v>
          </cell>
          <cell r="BX7">
            <v>335</v>
          </cell>
          <cell r="CB7">
            <v>9305</v>
          </cell>
          <cell r="CC7">
            <v>61547</v>
          </cell>
        </row>
        <row r="8">
          <cell r="E8">
            <v>754</v>
          </cell>
          <cell r="I8">
            <v>110</v>
          </cell>
          <cell r="M8">
            <v>75</v>
          </cell>
          <cell r="Q8">
            <v>243</v>
          </cell>
          <cell r="U8">
            <v>960</v>
          </cell>
          <cell r="Z8">
            <v>533</v>
          </cell>
          <cell r="AE8">
            <v>3811</v>
          </cell>
          <cell r="AI8">
            <v>8828</v>
          </cell>
          <cell r="AL8">
            <v>210</v>
          </cell>
          <cell r="AO8">
            <v>2225</v>
          </cell>
          <cell r="AS8">
            <v>10280</v>
          </cell>
          <cell r="AW8">
            <v>2963</v>
          </cell>
          <cell r="BA8">
            <v>780</v>
          </cell>
          <cell r="BE8">
            <v>4800</v>
          </cell>
          <cell r="BI8">
            <v>1885</v>
          </cell>
          <cell r="BL8">
            <v>1140</v>
          </cell>
          <cell r="BO8">
            <v>3000</v>
          </cell>
          <cell r="BT8">
            <v>189</v>
          </cell>
          <cell r="BX8">
            <v>635</v>
          </cell>
          <cell r="CB8">
            <v>2845</v>
          </cell>
          <cell r="CC8">
            <v>46266</v>
          </cell>
        </row>
        <row r="9">
          <cell r="E9">
            <v>1931</v>
          </cell>
          <cell r="I9">
            <v>105</v>
          </cell>
          <cell r="M9">
            <v>365</v>
          </cell>
          <cell r="Q9">
            <v>219</v>
          </cell>
          <cell r="U9">
            <v>702</v>
          </cell>
          <cell r="Z9">
            <v>507</v>
          </cell>
          <cell r="AE9">
            <v>3242</v>
          </cell>
          <cell r="AI9">
            <v>5139</v>
          </cell>
          <cell r="AL9">
            <v>364</v>
          </cell>
          <cell r="AO9">
            <v>2125</v>
          </cell>
          <cell r="AS9">
            <v>11595</v>
          </cell>
          <cell r="AW9">
            <v>1931</v>
          </cell>
          <cell r="BA9">
            <v>715</v>
          </cell>
          <cell r="BE9">
            <v>6190</v>
          </cell>
          <cell r="BI9">
            <v>1020</v>
          </cell>
          <cell r="BL9">
            <v>165</v>
          </cell>
          <cell r="BO9">
            <v>3620</v>
          </cell>
          <cell r="BT9">
            <v>255</v>
          </cell>
          <cell r="BX9">
            <v>805</v>
          </cell>
          <cell r="CB9">
            <v>6235</v>
          </cell>
          <cell r="CC9">
            <v>47230</v>
          </cell>
        </row>
        <row r="10">
          <cell r="E10">
            <v>1205</v>
          </cell>
          <cell r="I10">
            <v>88</v>
          </cell>
          <cell r="M10">
            <v>135</v>
          </cell>
          <cell r="Q10">
            <v>369</v>
          </cell>
          <cell r="U10">
            <v>647</v>
          </cell>
          <cell r="Z10">
            <v>434</v>
          </cell>
          <cell r="AE10">
            <v>2118</v>
          </cell>
          <cell r="AI10">
            <v>3280</v>
          </cell>
          <cell r="AL10">
            <v>216</v>
          </cell>
          <cell r="AO10">
            <v>1735</v>
          </cell>
          <cell r="AS10">
            <v>13175</v>
          </cell>
          <cell r="AW10">
            <v>1477</v>
          </cell>
          <cell r="BA10">
            <v>555</v>
          </cell>
          <cell r="BE10">
            <v>4745</v>
          </cell>
          <cell r="BI10">
            <v>335</v>
          </cell>
          <cell r="BL10">
            <v>1235</v>
          </cell>
          <cell r="BO10">
            <v>3040</v>
          </cell>
          <cell r="BT10">
            <v>102</v>
          </cell>
          <cell r="BX10">
            <v>330</v>
          </cell>
          <cell r="CB10">
            <v>3480</v>
          </cell>
          <cell r="CC10">
            <v>38701</v>
          </cell>
        </row>
        <row r="11">
          <cell r="E11">
            <v>1630</v>
          </cell>
          <cell r="I11">
            <v>159</v>
          </cell>
          <cell r="M11">
            <v>230</v>
          </cell>
          <cell r="Q11">
            <v>290</v>
          </cell>
          <cell r="U11">
            <v>973</v>
          </cell>
          <cell r="Z11">
            <v>772</v>
          </cell>
          <cell r="AE11">
            <v>8861</v>
          </cell>
          <cell r="AI11">
            <v>14735</v>
          </cell>
          <cell r="AL11">
            <v>284</v>
          </cell>
          <cell r="AO11">
            <v>1430</v>
          </cell>
          <cell r="AS11">
            <v>7807</v>
          </cell>
          <cell r="AW11">
            <v>4061</v>
          </cell>
          <cell r="BA11">
            <v>2630</v>
          </cell>
          <cell r="BE11">
            <v>14250</v>
          </cell>
          <cell r="BI11">
            <v>1965</v>
          </cell>
          <cell r="BL11">
            <v>1210</v>
          </cell>
          <cell r="BO11">
            <v>8210</v>
          </cell>
          <cell r="BT11">
            <v>594</v>
          </cell>
          <cell r="BX11">
            <v>960</v>
          </cell>
          <cell r="CB11">
            <v>5140</v>
          </cell>
          <cell r="CC11">
            <v>76191</v>
          </cell>
        </row>
        <row r="12">
          <cell r="E12">
            <v>1129</v>
          </cell>
          <cell r="I12">
            <v>87</v>
          </cell>
          <cell r="M12">
            <v>70</v>
          </cell>
          <cell r="Q12">
            <v>580</v>
          </cell>
          <cell r="U12">
            <v>1176</v>
          </cell>
          <cell r="Z12">
            <v>752</v>
          </cell>
          <cell r="AE12">
            <v>6406</v>
          </cell>
          <cell r="AI12">
            <v>13280</v>
          </cell>
          <cell r="AL12">
            <v>208</v>
          </cell>
          <cell r="AO12">
            <v>1770</v>
          </cell>
          <cell r="AS12">
            <v>9809</v>
          </cell>
          <cell r="AW12">
            <v>2626</v>
          </cell>
          <cell r="BA12">
            <v>1185</v>
          </cell>
          <cell r="BE12">
            <v>6325</v>
          </cell>
          <cell r="BI12">
            <v>2010</v>
          </cell>
          <cell r="BL12">
            <v>1085</v>
          </cell>
          <cell r="BO12">
            <v>4020</v>
          </cell>
          <cell r="BT12">
            <v>211</v>
          </cell>
          <cell r="BX12">
            <v>665</v>
          </cell>
          <cell r="CB12">
            <v>6915</v>
          </cell>
          <cell r="CC12">
            <v>60309</v>
          </cell>
        </row>
        <row r="13">
          <cell r="E13">
            <v>892</v>
          </cell>
          <cell r="I13">
            <v>117</v>
          </cell>
          <cell r="M13">
            <v>85</v>
          </cell>
          <cell r="Q13">
            <v>371</v>
          </cell>
          <cell r="U13">
            <v>1496</v>
          </cell>
          <cell r="Z13">
            <v>403</v>
          </cell>
          <cell r="AE13">
            <v>4145</v>
          </cell>
          <cell r="AI13">
            <v>8105</v>
          </cell>
          <cell r="AL13">
            <v>230</v>
          </cell>
          <cell r="AO13">
            <v>2945</v>
          </cell>
          <cell r="AS13">
            <v>9172</v>
          </cell>
          <cell r="AW13">
            <v>2714</v>
          </cell>
          <cell r="BA13">
            <v>845</v>
          </cell>
          <cell r="BE13">
            <v>7310</v>
          </cell>
          <cell r="BI13">
            <v>1580</v>
          </cell>
          <cell r="BL13">
            <v>455</v>
          </cell>
          <cell r="BO13">
            <v>4010</v>
          </cell>
          <cell r="BT13">
            <v>264</v>
          </cell>
          <cell r="BX13">
            <v>540</v>
          </cell>
          <cell r="CB13">
            <v>3840</v>
          </cell>
          <cell r="CC13">
            <v>49519</v>
          </cell>
        </row>
        <row r="14">
          <cell r="E14">
            <v>848</v>
          </cell>
          <cell r="I14">
            <v>116</v>
          </cell>
          <cell r="M14">
            <v>370</v>
          </cell>
          <cell r="Q14">
            <v>477</v>
          </cell>
          <cell r="U14">
            <v>1385</v>
          </cell>
          <cell r="Z14">
            <v>383</v>
          </cell>
          <cell r="AE14">
            <v>4922</v>
          </cell>
          <cell r="AI14">
            <v>8450</v>
          </cell>
          <cell r="AL14">
            <v>178</v>
          </cell>
          <cell r="AO14">
            <v>2005</v>
          </cell>
          <cell r="AS14">
            <v>7560</v>
          </cell>
          <cell r="AW14">
            <v>3337</v>
          </cell>
          <cell r="BA14">
            <v>860</v>
          </cell>
          <cell r="BE14">
            <v>6050</v>
          </cell>
          <cell r="BI14">
            <v>1690</v>
          </cell>
          <cell r="BL14">
            <v>475</v>
          </cell>
          <cell r="BO14">
            <v>3990</v>
          </cell>
          <cell r="BT14">
            <v>172</v>
          </cell>
          <cell r="BX14">
            <v>970</v>
          </cell>
          <cell r="CB14">
            <v>3620</v>
          </cell>
          <cell r="CC14">
            <v>47858</v>
          </cell>
        </row>
        <row r="15">
          <cell r="E15">
            <v>1553</v>
          </cell>
          <cell r="I15">
            <v>138</v>
          </cell>
          <cell r="M15">
            <v>95</v>
          </cell>
          <cell r="Q15">
            <v>787</v>
          </cell>
          <cell r="U15">
            <v>746</v>
          </cell>
          <cell r="Z15">
            <v>597</v>
          </cell>
          <cell r="AE15">
            <v>4292</v>
          </cell>
          <cell r="AI15">
            <v>10080</v>
          </cell>
          <cell r="AL15">
            <v>812</v>
          </cell>
          <cell r="AO15">
            <v>4190</v>
          </cell>
          <cell r="AS15">
            <v>12060</v>
          </cell>
          <cell r="AW15">
            <v>3464</v>
          </cell>
          <cell r="BA15">
            <v>930</v>
          </cell>
          <cell r="BE15">
            <v>8010</v>
          </cell>
          <cell r="BI15">
            <v>1030</v>
          </cell>
          <cell r="BL15">
            <v>770</v>
          </cell>
          <cell r="BO15">
            <v>3140</v>
          </cell>
          <cell r="BT15">
            <v>702</v>
          </cell>
          <cell r="BX15">
            <v>620</v>
          </cell>
          <cell r="CB15">
            <v>5415</v>
          </cell>
          <cell r="CC15">
            <v>59431</v>
          </cell>
        </row>
        <row r="16">
          <cell r="E16">
            <v>1619</v>
          </cell>
          <cell r="I16">
            <v>133</v>
          </cell>
          <cell r="M16">
            <v>235</v>
          </cell>
          <cell r="Q16">
            <v>464</v>
          </cell>
          <cell r="U16">
            <v>1156</v>
          </cell>
          <cell r="Z16">
            <v>740</v>
          </cell>
          <cell r="AE16">
            <v>3193</v>
          </cell>
          <cell r="AI16">
            <v>6305</v>
          </cell>
          <cell r="AL16">
            <v>416</v>
          </cell>
          <cell r="AO16">
            <v>1380</v>
          </cell>
          <cell r="AS16">
            <v>12437</v>
          </cell>
          <cell r="AW16">
            <v>2663</v>
          </cell>
          <cell r="BA16">
            <v>635</v>
          </cell>
          <cell r="BE16">
            <v>4130</v>
          </cell>
          <cell r="BI16">
            <v>765</v>
          </cell>
          <cell r="BL16">
            <v>525</v>
          </cell>
          <cell r="BO16">
            <v>2800</v>
          </cell>
          <cell r="BT16">
            <v>255</v>
          </cell>
          <cell r="BX16">
            <v>230</v>
          </cell>
          <cell r="CB16">
            <v>6745</v>
          </cell>
          <cell r="CC16">
            <v>46826</v>
          </cell>
        </row>
        <row r="17">
          <cell r="E17">
            <v>1475</v>
          </cell>
          <cell r="I17">
            <v>142</v>
          </cell>
          <cell r="M17">
            <v>115</v>
          </cell>
          <cell r="Q17">
            <v>547</v>
          </cell>
          <cell r="U17">
            <v>750</v>
          </cell>
          <cell r="Z17">
            <v>387</v>
          </cell>
          <cell r="AE17">
            <v>2022</v>
          </cell>
          <cell r="AI17">
            <v>3685</v>
          </cell>
          <cell r="AL17">
            <v>380</v>
          </cell>
          <cell r="AO17">
            <v>880</v>
          </cell>
          <cell r="AS17">
            <v>10150</v>
          </cell>
          <cell r="AW17">
            <v>2015</v>
          </cell>
          <cell r="BA17">
            <v>245</v>
          </cell>
          <cell r="BE17">
            <v>4480</v>
          </cell>
          <cell r="BI17">
            <v>810</v>
          </cell>
          <cell r="BL17">
            <v>1060</v>
          </cell>
          <cell r="BO17">
            <v>1660</v>
          </cell>
          <cell r="BT17">
            <v>204</v>
          </cell>
          <cell r="BX17">
            <v>185</v>
          </cell>
          <cell r="CB17">
            <v>5225</v>
          </cell>
          <cell r="CC17">
            <v>36417</v>
          </cell>
        </row>
        <row r="18">
          <cell r="E18">
            <v>1839</v>
          </cell>
          <cell r="I18">
            <v>71</v>
          </cell>
          <cell r="M18">
            <v>130</v>
          </cell>
          <cell r="Q18">
            <v>589</v>
          </cell>
          <cell r="U18">
            <v>2169</v>
          </cell>
          <cell r="Z18">
            <v>800</v>
          </cell>
          <cell r="AE18">
            <v>4765</v>
          </cell>
          <cell r="AI18">
            <v>10090</v>
          </cell>
          <cell r="AL18">
            <v>174</v>
          </cell>
          <cell r="AO18">
            <v>1640</v>
          </cell>
          <cell r="AS18">
            <v>10190</v>
          </cell>
          <cell r="AW18">
            <v>3523</v>
          </cell>
          <cell r="BA18">
            <v>740</v>
          </cell>
          <cell r="BE18">
            <v>7035</v>
          </cell>
          <cell r="BI18">
            <v>3060</v>
          </cell>
          <cell r="BL18">
            <v>530</v>
          </cell>
          <cell r="BO18">
            <v>4480</v>
          </cell>
          <cell r="BT18">
            <v>329</v>
          </cell>
          <cell r="BX18">
            <v>395</v>
          </cell>
          <cell r="CB18">
            <v>5630</v>
          </cell>
          <cell r="CC18">
            <v>58179</v>
          </cell>
        </row>
        <row r="19">
          <cell r="E19">
            <v>1861</v>
          </cell>
          <cell r="I19">
            <v>151</v>
          </cell>
          <cell r="M19">
            <v>160</v>
          </cell>
          <cell r="Q19">
            <v>867</v>
          </cell>
          <cell r="U19">
            <v>905</v>
          </cell>
          <cell r="Z19">
            <v>470</v>
          </cell>
          <cell r="AE19">
            <v>2836</v>
          </cell>
          <cell r="AI19">
            <v>3530</v>
          </cell>
          <cell r="AL19">
            <v>314</v>
          </cell>
          <cell r="AO19">
            <v>1215</v>
          </cell>
          <cell r="AS19">
            <v>11648</v>
          </cell>
          <cell r="AW19">
            <v>3152</v>
          </cell>
          <cell r="BA19">
            <v>305</v>
          </cell>
          <cell r="BE19">
            <v>4630</v>
          </cell>
          <cell r="BI19">
            <v>775</v>
          </cell>
          <cell r="BL19">
            <v>615</v>
          </cell>
          <cell r="BO19">
            <v>2200</v>
          </cell>
          <cell r="BT19">
            <v>484</v>
          </cell>
          <cell r="BX19">
            <v>280</v>
          </cell>
          <cell r="CB19">
            <v>5165</v>
          </cell>
          <cell r="CC19">
            <v>41563</v>
          </cell>
        </row>
        <row r="20">
          <cell r="E20">
            <v>920</v>
          </cell>
          <cell r="I20">
            <v>254</v>
          </cell>
          <cell r="M20">
            <v>345</v>
          </cell>
          <cell r="Q20">
            <v>344</v>
          </cell>
          <cell r="U20">
            <v>2196</v>
          </cell>
          <cell r="Z20">
            <v>793</v>
          </cell>
          <cell r="AE20">
            <v>7205</v>
          </cell>
          <cell r="AI20">
            <v>17225</v>
          </cell>
          <cell r="AL20">
            <v>418</v>
          </cell>
          <cell r="AO20">
            <v>1925</v>
          </cell>
          <cell r="AS20">
            <v>7715</v>
          </cell>
          <cell r="AW20">
            <v>5471</v>
          </cell>
          <cell r="BA20">
            <v>480</v>
          </cell>
          <cell r="BE20">
            <v>7700</v>
          </cell>
          <cell r="BI20">
            <v>2570</v>
          </cell>
          <cell r="BL20">
            <v>2300</v>
          </cell>
          <cell r="BO20">
            <v>6780</v>
          </cell>
          <cell r="BT20">
            <v>348</v>
          </cell>
          <cell r="BX20">
            <v>880</v>
          </cell>
          <cell r="CB20">
            <v>3395</v>
          </cell>
          <cell r="CC20">
            <v>69264</v>
          </cell>
        </row>
        <row r="21">
          <cell r="E21">
            <v>1159</v>
          </cell>
          <cell r="I21">
            <v>134</v>
          </cell>
          <cell r="M21">
            <v>370</v>
          </cell>
          <cell r="Q21">
            <v>329</v>
          </cell>
          <cell r="U21">
            <v>1039</v>
          </cell>
          <cell r="Z21">
            <v>342</v>
          </cell>
          <cell r="AE21">
            <v>7787</v>
          </cell>
          <cell r="AI21">
            <v>11545</v>
          </cell>
          <cell r="AL21">
            <v>180</v>
          </cell>
          <cell r="AO21">
            <v>1180</v>
          </cell>
          <cell r="AS21">
            <v>7790</v>
          </cell>
          <cell r="AW21">
            <v>3315</v>
          </cell>
          <cell r="BA21">
            <v>1355</v>
          </cell>
          <cell r="BE21">
            <v>7000</v>
          </cell>
          <cell r="BI21">
            <v>2285</v>
          </cell>
          <cell r="BL21">
            <v>1450</v>
          </cell>
          <cell r="BO21">
            <v>5300</v>
          </cell>
          <cell r="BT21">
            <v>391</v>
          </cell>
          <cell r="BX21">
            <v>340</v>
          </cell>
          <cell r="CB21">
            <v>3775</v>
          </cell>
          <cell r="CC21">
            <v>57066</v>
          </cell>
        </row>
        <row r="22">
          <cell r="E22">
            <v>1723</v>
          </cell>
          <cell r="I22">
            <v>284</v>
          </cell>
          <cell r="M22">
            <v>50</v>
          </cell>
          <cell r="Q22">
            <v>363</v>
          </cell>
          <cell r="U22">
            <v>1627</v>
          </cell>
          <cell r="Z22">
            <v>709</v>
          </cell>
          <cell r="AE22">
            <v>6148</v>
          </cell>
          <cell r="AI22">
            <v>9135</v>
          </cell>
          <cell r="AL22">
            <v>158</v>
          </cell>
          <cell r="AO22">
            <v>2005</v>
          </cell>
          <cell r="AS22">
            <v>8370</v>
          </cell>
          <cell r="AW22">
            <v>2370</v>
          </cell>
          <cell r="BA22">
            <v>685</v>
          </cell>
          <cell r="BE22">
            <v>5900</v>
          </cell>
          <cell r="BI22">
            <v>1275</v>
          </cell>
          <cell r="BL22">
            <v>1290</v>
          </cell>
          <cell r="BO22">
            <v>3000</v>
          </cell>
          <cell r="BT22">
            <v>443</v>
          </cell>
          <cell r="BX22">
            <v>925</v>
          </cell>
          <cell r="CB22">
            <v>7790</v>
          </cell>
          <cell r="CC22">
            <v>54250</v>
          </cell>
        </row>
        <row r="23">
          <cell r="E23">
            <v>3199</v>
          </cell>
          <cell r="I23">
            <v>134</v>
          </cell>
          <cell r="M23">
            <v>100</v>
          </cell>
          <cell r="Q23">
            <v>303</v>
          </cell>
          <cell r="U23">
            <v>1276</v>
          </cell>
          <cell r="Z23">
            <v>424</v>
          </cell>
          <cell r="AE23">
            <v>4375</v>
          </cell>
          <cell r="AI23">
            <v>6770</v>
          </cell>
          <cell r="AL23">
            <v>182</v>
          </cell>
          <cell r="AO23">
            <v>670</v>
          </cell>
          <cell r="AS23">
            <v>10822</v>
          </cell>
          <cell r="AW23">
            <v>1783</v>
          </cell>
          <cell r="BA23">
            <v>580</v>
          </cell>
          <cell r="BE23">
            <v>7075</v>
          </cell>
          <cell r="BI23">
            <v>1225</v>
          </cell>
          <cell r="BL23">
            <v>1375</v>
          </cell>
          <cell r="BO23">
            <v>3670</v>
          </cell>
          <cell r="BT23">
            <v>125</v>
          </cell>
          <cell r="BX23">
            <v>365</v>
          </cell>
          <cell r="CB23">
            <v>4255</v>
          </cell>
          <cell r="CC23">
            <v>48708</v>
          </cell>
        </row>
        <row r="24">
          <cell r="E24">
            <v>1869</v>
          </cell>
          <cell r="I24">
            <v>347</v>
          </cell>
          <cell r="M24">
            <v>130</v>
          </cell>
          <cell r="Q24">
            <v>420</v>
          </cell>
          <cell r="U24">
            <v>773</v>
          </cell>
          <cell r="Z24">
            <v>353</v>
          </cell>
          <cell r="AE24">
            <v>1830</v>
          </cell>
          <cell r="AI24">
            <v>4505</v>
          </cell>
          <cell r="AL24">
            <v>222</v>
          </cell>
          <cell r="AO24">
            <v>1310</v>
          </cell>
          <cell r="AS24">
            <v>10566</v>
          </cell>
          <cell r="AW24">
            <v>1430</v>
          </cell>
          <cell r="BA24">
            <v>300</v>
          </cell>
          <cell r="BE24">
            <v>3795</v>
          </cell>
          <cell r="BI24">
            <v>1015</v>
          </cell>
          <cell r="BL24">
            <v>1280</v>
          </cell>
          <cell r="BO24">
            <v>2110</v>
          </cell>
          <cell r="BT24">
            <v>69</v>
          </cell>
          <cell r="BX24">
            <v>150</v>
          </cell>
          <cell r="CB24">
            <v>2965</v>
          </cell>
          <cell r="CC24">
            <v>35439</v>
          </cell>
        </row>
        <row r="25">
          <cell r="E25">
            <v>1557</v>
          </cell>
          <cell r="I25">
            <v>57</v>
          </cell>
          <cell r="M25">
            <v>100</v>
          </cell>
          <cell r="Q25">
            <v>506</v>
          </cell>
          <cell r="U25">
            <v>2245</v>
          </cell>
          <cell r="Z25">
            <v>708</v>
          </cell>
          <cell r="AE25">
            <v>10865</v>
          </cell>
          <cell r="AI25">
            <v>17140</v>
          </cell>
          <cell r="AL25">
            <v>190</v>
          </cell>
          <cell r="AO25">
            <v>1145</v>
          </cell>
          <cell r="AS25">
            <v>8090</v>
          </cell>
          <cell r="AW25">
            <v>4483</v>
          </cell>
          <cell r="BA25">
            <v>1125</v>
          </cell>
          <cell r="BE25">
            <v>7250</v>
          </cell>
          <cell r="BI25">
            <v>3280</v>
          </cell>
          <cell r="BL25">
            <v>1945</v>
          </cell>
          <cell r="BO25">
            <v>3560</v>
          </cell>
          <cell r="BT25">
            <v>437</v>
          </cell>
          <cell r="BX25">
            <v>1790</v>
          </cell>
          <cell r="CB25">
            <v>5380</v>
          </cell>
          <cell r="CC25">
            <v>71853</v>
          </cell>
        </row>
        <row r="26">
          <cell r="E26">
            <v>1985</v>
          </cell>
          <cell r="I26">
            <v>169</v>
          </cell>
          <cell r="M26">
            <v>620</v>
          </cell>
          <cell r="Q26">
            <v>177</v>
          </cell>
          <cell r="U26">
            <v>1341</v>
          </cell>
          <cell r="Z26">
            <v>459</v>
          </cell>
          <cell r="AE26">
            <v>6398</v>
          </cell>
          <cell r="AI26">
            <v>9905</v>
          </cell>
          <cell r="AL26">
            <v>174</v>
          </cell>
          <cell r="AO26">
            <v>1000</v>
          </cell>
          <cell r="AS26">
            <v>7685</v>
          </cell>
          <cell r="AW26">
            <v>2047</v>
          </cell>
          <cell r="BA26">
            <v>1280</v>
          </cell>
          <cell r="BE26">
            <v>5675</v>
          </cell>
          <cell r="BI26">
            <v>1010</v>
          </cell>
          <cell r="BL26">
            <v>795</v>
          </cell>
          <cell r="BO26">
            <v>5650</v>
          </cell>
          <cell r="BT26">
            <v>361</v>
          </cell>
          <cell r="BX26">
            <v>880</v>
          </cell>
          <cell r="CB26">
            <v>5055</v>
          </cell>
          <cell r="CC26">
            <v>52666</v>
          </cell>
        </row>
        <row r="27">
          <cell r="E27">
            <v>1309</v>
          </cell>
          <cell r="I27">
            <v>283</v>
          </cell>
          <cell r="M27">
            <v>55</v>
          </cell>
          <cell r="Q27">
            <v>249</v>
          </cell>
          <cell r="U27">
            <v>1507</v>
          </cell>
          <cell r="Z27">
            <v>437</v>
          </cell>
          <cell r="AE27">
            <v>5475</v>
          </cell>
          <cell r="AI27">
            <v>8250</v>
          </cell>
          <cell r="AL27">
            <v>178</v>
          </cell>
          <cell r="AO27">
            <v>1030</v>
          </cell>
          <cell r="AS27">
            <v>7950</v>
          </cell>
          <cell r="AW27">
            <v>1940</v>
          </cell>
          <cell r="BA27">
            <v>380</v>
          </cell>
          <cell r="BE27">
            <v>5605</v>
          </cell>
          <cell r="BI27">
            <v>745</v>
          </cell>
          <cell r="BL27">
            <v>630</v>
          </cell>
          <cell r="BO27">
            <v>3430</v>
          </cell>
          <cell r="BT27">
            <v>284</v>
          </cell>
          <cell r="BX27">
            <v>1435</v>
          </cell>
          <cell r="CB27">
            <v>3125</v>
          </cell>
          <cell r="CC27">
            <v>44297</v>
          </cell>
        </row>
        <row r="28">
          <cell r="E28">
            <v>1792</v>
          </cell>
          <cell r="I28">
            <v>165</v>
          </cell>
          <cell r="M28">
            <v>105</v>
          </cell>
          <cell r="Q28">
            <v>299</v>
          </cell>
          <cell r="U28">
            <v>1404</v>
          </cell>
          <cell r="Z28">
            <v>463</v>
          </cell>
          <cell r="AE28">
            <v>4230</v>
          </cell>
          <cell r="AI28">
            <v>11360</v>
          </cell>
          <cell r="AL28">
            <v>628</v>
          </cell>
          <cell r="AO28">
            <v>1345</v>
          </cell>
          <cell r="AS28">
            <v>15986</v>
          </cell>
          <cell r="AW28">
            <v>4026</v>
          </cell>
          <cell r="BA28">
            <v>1130</v>
          </cell>
          <cell r="BE28">
            <v>6190</v>
          </cell>
          <cell r="BI28">
            <v>1295</v>
          </cell>
          <cell r="BL28">
            <v>925</v>
          </cell>
          <cell r="BO28">
            <v>3530</v>
          </cell>
          <cell r="BT28">
            <v>574</v>
          </cell>
          <cell r="BX28">
            <v>630</v>
          </cell>
          <cell r="CB28">
            <v>5150</v>
          </cell>
          <cell r="CC28">
            <v>61227</v>
          </cell>
        </row>
        <row r="29">
          <cell r="E29">
            <v>2476</v>
          </cell>
          <cell r="I29">
            <v>252</v>
          </cell>
          <cell r="M29">
            <v>70</v>
          </cell>
          <cell r="Q29">
            <v>200</v>
          </cell>
          <cell r="U29">
            <v>877</v>
          </cell>
          <cell r="Z29">
            <v>262</v>
          </cell>
          <cell r="AE29">
            <v>2148</v>
          </cell>
          <cell r="AI29">
            <v>4565</v>
          </cell>
          <cell r="AL29">
            <v>200</v>
          </cell>
          <cell r="AO29">
            <v>1380</v>
          </cell>
          <cell r="AS29">
            <v>12540</v>
          </cell>
          <cell r="AW29">
            <v>2066</v>
          </cell>
          <cell r="BA29">
            <v>790</v>
          </cell>
          <cell r="BE29">
            <v>3725</v>
          </cell>
          <cell r="BI29">
            <v>1165</v>
          </cell>
          <cell r="BL29">
            <v>95</v>
          </cell>
          <cell r="BO29">
            <v>1330</v>
          </cell>
          <cell r="BT29">
            <v>202</v>
          </cell>
          <cell r="BX29">
            <v>240</v>
          </cell>
          <cell r="CB29">
            <v>4580</v>
          </cell>
          <cell r="CC29">
            <v>39163</v>
          </cell>
        </row>
        <row r="30">
          <cell r="E30">
            <v>1442</v>
          </cell>
          <cell r="I30">
            <v>175</v>
          </cell>
          <cell r="M30">
            <v>100</v>
          </cell>
          <cell r="Q30">
            <v>341</v>
          </cell>
          <cell r="U30">
            <v>826</v>
          </cell>
          <cell r="Z30">
            <v>264</v>
          </cell>
          <cell r="AE30">
            <v>2871</v>
          </cell>
          <cell r="AI30">
            <v>6445</v>
          </cell>
          <cell r="AL30">
            <v>240</v>
          </cell>
          <cell r="AO30">
            <v>3630</v>
          </cell>
          <cell r="AS30">
            <v>12961</v>
          </cell>
          <cell r="AW30">
            <v>1932</v>
          </cell>
          <cell r="BA30">
            <v>215</v>
          </cell>
          <cell r="BE30">
            <v>6415</v>
          </cell>
          <cell r="BI30">
            <v>915</v>
          </cell>
          <cell r="BL30">
            <v>535</v>
          </cell>
          <cell r="BO30">
            <v>2290</v>
          </cell>
          <cell r="BT30">
            <v>287</v>
          </cell>
          <cell r="BX30">
            <v>430</v>
          </cell>
          <cell r="CB30">
            <v>5900</v>
          </cell>
          <cell r="CC30">
            <v>48214</v>
          </cell>
        </row>
        <row r="31">
          <cell r="E31">
            <v>1140</v>
          </cell>
          <cell r="I31">
            <v>138</v>
          </cell>
          <cell r="M31">
            <v>115</v>
          </cell>
          <cell r="Q31">
            <v>673</v>
          </cell>
          <cell r="U31">
            <v>849</v>
          </cell>
          <cell r="Z31">
            <v>429</v>
          </cell>
          <cell r="AE31">
            <v>2568</v>
          </cell>
          <cell r="AI31">
            <v>4685</v>
          </cell>
          <cell r="AL31">
            <v>630</v>
          </cell>
          <cell r="AO31">
            <v>595</v>
          </cell>
          <cell r="AS31">
            <v>13243</v>
          </cell>
          <cell r="AW31">
            <v>1995</v>
          </cell>
          <cell r="BA31">
            <v>390</v>
          </cell>
          <cell r="BE31">
            <v>6585</v>
          </cell>
          <cell r="BI31">
            <v>1045</v>
          </cell>
          <cell r="BL31">
            <v>1080</v>
          </cell>
          <cell r="BO31">
            <v>2390</v>
          </cell>
          <cell r="BT31">
            <v>59</v>
          </cell>
          <cell r="BX31">
            <v>390</v>
          </cell>
          <cell r="CB31">
            <v>4060</v>
          </cell>
          <cell r="CC31">
            <v>43059</v>
          </cell>
        </row>
        <row r="32">
          <cell r="E32">
            <v>1524</v>
          </cell>
          <cell r="I32">
            <v>192</v>
          </cell>
          <cell r="M32">
            <v>375</v>
          </cell>
          <cell r="Q32">
            <v>1118</v>
          </cell>
          <cell r="U32">
            <v>2434</v>
          </cell>
          <cell r="Z32">
            <v>1243</v>
          </cell>
          <cell r="AE32">
            <v>6116</v>
          </cell>
          <cell r="AI32">
            <v>13680</v>
          </cell>
          <cell r="AL32">
            <v>412</v>
          </cell>
          <cell r="AO32">
            <v>2010</v>
          </cell>
          <cell r="AS32">
            <v>10321</v>
          </cell>
          <cell r="AW32">
            <v>4105</v>
          </cell>
          <cell r="BA32">
            <v>1155</v>
          </cell>
          <cell r="BE32">
            <v>11260</v>
          </cell>
          <cell r="BI32">
            <v>2420</v>
          </cell>
          <cell r="BL32">
            <v>580</v>
          </cell>
          <cell r="BO32">
            <v>3820</v>
          </cell>
          <cell r="BT32">
            <v>275</v>
          </cell>
          <cell r="BX32">
            <v>1450</v>
          </cell>
          <cell r="CB32">
            <v>6125</v>
          </cell>
          <cell r="CC32">
            <v>70615</v>
          </cell>
        </row>
        <row r="33">
          <cell r="E33">
            <v>1615</v>
          </cell>
          <cell r="I33">
            <v>400</v>
          </cell>
          <cell r="M33">
            <v>85</v>
          </cell>
          <cell r="Q33">
            <v>561</v>
          </cell>
          <cell r="U33">
            <v>2016</v>
          </cell>
          <cell r="Z33">
            <v>1115</v>
          </cell>
          <cell r="AE33">
            <v>6674</v>
          </cell>
          <cell r="AI33">
            <v>10400</v>
          </cell>
          <cell r="AL33">
            <v>162</v>
          </cell>
          <cell r="AO33">
            <v>1970</v>
          </cell>
          <cell r="AS33">
            <v>9609</v>
          </cell>
          <cell r="AW33">
            <v>2100</v>
          </cell>
          <cell r="BA33">
            <v>1255</v>
          </cell>
          <cell r="BE33">
            <v>9620</v>
          </cell>
          <cell r="BI33">
            <v>940</v>
          </cell>
          <cell r="BL33">
            <v>1215</v>
          </cell>
          <cell r="BO33">
            <v>7670</v>
          </cell>
          <cell r="BT33">
            <v>330</v>
          </cell>
          <cell r="BX33">
            <v>680</v>
          </cell>
          <cell r="CB33">
            <v>5275</v>
          </cell>
          <cell r="CC33">
            <v>63692</v>
          </cell>
        </row>
        <row r="34">
          <cell r="E34">
            <v>1064</v>
          </cell>
          <cell r="I34">
            <v>205</v>
          </cell>
          <cell r="M34">
            <v>130</v>
          </cell>
          <cell r="Q34">
            <v>601</v>
          </cell>
          <cell r="U34">
            <v>1486</v>
          </cell>
          <cell r="Z34">
            <v>643</v>
          </cell>
          <cell r="AE34">
            <v>4682</v>
          </cell>
          <cell r="AI34">
            <v>11750</v>
          </cell>
          <cell r="AL34">
            <v>160</v>
          </cell>
          <cell r="AO34">
            <v>2260</v>
          </cell>
          <cell r="AS34">
            <v>7765</v>
          </cell>
          <cell r="AW34">
            <v>2446</v>
          </cell>
          <cell r="BA34">
            <v>825</v>
          </cell>
          <cell r="BE34">
            <v>9075</v>
          </cell>
          <cell r="BI34">
            <v>1350</v>
          </cell>
          <cell r="BL34">
            <v>1600</v>
          </cell>
          <cell r="BO34">
            <v>3820</v>
          </cell>
          <cell r="BT34">
            <v>207</v>
          </cell>
          <cell r="BX34">
            <v>650</v>
          </cell>
          <cell r="CB34">
            <v>6405</v>
          </cell>
          <cell r="CC34">
            <v>57124</v>
          </cell>
        </row>
        <row r="35">
          <cell r="E35">
            <v>2663</v>
          </cell>
          <cell r="I35">
            <v>255</v>
          </cell>
          <cell r="M35">
            <v>410</v>
          </cell>
          <cell r="Q35">
            <v>579</v>
          </cell>
          <cell r="U35">
            <v>1327</v>
          </cell>
          <cell r="Z35">
            <v>585</v>
          </cell>
          <cell r="AE35">
            <v>7689</v>
          </cell>
          <cell r="AI35">
            <v>9440</v>
          </cell>
          <cell r="AL35">
            <v>210</v>
          </cell>
          <cell r="AO35">
            <v>2225</v>
          </cell>
          <cell r="AS35">
            <v>7697</v>
          </cell>
          <cell r="AW35">
            <v>2900</v>
          </cell>
          <cell r="BA35">
            <v>780</v>
          </cell>
          <cell r="BE35">
            <v>6650</v>
          </cell>
          <cell r="BI35">
            <v>1545</v>
          </cell>
          <cell r="BL35">
            <v>1260</v>
          </cell>
          <cell r="BO35">
            <v>3260</v>
          </cell>
          <cell r="BT35">
            <v>314</v>
          </cell>
          <cell r="BX35">
            <v>600</v>
          </cell>
          <cell r="CB35">
            <v>3520</v>
          </cell>
          <cell r="CC35">
            <v>53909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39"/>
  <sheetViews>
    <sheetView zoomScale="70" zoomScaleNormal="70" workbookViewId="0">
      <selection activeCell="D1" sqref="D1:E1048576"/>
    </sheetView>
  </sheetViews>
  <sheetFormatPr defaultRowHeight="26.25"/>
  <cols>
    <col min="1" max="1" width="21.140625" style="10" customWidth="1"/>
    <col min="2" max="2" width="21.140625" customWidth="1"/>
    <col min="3" max="3" width="18.85546875" customWidth="1"/>
    <col min="4" max="4" width="16.42578125" style="6" customWidth="1"/>
    <col min="5" max="5" width="14.85546875" style="6" bestFit="1" customWidth="1"/>
    <col min="6" max="6" width="20.7109375" style="11" customWidth="1"/>
    <col min="7" max="7" width="26" style="11" customWidth="1"/>
    <col min="8" max="8" width="20.85546875" customWidth="1"/>
    <col min="9" max="9" width="19" bestFit="1" customWidth="1"/>
    <col min="10" max="10" width="16.42578125" style="6" customWidth="1"/>
    <col min="11" max="11" width="14.85546875" style="6" bestFit="1" customWidth="1"/>
    <col min="12" max="12" width="21.28515625" style="12" customWidth="1"/>
    <col min="13" max="13" width="22.85546875" customWidth="1"/>
    <col min="14" max="14" width="18.85546875" customWidth="1"/>
    <col min="15" max="15" width="18.42578125" customWidth="1"/>
    <col min="16" max="16" width="16.42578125" style="6" customWidth="1"/>
    <col min="17" max="17" width="14.85546875" style="6" bestFit="1" customWidth="1"/>
    <col min="18" max="18" width="19.7109375" customWidth="1"/>
    <col min="19" max="19" width="21.28515625" customWidth="1"/>
    <col min="20" max="20" width="20.85546875" customWidth="1"/>
    <col min="21" max="21" width="19" customWidth="1"/>
    <col min="22" max="22" width="16.42578125" style="6" customWidth="1"/>
    <col min="23" max="23" width="14.85546875" style="6" bestFit="1" customWidth="1"/>
    <col min="24" max="24" width="24.28515625" customWidth="1"/>
    <col min="25" max="25" width="23.140625" customWidth="1"/>
    <col min="26" max="27" width="20.85546875" customWidth="1"/>
    <col min="28" max="28" width="16.42578125" style="6" customWidth="1"/>
    <col min="29" max="29" width="14.85546875" style="6" bestFit="1" customWidth="1"/>
    <col min="30" max="30" width="24.28515625" customWidth="1"/>
    <col min="31" max="31" width="21.28515625" customWidth="1"/>
    <col min="32" max="32" width="20.85546875" customWidth="1"/>
    <col min="33" max="33" width="18.85546875" customWidth="1"/>
    <col min="34" max="34" width="16.42578125" style="6" customWidth="1"/>
    <col min="35" max="35" width="14.85546875" style="6" bestFit="1" customWidth="1"/>
    <col min="36" max="36" width="24.28515625" customWidth="1"/>
    <col min="37" max="37" width="20.7109375" customWidth="1"/>
    <col min="38" max="38" width="20.85546875" customWidth="1"/>
    <col min="39" max="39" width="20.140625" customWidth="1"/>
    <col min="40" max="40" width="16.42578125" style="6" customWidth="1"/>
    <col min="41" max="41" width="14.85546875" style="6" bestFit="1" customWidth="1"/>
    <col min="42" max="42" width="20.85546875" style="6" customWidth="1"/>
    <col min="43" max="45" width="22.85546875" style="7" customWidth="1"/>
    <col min="46" max="46" width="16.42578125" style="6" customWidth="1"/>
    <col min="47" max="47" width="14.85546875" style="6" bestFit="1" customWidth="1"/>
    <col min="48" max="51" width="22.85546875" style="7" customWidth="1"/>
    <col min="52" max="52" width="20.85546875" customWidth="1"/>
    <col min="53" max="53" width="20.140625" customWidth="1"/>
    <col min="54" max="54" width="16.42578125" style="6" customWidth="1"/>
    <col min="55" max="55" width="14.85546875" style="6" bestFit="1" customWidth="1"/>
    <col min="56" max="56" width="20.85546875" style="6" customWidth="1"/>
    <col min="57" max="57" width="22.85546875" style="7" customWidth="1"/>
    <col min="58" max="58" width="20.85546875" customWidth="1"/>
    <col min="59" max="59" width="20.140625" customWidth="1"/>
    <col min="60" max="60" width="16.42578125" style="6" customWidth="1"/>
    <col min="61" max="61" width="14.85546875" style="6" bestFit="1" customWidth="1"/>
    <col min="62" max="62" width="20.85546875" style="6" customWidth="1"/>
    <col min="63" max="63" width="22.85546875" style="7" customWidth="1"/>
    <col min="64" max="64" width="20.85546875" customWidth="1"/>
    <col min="65" max="65" width="20.140625" customWidth="1"/>
    <col min="66" max="66" width="16.42578125" style="6" customWidth="1"/>
    <col min="67" max="67" width="14.85546875" style="6" bestFit="1" customWidth="1"/>
    <col min="68" max="68" width="20.85546875" style="6" customWidth="1"/>
    <col min="69" max="69" width="22.85546875" style="7" customWidth="1"/>
    <col min="70" max="70" width="20.85546875" customWidth="1"/>
    <col min="71" max="71" width="20.140625" customWidth="1"/>
    <col min="72" max="72" width="16.42578125" style="6" customWidth="1"/>
    <col min="73" max="73" width="14.85546875" style="6" bestFit="1" customWidth="1"/>
    <col min="74" max="74" width="20.85546875" style="6" customWidth="1"/>
    <col min="75" max="75" width="22.85546875" style="7" customWidth="1"/>
    <col min="76" max="76" width="20.85546875" customWidth="1"/>
    <col min="77" max="77" width="20.140625" customWidth="1"/>
    <col min="78" max="78" width="16.42578125" style="6" customWidth="1"/>
    <col min="79" max="79" width="14.85546875" style="6" bestFit="1" customWidth="1"/>
    <col min="80" max="80" width="20.85546875" style="6" customWidth="1"/>
    <col min="81" max="83" width="22.85546875" style="7" customWidth="1"/>
    <col min="84" max="84" width="26.5703125" style="7" customWidth="1"/>
    <col min="85" max="85" width="19" style="7" customWidth="1"/>
    <col min="86" max="86" width="18.42578125" style="13" customWidth="1"/>
    <col min="87" max="87" width="15.140625" style="14" bestFit="1" customWidth="1"/>
    <col min="88" max="88" width="15.140625" bestFit="1" customWidth="1"/>
    <col min="89" max="89" width="15.7109375" bestFit="1" customWidth="1"/>
    <col min="90" max="90" width="18.85546875" bestFit="1" customWidth="1"/>
  </cols>
  <sheetData>
    <row r="1" spans="1:90" s="199" customFormat="1" ht="34.5" thickBot="1">
      <c r="A1" s="199" t="s">
        <v>139</v>
      </c>
      <c r="D1" s="91"/>
      <c r="E1" s="91"/>
      <c r="J1" s="91"/>
      <c r="K1" s="91"/>
      <c r="P1" s="91"/>
      <c r="Q1" s="91"/>
      <c r="V1" s="91"/>
      <c r="W1" s="91"/>
      <c r="AB1" s="91"/>
      <c r="AC1" s="91"/>
      <c r="AH1" s="91"/>
      <c r="AI1" s="91"/>
      <c r="AN1" s="91"/>
      <c r="AO1" s="91"/>
      <c r="AT1" s="91"/>
      <c r="AU1" s="91"/>
      <c r="BB1" s="91"/>
      <c r="BC1" s="91"/>
      <c r="BH1" s="91"/>
      <c r="BI1" s="91"/>
      <c r="BN1" s="91"/>
      <c r="BO1" s="91"/>
      <c r="BT1" s="91"/>
      <c r="BU1" s="91"/>
      <c r="BZ1" s="91"/>
      <c r="CA1" s="91"/>
    </row>
    <row r="2" spans="1:90" s="16" customFormat="1" ht="26.25" customHeight="1">
      <c r="A2" s="229" t="s">
        <v>0</v>
      </c>
      <c r="B2" s="226" t="s">
        <v>126</v>
      </c>
      <c r="C2" s="227"/>
      <c r="D2" s="227"/>
      <c r="E2" s="227"/>
      <c r="F2" s="227"/>
      <c r="G2" s="228"/>
      <c r="H2" s="226" t="s">
        <v>127</v>
      </c>
      <c r="I2" s="227"/>
      <c r="J2" s="227"/>
      <c r="K2" s="227"/>
      <c r="L2" s="227"/>
      <c r="M2" s="228"/>
      <c r="N2" s="226" t="s">
        <v>128</v>
      </c>
      <c r="O2" s="227"/>
      <c r="P2" s="227"/>
      <c r="Q2" s="227"/>
      <c r="R2" s="227"/>
      <c r="S2" s="228"/>
      <c r="T2" s="226" t="s">
        <v>129</v>
      </c>
      <c r="U2" s="227"/>
      <c r="V2" s="227"/>
      <c r="W2" s="227"/>
      <c r="X2" s="227"/>
      <c r="Y2" s="228"/>
      <c r="Z2" s="226" t="s">
        <v>130</v>
      </c>
      <c r="AA2" s="227"/>
      <c r="AB2" s="227"/>
      <c r="AC2" s="227"/>
      <c r="AD2" s="227"/>
      <c r="AE2" s="228"/>
      <c r="AF2" s="226" t="s">
        <v>131</v>
      </c>
      <c r="AG2" s="227"/>
      <c r="AH2" s="227"/>
      <c r="AI2" s="227"/>
      <c r="AJ2" s="227"/>
      <c r="AK2" s="228"/>
      <c r="AL2" s="226" t="s">
        <v>132</v>
      </c>
      <c r="AM2" s="227"/>
      <c r="AN2" s="227"/>
      <c r="AO2" s="227"/>
      <c r="AP2" s="227"/>
      <c r="AQ2" s="228"/>
      <c r="AR2" s="226" t="s">
        <v>133</v>
      </c>
      <c r="AS2" s="227"/>
      <c r="AT2" s="227"/>
      <c r="AU2" s="227"/>
      <c r="AV2" s="227"/>
      <c r="AW2" s="227"/>
      <c r="AX2" s="236" t="s">
        <v>41</v>
      </c>
      <c r="AY2" s="237"/>
      <c r="AZ2" s="227" t="s">
        <v>134</v>
      </c>
      <c r="BA2" s="227"/>
      <c r="BB2" s="227"/>
      <c r="BC2" s="227"/>
      <c r="BD2" s="227"/>
      <c r="BE2" s="228"/>
      <c r="BF2" s="226" t="s">
        <v>135</v>
      </c>
      <c r="BG2" s="227"/>
      <c r="BH2" s="227"/>
      <c r="BI2" s="227"/>
      <c r="BJ2" s="227"/>
      <c r="BK2" s="228"/>
      <c r="BL2" s="226" t="s">
        <v>136</v>
      </c>
      <c r="BM2" s="227"/>
      <c r="BN2" s="227"/>
      <c r="BO2" s="227"/>
      <c r="BP2" s="227"/>
      <c r="BQ2" s="228"/>
      <c r="BR2" s="226" t="s">
        <v>137</v>
      </c>
      <c r="BS2" s="227"/>
      <c r="BT2" s="227"/>
      <c r="BU2" s="227"/>
      <c r="BV2" s="227"/>
      <c r="BW2" s="228"/>
      <c r="BX2" s="226" t="s">
        <v>138</v>
      </c>
      <c r="BY2" s="227"/>
      <c r="BZ2" s="227"/>
      <c r="CA2" s="227"/>
      <c r="CB2" s="227"/>
      <c r="CC2" s="227"/>
      <c r="CD2" s="248" t="s">
        <v>47</v>
      </c>
      <c r="CE2" s="249"/>
      <c r="CF2" s="250" t="s">
        <v>48</v>
      </c>
      <c r="CG2" s="238" t="s">
        <v>49</v>
      </c>
      <c r="CH2" s="245" t="s">
        <v>50</v>
      </c>
      <c r="CI2" s="15"/>
    </row>
    <row r="3" spans="1:90" s="19" customFormat="1" ht="26.25" customHeight="1">
      <c r="A3" s="230"/>
      <c r="B3" s="232" t="s">
        <v>51</v>
      </c>
      <c r="C3" s="257"/>
      <c r="D3" s="257"/>
      <c r="E3" s="233"/>
      <c r="F3" s="234" t="s">
        <v>52</v>
      </c>
      <c r="G3" s="234" t="s">
        <v>53</v>
      </c>
      <c r="H3" s="232" t="s">
        <v>51</v>
      </c>
      <c r="I3" s="233"/>
      <c r="J3" s="204"/>
      <c r="K3" s="204"/>
      <c r="L3" s="234" t="s">
        <v>54</v>
      </c>
      <c r="M3" s="234" t="s">
        <v>53</v>
      </c>
      <c r="N3" s="232" t="s">
        <v>51</v>
      </c>
      <c r="O3" s="233"/>
      <c r="P3" s="204"/>
      <c r="Q3" s="204"/>
      <c r="R3" s="241" t="s">
        <v>54</v>
      </c>
      <c r="S3" s="241" t="s">
        <v>53</v>
      </c>
      <c r="T3" s="232" t="s">
        <v>51</v>
      </c>
      <c r="U3" s="233"/>
      <c r="V3" s="204"/>
      <c r="W3" s="204"/>
      <c r="X3" s="234" t="s">
        <v>54</v>
      </c>
      <c r="Y3" s="234" t="s">
        <v>53</v>
      </c>
      <c r="Z3" s="232" t="s">
        <v>51</v>
      </c>
      <c r="AA3" s="233"/>
      <c r="AB3" s="204"/>
      <c r="AC3" s="204"/>
      <c r="AD3" s="241" t="s">
        <v>54</v>
      </c>
      <c r="AE3" s="241" t="s">
        <v>53</v>
      </c>
      <c r="AF3" s="232" t="s">
        <v>51</v>
      </c>
      <c r="AG3" s="233"/>
      <c r="AH3" s="204"/>
      <c r="AI3" s="204"/>
      <c r="AJ3" s="241" t="s">
        <v>54</v>
      </c>
      <c r="AK3" s="241" t="s">
        <v>53</v>
      </c>
      <c r="AL3" s="232" t="s">
        <v>51</v>
      </c>
      <c r="AM3" s="233"/>
      <c r="AN3" s="204"/>
      <c r="AO3" s="204"/>
      <c r="AP3" s="241" t="s">
        <v>54</v>
      </c>
      <c r="AQ3" s="241" t="s">
        <v>53</v>
      </c>
      <c r="AR3" s="232" t="s">
        <v>51</v>
      </c>
      <c r="AS3" s="233"/>
      <c r="AT3" s="204"/>
      <c r="AU3" s="204"/>
      <c r="AV3" s="241" t="s">
        <v>54</v>
      </c>
      <c r="AW3" s="243" t="s">
        <v>53</v>
      </c>
      <c r="AX3" s="253" t="s">
        <v>54</v>
      </c>
      <c r="AY3" s="255" t="s">
        <v>53</v>
      </c>
      <c r="AZ3" s="257" t="s">
        <v>51</v>
      </c>
      <c r="BA3" s="233"/>
      <c r="BB3" s="204"/>
      <c r="BC3" s="204"/>
      <c r="BD3" s="241" t="s">
        <v>54</v>
      </c>
      <c r="BE3" s="241" t="s">
        <v>53</v>
      </c>
      <c r="BF3" s="232" t="s">
        <v>51</v>
      </c>
      <c r="BG3" s="233"/>
      <c r="BH3" s="204"/>
      <c r="BI3" s="204"/>
      <c r="BJ3" s="241" t="s">
        <v>54</v>
      </c>
      <c r="BK3" s="241" t="s">
        <v>53</v>
      </c>
      <c r="BL3" s="232" t="s">
        <v>51</v>
      </c>
      <c r="BM3" s="233"/>
      <c r="BN3" s="204"/>
      <c r="BO3" s="204"/>
      <c r="BP3" s="241" t="s">
        <v>54</v>
      </c>
      <c r="BQ3" s="241" t="s">
        <v>53</v>
      </c>
      <c r="BR3" s="232" t="s">
        <v>51</v>
      </c>
      <c r="BS3" s="233"/>
      <c r="BT3" s="204"/>
      <c r="BU3" s="204"/>
      <c r="BV3" s="241" t="s">
        <v>54</v>
      </c>
      <c r="BW3" s="241" t="s">
        <v>53</v>
      </c>
      <c r="BX3" s="232" t="s">
        <v>51</v>
      </c>
      <c r="BY3" s="233"/>
      <c r="BZ3" s="204"/>
      <c r="CA3" s="204"/>
      <c r="CB3" s="241" t="s">
        <v>54</v>
      </c>
      <c r="CC3" s="243" t="s">
        <v>53</v>
      </c>
      <c r="CD3" s="253" t="s">
        <v>54</v>
      </c>
      <c r="CE3" s="255" t="s">
        <v>53</v>
      </c>
      <c r="CF3" s="251"/>
      <c r="CG3" s="239"/>
      <c r="CH3" s="246"/>
      <c r="CI3" s="18"/>
    </row>
    <row r="4" spans="1:90" s="19" customFormat="1" ht="52.5">
      <c r="A4" s="231"/>
      <c r="B4" s="20" t="s">
        <v>55</v>
      </c>
      <c r="C4" s="20" t="s">
        <v>56</v>
      </c>
      <c r="D4" s="20" t="s">
        <v>57</v>
      </c>
      <c r="E4" s="20" t="s">
        <v>58</v>
      </c>
      <c r="F4" s="235"/>
      <c r="G4" s="235"/>
      <c r="H4" s="20" t="s">
        <v>55</v>
      </c>
      <c r="I4" s="20" t="s">
        <v>56</v>
      </c>
      <c r="J4" s="20" t="s">
        <v>57</v>
      </c>
      <c r="K4" s="20" t="s">
        <v>58</v>
      </c>
      <c r="L4" s="235"/>
      <c r="M4" s="235"/>
      <c r="N4" s="20" t="s">
        <v>55</v>
      </c>
      <c r="O4" s="20" t="s">
        <v>56</v>
      </c>
      <c r="P4" s="20" t="s">
        <v>57</v>
      </c>
      <c r="Q4" s="20" t="s">
        <v>58</v>
      </c>
      <c r="R4" s="242"/>
      <c r="S4" s="242"/>
      <c r="T4" s="20" t="s">
        <v>55</v>
      </c>
      <c r="U4" s="20" t="s">
        <v>56</v>
      </c>
      <c r="V4" s="20" t="s">
        <v>57</v>
      </c>
      <c r="W4" s="20" t="s">
        <v>58</v>
      </c>
      <c r="X4" s="235"/>
      <c r="Y4" s="235"/>
      <c r="Z4" s="20" t="s">
        <v>55</v>
      </c>
      <c r="AA4" s="20" t="s">
        <v>56</v>
      </c>
      <c r="AB4" s="20" t="s">
        <v>57</v>
      </c>
      <c r="AC4" s="20" t="s">
        <v>58</v>
      </c>
      <c r="AD4" s="242"/>
      <c r="AE4" s="242"/>
      <c r="AF4" s="20" t="s">
        <v>55</v>
      </c>
      <c r="AG4" s="20" t="s">
        <v>56</v>
      </c>
      <c r="AH4" s="20" t="s">
        <v>57</v>
      </c>
      <c r="AI4" s="20" t="s">
        <v>58</v>
      </c>
      <c r="AJ4" s="242"/>
      <c r="AK4" s="242"/>
      <c r="AL4" s="20" t="s">
        <v>55</v>
      </c>
      <c r="AM4" s="20" t="s">
        <v>56</v>
      </c>
      <c r="AN4" s="20" t="s">
        <v>57</v>
      </c>
      <c r="AO4" s="20" t="s">
        <v>58</v>
      </c>
      <c r="AP4" s="242"/>
      <c r="AQ4" s="242"/>
      <c r="AR4" s="20" t="s">
        <v>55</v>
      </c>
      <c r="AS4" s="20" t="s">
        <v>56</v>
      </c>
      <c r="AT4" s="20" t="s">
        <v>57</v>
      </c>
      <c r="AU4" s="20" t="s">
        <v>58</v>
      </c>
      <c r="AV4" s="242"/>
      <c r="AW4" s="244"/>
      <c r="AX4" s="254"/>
      <c r="AY4" s="256"/>
      <c r="AZ4" s="22" t="s">
        <v>55</v>
      </c>
      <c r="BA4" s="20" t="s">
        <v>56</v>
      </c>
      <c r="BB4" s="20" t="s">
        <v>57</v>
      </c>
      <c r="BC4" s="20" t="s">
        <v>58</v>
      </c>
      <c r="BD4" s="242"/>
      <c r="BE4" s="242"/>
      <c r="BF4" s="20" t="s">
        <v>55</v>
      </c>
      <c r="BG4" s="20" t="s">
        <v>56</v>
      </c>
      <c r="BH4" s="20" t="s">
        <v>57</v>
      </c>
      <c r="BI4" s="20" t="s">
        <v>58</v>
      </c>
      <c r="BJ4" s="242"/>
      <c r="BK4" s="242"/>
      <c r="BL4" s="20" t="s">
        <v>55</v>
      </c>
      <c r="BM4" s="20" t="s">
        <v>56</v>
      </c>
      <c r="BN4" s="20" t="s">
        <v>57</v>
      </c>
      <c r="BO4" s="20" t="s">
        <v>58</v>
      </c>
      <c r="BP4" s="242"/>
      <c r="BQ4" s="242"/>
      <c r="BR4" s="20" t="s">
        <v>55</v>
      </c>
      <c r="BS4" s="20" t="s">
        <v>56</v>
      </c>
      <c r="BT4" s="20" t="s">
        <v>57</v>
      </c>
      <c r="BU4" s="20" t="s">
        <v>58</v>
      </c>
      <c r="BV4" s="242"/>
      <c r="BW4" s="242"/>
      <c r="BX4" s="20" t="s">
        <v>55</v>
      </c>
      <c r="BY4" s="20" t="s">
        <v>56</v>
      </c>
      <c r="BZ4" s="20" t="s">
        <v>57</v>
      </c>
      <c r="CA4" s="20" t="s">
        <v>58</v>
      </c>
      <c r="CB4" s="242"/>
      <c r="CC4" s="244"/>
      <c r="CD4" s="254"/>
      <c r="CE4" s="256"/>
      <c r="CF4" s="252"/>
      <c r="CG4" s="240"/>
      <c r="CH4" s="247"/>
      <c r="CI4" s="18"/>
    </row>
    <row r="5" spans="1:90" s="16" customFormat="1">
      <c r="A5" s="183">
        <v>42736</v>
      </c>
      <c r="B5" s="23">
        <v>70230</v>
      </c>
      <c r="C5" s="23">
        <v>20490</v>
      </c>
      <c r="D5" s="23">
        <v>0</v>
      </c>
      <c r="E5" s="23">
        <v>0</v>
      </c>
      <c r="F5" s="24">
        <f t="shared" ref="F5:F35" si="0">SUM(B5+C5)</f>
        <v>90720</v>
      </c>
      <c r="G5" s="25">
        <f>'[1]Non farebox- Details'!E5</f>
        <v>4716</v>
      </c>
      <c r="H5" s="23">
        <v>81350</v>
      </c>
      <c r="I5" s="23">
        <v>13230</v>
      </c>
      <c r="J5" s="23">
        <v>0</v>
      </c>
      <c r="K5" s="23">
        <v>0</v>
      </c>
      <c r="L5" s="26">
        <f>SUM(H5:I5)</f>
        <v>94580</v>
      </c>
      <c r="M5" s="25">
        <f>'[1]Non farebox- Details'!H5</f>
        <v>356</v>
      </c>
      <c r="N5" s="201">
        <v>15700</v>
      </c>
      <c r="O5" s="27">
        <v>5110</v>
      </c>
      <c r="P5" s="23">
        <v>0</v>
      </c>
      <c r="Q5" s="23">
        <v>0</v>
      </c>
      <c r="R5" s="25">
        <f>N5+O5</f>
        <v>20810</v>
      </c>
      <c r="S5" s="26">
        <f>'[1]Non farebox- Details'!M5</f>
        <v>1215</v>
      </c>
      <c r="T5" s="27">
        <v>88170</v>
      </c>
      <c r="U5" s="27">
        <v>18250</v>
      </c>
      <c r="V5" s="23">
        <v>0</v>
      </c>
      <c r="W5" s="23">
        <v>0</v>
      </c>
      <c r="X5" s="25">
        <f t="shared" ref="X5:X35" si="1">SUM(T5:U5)</f>
        <v>106420</v>
      </c>
      <c r="Y5" s="26">
        <f>'[1]Non farebox- Details'!Q5</f>
        <v>6418</v>
      </c>
      <c r="Z5" s="23">
        <v>23010</v>
      </c>
      <c r="AA5" s="23">
        <v>8020</v>
      </c>
      <c r="AB5" s="23">
        <v>0</v>
      </c>
      <c r="AC5" s="23">
        <v>0</v>
      </c>
      <c r="AD5" s="25">
        <f>SUM(Z5:AA5)</f>
        <v>31030</v>
      </c>
      <c r="AE5" s="25">
        <f>'[1]Non farebox- Details'!U5</f>
        <v>1067</v>
      </c>
      <c r="AF5" s="23">
        <v>9550</v>
      </c>
      <c r="AG5" s="23">
        <v>7010</v>
      </c>
      <c r="AH5" s="23">
        <v>0</v>
      </c>
      <c r="AI5" s="23">
        <v>0</v>
      </c>
      <c r="AJ5" s="25">
        <f>SUM(AF5+AG5)</f>
        <v>16560</v>
      </c>
      <c r="AK5" s="25">
        <f>'[1]Non farebox- Details'!X5</f>
        <v>415</v>
      </c>
      <c r="AL5" s="23">
        <v>86090</v>
      </c>
      <c r="AM5" s="23">
        <v>16300</v>
      </c>
      <c r="AN5" s="23">
        <v>0</v>
      </c>
      <c r="AO5" s="23">
        <v>0</v>
      </c>
      <c r="AP5" s="26">
        <f>SUM(AL5+AM5)</f>
        <v>102390</v>
      </c>
      <c r="AQ5" s="26">
        <f>'[1]Non farebox- Details'!AA5</f>
        <v>4660</v>
      </c>
      <c r="AR5" s="28">
        <v>40050</v>
      </c>
      <c r="AS5" s="28">
        <v>9590</v>
      </c>
      <c r="AT5" s="23">
        <v>0</v>
      </c>
      <c r="AU5" s="23">
        <v>0</v>
      </c>
      <c r="AV5" s="26">
        <f t="shared" ref="AV5:AV17" si="2">SUM(AR5+AS5)</f>
        <v>49640</v>
      </c>
      <c r="AW5" s="29">
        <f>'[1]Non farebox- Details'!AD5</f>
        <v>270</v>
      </c>
      <c r="AX5" s="152">
        <f>SUM(F5+L5+R5+X5+AD5+AJ5+AP5+AV5)</f>
        <v>512150</v>
      </c>
      <c r="AY5" s="153">
        <f>SUM(G5+M5+S5+Y5+AE5+AK5+AQ5+AW5)</f>
        <v>19117</v>
      </c>
      <c r="AZ5" s="30">
        <v>10980</v>
      </c>
      <c r="BA5" s="23">
        <v>3920</v>
      </c>
      <c r="BB5" s="23">
        <v>0</v>
      </c>
      <c r="BC5" s="23">
        <v>0</v>
      </c>
      <c r="BD5" s="26">
        <f>SUM(AZ5+BA5)</f>
        <v>14900</v>
      </c>
      <c r="BE5" s="26">
        <f>'[1]Non farebox- Details'!AH5</f>
        <v>345</v>
      </c>
      <c r="BF5" s="23">
        <v>16960</v>
      </c>
      <c r="BG5" s="23">
        <v>2370</v>
      </c>
      <c r="BH5" s="23">
        <v>0</v>
      </c>
      <c r="BI5" s="23">
        <v>0</v>
      </c>
      <c r="BJ5" s="26">
        <f>SUM(BF5+BG5)</f>
        <v>19330</v>
      </c>
      <c r="BK5" s="26">
        <f>'[1]Non farebox- Details'!AL5</f>
        <v>295</v>
      </c>
      <c r="BL5" s="23">
        <v>2250</v>
      </c>
      <c r="BM5" s="23">
        <v>240</v>
      </c>
      <c r="BN5" s="23">
        <v>0</v>
      </c>
      <c r="BO5" s="23">
        <v>0</v>
      </c>
      <c r="BP5" s="26">
        <f>SUM(BL5+BM5)</f>
        <v>2490</v>
      </c>
      <c r="BQ5" s="26">
        <f>'[1]Non farebox- Details'!AP5</f>
        <v>56</v>
      </c>
      <c r="BR5" s="23">
        <v>10870</v>
      </c>
      <c r="BS5" s="23">
        <v>4600</v>
      </c>
      <c r="BT5" s="23">
        <v>0</v>
      </c>
      <c r="BU5" s="23">
        <v>0</v>
      </c>
      <c r="BV5" s="26">
        <f>SUM(BR5+BS5)</f>
        <v>15470</v>
      </c>
      <c r="BW5" s="26">
        <f>'[1]Non farebox- Details'!AS5</f>
        <v>485</v>
      </c>
      <c r="BX5" s="23">
        <v>83016</v>
      </c>
      <c r="BY5" s="23">
        <v>24800</v>
      </c>
      <c r="BZ5" s="23">
        <v>0</v>
      </c>
      <c r="CA5" s="23">
        <v>0</v>
      </c>
      <c r="CB5" s="26">
        <f>SUM(BX5+BY5)</f>
        <v>107816</v>
      </c>
      <c r="CC5" s="29">
        <f>'[1]Non farebox- Details'!AV5</f>
        <v>4655</v>
      </c>
      <c r="CD5" s="152">
        <f>SUM(BD5+BJ5+BP5+BV5+CB5)</f>
        <v>160006</v>
      </c>
      <c r="CE5" s="153">
        <f>SUM(BE5+BK5+BQ5+BW5+CC5)</f>
        <v>5836</v>
      </c>
      <c r="CF5" s="184">
        <f>F5+L5+R5+X5+AD5+AJ5+AP5+AV5+BD5+BJ5+BP5+BV5+CB5</f>
        <v>672156</v>
      </c>
      <c r="CG5" s="185">
        <f>+G5+M5+S5+Y5+AE5+AK5+AQ5+AW5+BE5+BK5+BQ5+BW5+CC5</f>
        <v>24953</v>
      </c>
      <c r="CH5" s="186">
        <v>19703</v>
      </c>
      <c r="CI5" s="31"/>
      <c r="CJ5" s="31"/>
      <c r="CK5" s="32"/>
      <c r="CL5" s="32"/>
    </row>
    <row r="6" spans="1:90" s="16" customFormat="1">
      <c r="A6" s="183">
        <v>42737</v>
      </c>
      <c r="B6" s="33">
        <v>38062</v>
      </c>
      <c r="C6" s="23">
        <v>45570</v>
      </c>
      <c r="D6" s="23">
        <v>0</v>
      </c>
      <c r="E6" s="23">
        <v>0</v>
      </c>
      <c r="F6" s="24">
        <f t="shared" si="0"/>
        <v>83632</v>
      </c>
      <c r="G6" s="25">
        <f>'[1]Non farebox- Details'!E6</f>
        <v>19903</v>
      </c>
      <c r="H6" s="33">
        <v>67881</v>
      </c>
      <c r="I6" s="23">
        <v>14250</v>
      </c>
      <c r="J6" s="23">
        <v>0</v>
      </c>
      <c r="K6" s="23">
        <v>0</v>
      </c>
      <c r="L6" s="26">
        <f t="shared" ref="L6:L35" si="3">SUM(H6:I6)</f>
        <v>82131</v>
      </c>
      <c r="M6" s="25">
        <f>'[1]Non farebox- Details'!H6</f>
        <v>222</v>
      </c>
      <c r="N6" s="202">
        <v>11150</v>
      </c>
      <c r="O6" s="27">
        <v>7540</v>
      </c>
      <c r="P6" s="23">
        <v>0</v>
      </c>
      <c r="Q6" s="23">
        <v>0</v>
      </c>
      <c r="R6" s="25">
        <f t="shared" ref="R6:R35" si="4">N6+O6</f>
        <v>18690</v>
      </c>
      <c r="S6" s="26">
        <f>'[1]Non farebox- Details'!M6</f>
        <v>1290</v>
      </c>
      <c r="T6" s="27">
        <v>27792</v>
      </c>
      <c r="U6" s="27">
        <v>8530</v>
      </c>
      <c r="V6" s="23">
        <v>0</v>
      </c>
      <c r="W6" s="23">
        <v>0</v>
      </c>
      <c r="X6" s="25">
        <f t="shared" si="1"/>
        <v>36322</v>
      </c>
      <c r="Y6" s="26">
        <f>'[1]Non farebox- Details'!Q6</f>
        <v>4420</v>
      </c>
      <c r="Z6" s="23">
        <v>16770</v>
      </c>
      <c r="AA6" s="23">
        <v>5220</v>
      </c>
      <c r="AB6" s="23">
        <v>0</v>
      </c>
      <c r="AC6" s="23">
        <v>0</v>
      </c>
      <c r="AD6" s="25">
        <f t="shared" ref="AD6:AD35" si="5">SUM(Z6:AA6)</f>
        <v>21990</v>
      </c>
      <c r="AE6" s="25">
        <f>'[1]Non farebox- Details'!U6</f>
        <v>2558</v>
      </c>
      <c r="AF6" s="23">
        <v>5166</v>
      </c>
      <c r="AG6" s="23">
        <v>25110</v>
      </c>
      <c r="AH6" s="23">
        <v>0</v>
      </c>
      <c r="AI6" s="23">
        <v>0</v>
      </c>
      <c r="AJ6" s="25">
        <f t="shared" ref="AJ6:AJ35" si="6">SUM(AF6+AG6)</f>
        <v>30276</v>
      </c>
      <c r="AK6" s="25">
        <f>'[1]Non farebox- Details'!X6</f>
        <v>230</v>
      </c>
      <c r="AL6" s="33">
        <v>36607</v>
      </c>
      <c r="AM6" s="23">
        <v>19600</v>
      </c>
      <c r="AN6" s="23">
        <v>0</v>
      </c>
      <c r="AO6" s="23">
        <v>0</v>
      </c>
      <c r="AP6" s="26">
        <f t="shared" ref="AP6:AP32" si="7">SUM(AL6+AM6)</f>
        <v>56207</v>
      </c>
      <c r="AQ6" s="26">
        <f>'[1]Non farebox- Details'!AA6</f>
        <v>9170</v>
      </c>
      <c r="AR6" s="28">
        <v>23010</v>
      </c>
      <c r="AS6" s="28">
        <v>10160</v>
      </c>
      <c r="AT6" s="23">
        <v>0</v>
      </c>
      <c r="AU6" s="23">
        <v>0</v>
      </c>
      <c r="AV6" s="26">
        <f t="shared" si="2"/>
        <v>33170</v>
      </c>
      <c r="AW6" s="29">
        <f>'[1]Non farebox- Details'!AD6</f>
        <v>945</v>
      </c>
      <c r="AX6" s="152">
        <f>SUM(F6+L6+R6+X6+AD6+AJ6+AP6+AV6)</f>
        <v>362418</v>
      </c>
      <c r="AY6" s="153">
        <f>SUM(G6+M6+S6+Y6+AE6+AK6+AQ6+AW6)</f>
        <v>38738</v>
      </c>
      <c r="AZ6" s="34">
        <v>11640</v>
      </c>
      <c r="BA6" s="23">
        <v>5050</v>
      </c>
      <c r="BB6" s="23">
        <v>0</v>
      </c>
      <c r="BC6" s="23">
        <v>0</v>
      </c>
      <c r="BD6" s="26">
        <f t="shared" ref="BD6:BD35" si="8">SUM(AZ6+BA6)</f>
        <v>16690</v>
      </c>
      <c r="BE6" s="26">
        <f>'[1]Non farebox- Details'!AH6</f>
        <v>120</v>
      </c>
      <c r="BF6" s="33">
        <v>9970</v>
      </c>
      <c r="BG6" s="23">
        <v>2920</v>
      </c>
      <c r="BH6" s="23">
        <v>0</v>
      </c>
      <c r="BI6" s="23">
        <v>0</v>
      </c>
      <c r="BJ6" s="26">
        <f t="shared" ref="BJ6:BJ35" si="9">SUM(BF6+BG6)</f>
        <v>12890</v>
      </c>
      <c r="BK6" s="26">
        <f>'[1]Non farebox- Details'!AL6</f>
        <v>1365</v>
      </c>
      <c r="BL6" s="33">
        <v>1570</v>
      </c>
      <c r="BM6" s="23">
        <v>810</v>
      </c>
      <c r="BN6" s="23">
        <v>0</v>
      </c>
      <c r="BO6" s="23">
        <v>0</v>
      </c>
      <c r="BP6" s="26">
        <f t="shared" ref="BP6:BP35" si="10">SUM(BL6+BM6)</f>
        <v>2380</v>
      </c>
      <c r="BQ6" s="26">
        <f>'[1]Non farebox- Details'!AP6</f>
        <v>377</v>
      </c>
      <c r="BR6" s="33">
        <v>7780</v>
      </c>
      <c r="BS6" s="23">
        <v>1020</v>
      </c>
      <c r="BT6" s="23">
        <v>0</v>
      </c>
      <c r="BU6" s="23">
        <v>0</v>
      </c>
      <c r="BV6" s="26">
        <f t="shared" ref="BV6:BV35" si="11">SUM(BR6+BS6)</f>
        <v>8800</v>
      </c>
      <c r="BW6" s="26">
        <f>'[1]Non farebox- Details'!AS6</f>
        <v>420</v>
      </c>
      <c r="BX6" s="33">
        <v>41875</v>
      </c>
      <c r="BY6" s="23">
        <v>3580</v>
      </c>
      <c r="BZ6" s="23">
        <v>0</v>
      </c>
      <c r="CA6" s="23">
        <v>0</v>
      </c>
      <c r="CB6" s="26">
        <f t="shared" ref="CB6:CB35" si="12">SUM(BX6+BY6)</f>
        <v>45455</v>
      </c>
      <c r="CC6" s="29">
        <f>'[1]Non farebox- Details'!AV6</f>
        <v>650</v>
      </c>
      <c r="CD6" s="152">
        <f>SUM(BD6+BJ6+BP6+BV6+CB6)</f>
        <v>86215</v>
      </c>
      <c r="CE6" s="153">
        <f>SUM(BE6+BK6+BQ6+BW6+CC6)</f>
        <v>2932</v>
      </c>
      <c r="CF6" s="184">
        <f t="shared" ref="CF6:CF35" si="13">F6+L6+R6+X6+AD6+AJ6+AP6+AV6+BD6+BJ6+BP6+BV6+CB6</f>
        <v>448633</v>
      </c>
      <c r="CG6" s="185">
        <f t="shared" ref="CG6:CG35" si="14">+G6+M6+S6+Y6+AE6+AK6+AQ6+AW6+BE6+BK6+BQ6+BW6+CC6</f>
        <v>41670</v>
      </c>
      <c r="CH6" s="187">
        <v>10856</v>
      </c>
      <c r="CI6" s="35"/>
      <c r="CJ6" s="31"/>
      <c r="CK6" s="32"/>
      <c r="CL6" s="36"/>
    </row>
    <row r="7" spans="1:90" s="16" customFormat="1">
      <c r="A7" s="183">
        <v>42738</v>
      </c>
      <c r="B7" s="23">
        <v>38320</v>
      </c>
      <c r="C7" s="23">
        <v>29850</v>
      </c>
      <c r="D7" s="23">
        <v>0</v>
      </c>
      <c r="E7" s="23">
        <v>0</v>
      </c>
      <c r="F7" s="24">
        <f t="shared" si="0"/>
        <v>68170</v>
      </c>
      <c r="G7" s="25">
        <f>'[1]Non farebox- Details'!E7</f>
        <v>17026</v>
      </c>
      <c r="H7" s="23">
        <v>54320</v>
      </c>
      <c r="I7" s="23">
        <v>11570</v>
      </c>
      <c r="J7" s="23">
        <v>0</v>
      </c>
      <c r="K7" s="23">
        <v>0</v>
      </c>
      <c r="L7" s="26">
        <f t="shared" si="3"/>
        <v>65890</v>
      </c>
      <c r="M7" s="25">
        <f>'[1]Non farebox- Details'!H7</f>
        <v>228</v>
      </c>
      <c r="N7" s="203">
        <v>8120</v>
      </c>
      <c r="O7" s="27">
        <v>6770</v>
      </c>
      <c r="P7" s="23">
        <v>0</v>
      </c>
      <c r="Q7" s="23">
        <v>0</v>
      </c>
      <c r="R7" s="25">
        <f t="shared" si="4"/>
        <v>14890</v>
      </c>
      <c r="S7" s="26">
        <f>'[1]Non farebox- Details'!M7</f>
        <v>5985</v>
      </c>
      <c r="T7" s="27">
        <v>24838</v>
      </c>
      <c r="U7" s="27">
        <v>9510</v>
      </c>
      <c r="V7" s="23">
        <v>0</v>
      </c>
      <c r="W7" s="23">
        <v>0</v>
      </c>
      <c r="X7" s="25">
        <f t="shared" si="1"/>
        <v>34348</v>
      </c>
      <c r="Y7" s="26">
        <f>'[1]Non farebox- Details'!Q7</f>
        <v>4268</v>
      </c>
      <c r="Z7" s="23">
        <v>14470</v>
      </c>
      <c r="AA7" s="23">
        <v>2660</v>
      </c>
      <c r="AB7" s="23">
        <v>0</v>
      </c>
      <c r="AC7" s="23">
        <v>0</v>
      </c>
      <c r="AD7" s="25">
        <f t="shared" si="5"/>
        <v>17130</v>
      </c>
      <c r="AE7" s="25">
        <f>'[1]Non farebox- Details'!U7</f>
        <v>2895</v>
      </c>
      <c r="AF7" s="23">
        <v>12459</v>
      </c>
      <c r="AG7" s="23">
        <v>15850</v>
      </c>
      <c r="AH7" s="23">
        <v>0</v>
      </c>
      <c r="AI7" s="23">
        <v>0</v>
      </c>
      <c r="AJ7" s="25">
        <f t="shared" si="6"/>
        <v>28309</v>
      </c>
      <c r="AK7" s="25">
        <f>'[1]Non farebox- Details'!X7</f>
        <v>730</v>
      </c>
      <c r="AL7" s="23">
        <v>26210</v>
      </c>
      <c r="AM7" s="23">
        <v>10490</v>
      </c>
      <c r="AN7" s="23">
        <v>0</v>
      </c>
      <c r="AO7" s="23">
        <v>0</v>
      </c>
      <c r="AP7" s="26">
        <f t="shared" si="7"/>
        <v>36700</v>
      </c>
      <c r="AQ7" s="26">
        <f>'[1]Non farebox- Details'!AA7</f>
        <v>4020</v>
      </c>
      <c r="AR7" s="28">
        <v>19021</v>
      </c>
      <c r="AS7" s="28">
        <v>7520</v>
      </c>
      <c r="AT7" s="23">
        <v>0</v>
      </c>
      <c r="AU7" s="23">
        <v>0</v>
      </c>
      <c r="AV7" s="26">
        <f t="shared" si="2"/>
        <v>26541</v>
      </c>
      <c r="AW7" s="29">
        <f>'[1]Non farebox- Details'!AD7</f>
        <v>135</v>
      </c>
      <c r="AX7" s="152">
        <f>SUM(F7+L7+R7+X7+AD7+AJ7+AP7+AV7)</f>
        <v>291978</v>
      </c>
      <c r="AY7" s="153">
        <f>SUM(G7+M7+S7+Y7+AE7+AK7+AQ7+AW7)</f>
        <v>35287</v>
      </c>
      <c r="AZ7" s="30">
        <v>9010</v>
      </c>
      <c r="BA7" s="23">
        <v>6180</v>
      </c>
      <c r="BB7" s="23">
        <v>0</v>
      </c>
      <c r="BC7" s="23">
        <v>0</v>
      </c>
      <c r="BD7" s="26">
        <f t="shared" si="8"/>
        <v>15190</v>
      </c>
      <c r="BE7" s="26">
        <f>'[1]Non farebox- Details'!AH7</f>
        <v>470</v>
      </c>
      <c r="BF7" s="23">
        <v>10100</v>
      </c>
      <c r="BG7" s="23">
        <v>1540</v>
      </c>
      <c r="BH7" s="23">
        <v>0</v>
      </c>
      <c r="BI7" s="23">
        <v>0</v>
      </c>
      <c r="BJ7" s="26">
        <f t="shared" si="9"/>
        <v>11640</v>
      </c>
      <c r="BK7" s="26">
        <f>'[1]Non farebox- Details'!AL7</f>
        <v>1370</v>
      </c>
      <c r="BL7" s="23">
        <v>1120</v>
      </c>
      <c r="BM7" s="23">
        <v>100</v>
      </c>
      <c r="BN7" s="23">
        <v>0</v>
      </c>
      <c r="BO7" s="23">
        <v>0</v>
      </c>
      <c r="BP7" s="26">
        <f t="shared" si="10"/>
        <v>1220</v>
      </c>
      <c r="BQ7" s="26">
        <f>'[1]Non farebox- Details'!AP7</f>
        <v>24</v>
      </c>
      <c r="BR7" s="23">
        <v>6610</v>
      </c>
      <c r="BS7" s="23">
        <v>2980</v>
      </c>
      <c r="BT7" s="23">
        <v>0</v>
      </c>
      <c r="BU7" s="23">
        <v>0</v>
      </c>
      <c r="BV7" s="26">
        <f t="shared" si="11"/>
        <v>9590</v>
      </c>
      <c r="BW7" s="26">
        <f>'[1]Non farebox- Details'!AS7</f>
        <v>105</v>
      </c>
      <c r="BX7" s="23">
        <v>35940</v>
      </c>
      <c r="BY7" s="23">
        <v>5480</v>
      </c>
      <c r="BZ7" s="23">
        <v>0</v>
      </c>
      <c r="CA7" s="23">
        <v>0</v>
      </c>
      <c r="CB7" s="26">
        <f t="shared" si="12"/>
        <v>41420</v>
      </c>
      <c r="CC7" s="29">
        <f>'[1]Non farebox- Details'!AV7</f>
        <v>760</v>
      </c>
      <c r="CD7" s="152">
        <f>SUM(BD7+BJ7+BP7+BV7+CB7)</f>
        <v>79060</v>
      </c>
      <c r="CE7" s="153">
        <f>SUM(BE7+BK7+BQ7+BW7+CC7)</f>
        <v>2729</v>
      </c>
      <c r="CF7" s="184">
        <f t="shared" si="13"/>
        <v>371038</v>
      </c>
      <c r="CG7" s="185">
        <f t="shared" si="14"/>
        <v>38016</v>
      </c>
      <c r="CH7" s="187">
        <v>9802</v>
      </c>
      <c r="CI7" s="35"/>
      <c r="CJ7" s="31"/>
      <c r="CK7" s="32"/>
      <c r="CL7" s="36"/>
    </row>
    <row r="8" spans="1:90" s="16" customFormat="1">
      <c r="A8" s="183">
        <v>42739</v>
      </c>
      <c r="B8" s="23">
        <v>27354</v>
      </c>
      <c r="C8" s="23">
        <v>27630</v>
      </c>
      <c r="D8" s="23">
        <v>0</v>
      </c>
      <c r="E8" s="23">
        <v>0</v>
      </c>
      <c r="F8" s="24">
        <f t="shared" si="0"/>
        <v>54984</v>
      </c>
      <c r="G8" s="25">
        <f>'[1]Non farebox- Details'!E8</f>
        <v>10261</v>
      </c>
      <c r="H8" s="23">
        <v>47139</v>
      </c>
      <c r="I8" s="23">
        <v>11910</v>
      </c>
      <c r="J8" s="23">
        <v>0</v>
      </c>
      <c r="K8" s="23">
        <v>0</v>
      </c>
      <c r="L8" s="26">
        <f t="shared" si="3"/>
        <v>59049</v>
      </c>
      <c r="M8" s="25">
        <f>'[1]Non farebox- Details'!H8</f>
        <v>186</v>
      </c>
      <c r="N8" s="203">
        <v>7950</v>
      </c>
      <c r="O8" s="27">
        <v>4500</v>
      </c>
      <c r="P8" s="23">
        <v>0</v>
      </c>
      <c r="Q8" s="23">
        <v>0</v>
      </c>
      <c r="R8" s="25">
        <f t="shared" si="4"/>
        <v>12450</v>
      </c>
      <c r="S8" s="26">
        <f>'[1]Non farebox- Details'!M8</f>
        <v>1080</v>
      </c>
      <c r="T8" s="37">
        <v>24418</v>
      </c>
      <c r="U8" s="37">
        <v>8510</v>
      </c>
      <c r="V8" s="23">
        <v>0</v>
      </c>
      <c r="W8" s="23">
        <v>0</v>
      </c>
      <c r="X8" s="25">
        <f t="shared" si="1"/>
        <v>32928</v>
      </c>
      <c r="Y8" s="26">
        <f>'[1]Non farebox- Details'!Q8</f>
        <v>3388</v>
      </c>
      <c r="Z8" s="23">
        <v>13860</v>
      </c>
      <c r="AA8" s="23">
        <v>2080</v>
      </c>
      <c r="AB8" s="23">
        <v>0</v>
      </c>
      <c r="AC8" s="23">
        <v>0</v>
      </c>
      <c r="AD8" s="25">
        <f t="shared" si="5"/>
        <v>15940</v>
      </c>
      <c r="AE8" s="25">
        <f>'[1]Non farebox- Details'!U8</f>
        <v>1176</v>
      </c>
      <c r="AF8" s="23">
        <v>8622</v>
      </c>
      <c r="AG8" s="23">
        <v>25980</v>
      </c>
      <c r="AH8" s="23">
        <v>0</v>
      </c>
      <c r="AI8" s="23">
        <v>0</v>
      </c>
      <c r="AJ8" s="25">
        <f t="shared" si="6"/>
        <v>34602</v>
      </c>
      <c r="AK8" s="25">
        <f>'[1]Non farebox- Details'!X8</f>
        <v>950</v>
      </c>
      <c r="AL8" s="23">
        <v>27096</v>
      </c>
      <c r="AM8" s="23">
        <v>11310</v>
      </c>
      <c r="AN8" s="23">
        <v>0</v>
      </c>
      <c r="AO8" s="23">
        <v>0</v>
      </c>
      <c r="AP8" s="26">
        <f t="shared" si="7"/>
        <v>38406</v>
      </c>
      <c r="AQ8" s="26">
        <f>'[1]Non farebox- Details'!AA8</f>
        <v>3115</v>
      </c>
      <c r="AR8" s="28">
        <v>17890</v>
      </c>
      <c r="AS8" s="28">
        <v>8440</v>
      </c>
      <c r="AT8" s="23">
        <v>0</v>
      </c>
      <c r="AU8" s="23">
        <v>0</v>
      </c>
      <c r="AV8" s="26">
        <f t="shared" si="2"/>
        <v>26330</v>
      </c>
      <c r="AW8" s="29">
        <f>'[1]Non farebox- Details'!AD8</f>
        <v>680</v>
      </c>
      <c r="AX8" s="152">
        <f>SUM(F8+L8+R8+X8+AD8+AJ8+AP8+AV8)</f>
        <v>274689</v>
      </c>
      <c r="AY8" s="153">
        <f>SUM(G8+M8+S8+Y8+AE8+AK8+AQ8+AW8)</f>
        <v>20836</v>
      </c>
      <c r="AZ8" s="30">
        <v>8430</v>
      </c>
      <c r="BA8" s="23">
        <v>4840</v>
      </c>
      <c r="BB8" s="23">
        <v>0</v>
      </c>
      <c r="BC8" s="23">
        <v>0</v>
      </c>
      <c r="BD8" s="26">
        <f t="shared" si="8"/>
        <v>13270</v>
      </c>
      <c r="BE8" s="26">
        <f>'[1]Non farebox- Details'!AH8</f>
        <v>180</v>
      </c>
      <c r="BF8" s="23">
        <v>8180</v>
      </c>
      <c r="BG8" s="23">
        <v>2060</v>
      </c>
      <c r="BH8" s="23">
        <v>0</v>
      </c>
      <c r="BI8" s="23">
        <v>0</v>
      </c>
      <c r="BJ8" s="26">
        <f t="shared" si="9"/>
        <v>10240</v>
      </c>
      <c r="BK8" s="26">
        <f>'[1]Non farebox- Details'!AL8</f>
        <v>640</v>
      </c>
      <c r="BL8" s="23">
        <v>1950</v>
      </c>
      <c r="BM8" s="23">
        <v>1840</v>
      </c>
      <c r="BN8" s="23">
        <v>0</v>
      </c>
      <c r="BO8" s="23">
        <v>0</v>
      </c>
      <c r="BP8" s="26">
        <f t="shared" si="10"/>
        <v>3790</v>
      </c>
      <c r="BQ8" s="26">
        <f>'[1]Non farebox- Details'!AP8</f>
        <v>72</v>
      </c>
      <c r="BR8" s="23">
        <v>8420</v>
      </c>
      <c r="BS8" s="23">
        <v>1950</v>
      </c>
      <c r="BT8" s="23">
        <v>0</v>
      </c>
      <c r="BU8" s="23">
        <v>0</v>
      </c>
      <c r="BV8" s="26">
        <f t="shared" si="11"/>
        <v>10370</v>
      </c>
      <c r="BW8" s="26">
        <f>'[1]Non farebox- Details'!AS8</f>
        <v>335</v>
      </c>
      <c r="BX8" s="23">
        <v>36070</v>
      </c>
      <c r="BY8" s="23">
        <v>5830</v>
      </c>
      <c r="BZ8" s="23">
        <v>0</v>
      </c>
      <c r="CA8" s="23">
        <v>0</v>
      </c>
      <c r="CB8" s="26">
        <f t="shared" si="12"/>
        <v>41900</v>
      </c>
      <c r="CC8" s="29">
        <f>'[1]Non farebox- Details'!AV8</f>
        <v>365</v>
      </c>
      <c r="CD8" s="152">
        <f>SUM(BD8+BJ8+BP8+BV8+CB8)</f>
        <v>79570</v>
      </c>
      <c r="CE8" s="153">
        <f>SUM(BE8+BK8+BQ8+BW8+CC8)</f>
        <v>1592</v>
      </c>
      <c r="CF8" s="184">
        <f t="shared" si="13"/>
        <v>354259</v>
      </c>
      <c r="CG8" s="185">
        <f t="shared" si="14"/>
        <v>22428</v>
      </c>
      <c r="CH8" s="187">
        <v>10100</v>
      </c>
      <c r="CI8" s="38"/>
      <c r="CJ8" s="38"/>
      <c r="CK8" s="32"/>
      <c r="CL8" s="32"/>
    </row>
    <row r="9" spans="1:90" s="16" customFormat="1">
      <c r="A9" s="183">
        <v>42740</v>
      </c>
      <c r="B9" s="23">
        <v>34048</v>
      </c>
      <c r="C9" s="23">
        <v>21770</v>
      </c>
      <c r="D9" s="23">
        <v>0</v>
      </c>
      <c r="E9" s="23">
        <v>0</v>
      </c>
      <c r="F9" s="24">
        <f t="shared" si="0"/>
        <v>55818</v>
      </c>
      <c r="G9" s="25">
        <f>'[1]Non farebox- Details'!E9</f>
        <v>10393</v>
      </c>
      <c r="H9" s="23">
        <v>44420</v>
      </c>
      <c r="I9" s="23">
        <v>11280</v>
      </c>
      <c r="J9" s="23">
        <v>0</v>
      </c>
      <c r="K9" s="23">
        <v>0</v>
      </c>
      <c r="L9" s="26">
        <f t="shared" si="3"/>
        <v>55700</v>
      </c>
      <c r="M9" s="25">
        <f>'[1]Non farebox- Details'!H9</f>
        <v>186</v>
      </c>
      <c r="N9" s="27">
        <v>9685</v>
      </c>
      <c r="O9" s="23">
        <v>5170</v>
      </c>
      <c r="P9" s="23">
        <v>0</v>
      </c>
      <c r="Q9" s="23">
        <v>0</v>
      </c>
      <c r="R9" s="25">
        <f t="shared" si="4"/>
        <v>14855</v>
      </c>
      <c r="S9" s="26">
        <f>'[1]Non farebox- Details'!M9</f>
        <v>2435</v>
      </c>
      <c r="T9" s="37">
        <v>23980</v>
      </c>
      <c r="U9" s="37">
        <v>5510</v>
      </c>
      <c r="V9" s="23">
        <v>0</v>
      </c>
      <c r="W9" s="23">
        <v>0</v>
      </c>
      <c r="X9" s="25">
        <f t="shared" si="1"/>
        <v>29490</v>
      </c>
      <c r="Y9" s="26">
        <f>'[1]Non farebox- Details'!Q9</f>
        <v>3282</v>
      </c>
      <c r="Z9" s="23">
        <v>14067</v>
      </c>
      <c r="AA9" s="23">
        <v>2900</v>
      </c>
      <c r="AB9" s="23">
        <v>0</v>
      </c>
      <c r="AC9" s="23">
        <v>0</v>
      </c>
      <c r="AD9" s="25">
        <f t="shared" si="5"/>
        <v>16967</v>
      </c>
      <c r="AE9" s="25">
        <f>'[1]Non farebox- Details'!U9</f>
        <v>1618</v>
      </c>
      <c r="AF9" s="23">
        <v>930</v>
      </c>
      <c r="AG9" s="23">
        <v>24460</v>
      </c>
      <c r="AH9" s="23">
        <v>0</v>
      </c>
      <c r="AI9" s="23">
        <v>0</v>
      </c>
      <c r="AJ9" s="25">
        <f t="shared" si="6"/>
        <v>25390</v>
      </c>
      <c r="AK9" s="25">
        <f>'[1]Non farebox- Details'!X9</f>
        <v>880</v>
      </c>
      <c r="AL9" s="23">
        <v>30650</v>
      </c>
      <c r="AM9" s="23">
        <v>8830</v>
      </c>
      <c r="AN9" s="23">
        <v>0</v>
      </c>
      <c r="AO9" s="23">
        <v>0</v>
      </c>
      <c r="AP9" s="26">
        <f t="shared" si="7"/>
        <v>39480</v>
      </c>
      <c r="AQ9" s="26">
        <f>'[1]Non farebox- Details'!AA9</f>
        <v>3070</v>
      </c>
      <c r="AR9" s="28">
        <v>17390</v>
      </c>
      <c r="AS9" s="28">
        <v>5970</v>
      </c>
      <c r="AT9" s="23">
        <v>0</v>
      </c>
      <c r="AU9" s="23">
        <v>0</v>
      </c>
      <c r="AV9" s="26">
        <f t="shared" si="2"/>
        <v>23360</v>
      </c>
      <c r="AW9" s="29">
        <f>'[1]Non farebox- Details'!AD9</f>
        <v>110</v>
      </c>
      <c r="AX9" s="152">
        <f>SUM(F9+L9+R9+X9+AD9+AJ9+AP9+AV9)</f>
        <v>261060</v>
      </c>
      <c r="AY9" s="153">
        <f>SUM(G9+M9+S9+Y9+AE9+AK9+AQ9+AW9)</f>
        <v>21974</v>
      </c>
      <c r="AZ9" s="30">
        <v>9606</v>
      </c>
      <c r="BA9" s="23">
        <v>7460</v>
      </c>
      <c r="BB9" s="23">
        <v>0</v>
      </c>
      <c r="BC9" s="23">
        <v>0</v>
      </c>
      <c r="BD9" s="26">
        <f t="shared" si="8"/>
        <v>17066</v>
      </c>
      <c r="BE9" s="26">
        <f>'[1]Non farebox- Details'!AH9</f>
        <v>345</v>
      </c>
      <c r="BF9" s="23">
        <v>8030</v>
      </c>
      <c r="BG9" s="23">
        <v>4350</v>
      </c>
      <c r="BH9" s="23">
        <v>0</v>
      </c>
      <c r="BI9" s="23">
        <v>0</v>
      </c>
      <c r="BJ9" s="26">
        <f t="shared" si="9"/>
        <v>12380</v>
      </c>
      <c r="BK9" s="26">
        <f>'[1]Non farebox- Details'!AL9</f>
        <v>1520</v>
      </c>
      <c r="BL9" s="23">
        <v>1620</v>
      </c>
      <c r="BM9" s="23">
        <v>140</v>
      </c>
      <c r="BN9" s="23">
        <v>0</v>
      </c>
      <c r="BO9" s="23">
        <v>0</v>
      </c>
      <c r="BP9" s="26">
        <f t="shared" si="10"/>
        <v>1760</v>
      </c>
      <c r="BQ9" s="26">
        <f>'[1]Non farebox- Details'!AP9</f>
        <v>49</v>
      </c>
      <c r="BR9" s="23">
        <v>8346</v>
      </c>
      <c r="BS9" s="23">
        <v>2750</v>
      </c>
      <c r="BT9" s="23">
        <v>0</v>
      </c>
      <c r="BU9" s="23">
        <v>0</v>
      </c>
      <c r="BV9" s="26">
        <f t="shared" si="11"/>
        <v>11096</v>
      </c>
      <c r="BW9" s="26">
        <f>'[1]Non farebox- Details'!AS9</f>
        <v>290</v>
      </c>
      <c r="BX9" s="23">
        <v>31220</v>
      </c>
      <c r="BY9" s="23">
        <v>6060</v>
      </c>
      <c r="BZ9" s="23">
        <v>0</v>
      </c>
      <c r="CA9" s="23">
        <v>0</v>
      </c>
      <c r="CB9" s="26">
        <f t="shared" si="12"/>
        <v>37280</v>
      </c>
      <c r="CC9" s="29">
        <f>'[1]Non farebox- Details'!AV9</f>
        <v>2100</v>
      </c>
      <c r="CD9" s="152">
        <f>SUM(BD9+BJ9+BP9+BV9+CB9)</f>
        <v>79582</v>
      </c>
      <c r="CE9" s="153">
        <f>SUM(BE9+BK9+BQ9+BW9+CC9)</f>
        <v>4304</v>
      </c>
      <c r="CF9" s="184">
        <f t="shared" si="13"/>
        <v>340642</v>
      </c>
      <c r="CG9" s="185">
        <f t="shared" si="14"/>
        <v>26278</v>
      </c>
      <c r="CH9" s="186">
        <v>10850</v>
      </c>
      <c r="CI9" s="15"/>
    </row>
    <row r="10" spans="1:90" s="16" customFormat="1">
      <c r="A10" s="183">
        <v>42741</v>
      </c>
      <c r="B10" s="23">
        <v>36738</v>
      </c>
      <c r="C10" s="23">
        <v>14080</v>
      </c>
      <c r="D10" s="23">
        <v>0</v>
      </c>
      <c r="E10" s="23">
        <v>0</v>
      </c>
      <c r="F10" s="24">
        <f t="shared" si="0"/>
        <v>50818</v>
      </c>
      <c r="G10" s="25">
        <f>'[1]Non farebox- Details'!E10</f>
        <v>7646</v>
      </c>
      <c r="H10" s="23">
        <v>49480</v>
      </c>
      <c r="I10" s="23">
        <v>4190</v>
      </c>
      <c r="J10" s="23">
        <v>0</v>
      </c>
      <c r="K10" s="23">
        <v>0</v>
      </c>
      <c r="L10" s="26">
        <f t="shared" si="3"/>
        <v>53670</v>
      </c>
      <c r="M10" s="25">
        <f>'[1]Non farebox- Details'!H10</f>
        <v>192</v>
      </c>
      <c r="N10" s="27">
        <v>11590</v>
      </c>
      <c r="O10" s="23">
        <v>1730</v>
      </c>
      <c r="P10" s="23">
        <v>0</v>
      </c>
      <c r="Q10" s="23">
        <v>0</v>
      </c>
      <c r="R10" s="25">
        <f t="shared" si="4"/>
        <v>13320</v>
      </c>
      <c r="S10" s="26">
        <f>'[1]Non farebox- Details'!M10</f>
        <v>840</v>
      </c>
      <c r="T10" s="37">
        <v>26220</v>
      </c>
      <c r="U10" s="37">
        <v>2270</v>
      </c>
      <c r="V10" s="23">
        <v>0</v>
      </c>
      <c r="W10" s="23">
        <v>0</v>
      </c>
      <c r="X10" s="25">
        <f t="shared" si="1"/>
        <v>28490</v>
      </c>
      <c r="Y10" s="26">
        <f>'[1]Non farebox- Details'!Q10</f>
        <v>5012</v>
      </c>
      <c r="Z10" s="23">
        <v>17170</v>
      </c>
      <c r="AA10" s="23">
        <v>2000</v>
      </c>
      <c r="AB10" s="23">
        <v>0</v>
      </c>
      <c r="AC10" s="23">
        <v>0</v>
      </c>
      <c r="AD10" s="25">
        <f t="shared" si="5"/>
        <v>19170</v>
      </c>
      <c r="AE10" s="25">
        <f>'[1]Non farebox- Details'!U10</f>
        <v>748</v>
      </c>
      <c r="AF10" s="23">
        <v>12192</v>
      </c>
      <c r="AG10" s="23">
        <v>30130</v>
      </c>
      <c r="AH10" s="23">
        <v>0</v>
      </c>
      <c r="AI10" s="23">
        <v>0</v>
      </c>
      <c r="AJ10" s="25">
        <f t="shared" si="6"/>
        <v>42322</v>
      </c>
      <c r="AK10" s="25">
        <f>'[1]Non farebox- Details'!X10</f>
        <v>265</v>
      </c>
      <c r="AL10" s="23">
        <v>43520</v>
      </c>
      <c r="AM10" s="23">
        <v>8370</v>
      </c>
      <c r="AN10" s="23">
        <v>0</v>
      </c>
      <c r="AO10" s="23">
        <v>0</v>
      </c>
      <c r="AP10" s="26">
        <f t="shared" si="7"/>
        <v>51890</v>
      </c>
      <c r="AQ10" s="26">
        <f>'[1]Non farebox- Details'!AA10</f>
        <v>2440</v>
      </c>
      <c r="AR10" s="28">
        <v>23302</v>
      </c>
      <c r="AS10" s="28">
        <v>5410</v>
      </c>
      <c r="AT10" s="23">
        <v>0</v>
      </c>
      <c r="AU10" s="23">
        <v>0</v>
      </c>
      <c r="AV10" s="26">
        <f t="shared" si="2"/>
        <v>28712</v>
      </c>
      <c r="AW10" s="29">
        <f>'[1]Non farebox- Details'!AD10</f>
        <v>160</v>
      </c>
      <c r="AX10" s="152">
        <f>SUM(F10+L10+R10+X10+AD10+AJ10+AP10+AV10)</f>
        <v>288392</v>
      </c>
      <c r="AY10" s="153">
        <f>SUM(G10+M10+S10+Y10+AE10+AK10+AQ10+AW10)</f>
        <v>17303</v>
      </c>
      <c r="AZ10" s="30">
        <v>10080</v>
      </c>
      <c r="BA10" s="23">
        <v>5000</v>
      </c>
      <c r="BB10" s="23">
        <v>0</v>
      </c>
      <c r="BC10" s="23">
        <v>0</v>
      </c>
      <c r="BD10" s="26">
        <f t="shared" si="8"/>
        <v>15080</v>
      </c>
      <c r="BE10" s="26">
        <f>'[1]Non farebox- Details'!AH10</f>
        <v>150</v>
      </c>
      <c r="BF10" s="23">
        <v>12500</v>
      </c>
      <c r="BG10" s="23">
        <v>660</v>
      </c>
      <c r="BH10" s="23">
        <v>0</v>
      </c>
      <c r="BI10" s="23">
        <v>0</v>
      </c>
      <c r="BJ10" s="26">
        <f t="shared" si="9"/>
        <v>13160</v>
      </c>
      <c r="BK10" s="26">
        <f>'[1]Non farebox- Details'!AL10</f>
        <v>745</v>
      </c>
      <c r="BL10" s="23">
        <v>1490</v>
      </c>
      <c r="BM10" s="23">
        <v>380</v>
      </c>
      <c r="BN10" s="23">
        <v>0</v>
      </c>
      <c r="BO10" s="23">
        <v>0</v>
      </c>
      <c r="BP10" s="26">
        <f t="shared" si="10"/>
        <v>1870</v>
      </c>
      <c r="BQ10" s="26">
        <f>'[1]Non farebox- Details'!AP10</f>
        <v>25</v>
      </c>
      <c r="BR10" s="23">
        <v>8152</v>
      </c>
      <c r="BS10" s="23">
        <v>1750</v>
      </c>
      <c r="BT10" s="23">
        <v>0</v>
      </c>
      <c r="BU10" s="23">
        <v>0</v>
      </c>
      <c r="BV10" s="26">
        <f t="shared" si="11"/>
        <v>9902</v>
      </c>
      <c r="BW10" s="26">
        <f>'[1]Non farebox- Details'!AS10</f>
        <v>85</v>
      </c>
      <c r="BX10" s="23">
        <v>45430</v>
      </c>
      <c r="BY10" s="23">
        <v>4000</v>
      </c>
      <c r="BZ10" s="23">
        <v>0</v>
      </c>
      <c r="CA10" s="23">
        <v>0</v>
      </c>
      <c r="CB10" s="26">
        <f t="shared" si="12"/>
        <v>49430</v>
      </c>
      <c r="CC10" s="29">
        <f>'[1]Non farebox- Details'!AV10</f>
        <v>505</v>
      </c>
      <c r="CD10" s="152">
        <f>SUM(BD10+BJ10+BP10+BV10+CB10)</f>
        <v>89442</v>
      </c>
      <c r="CE10" s="153">
        <f>SUM(BE10+BK10+BQ10+BW10+CC10)</f>
        <v>1510</v>
      </c>
      <c r="CF10" s="184">
        <f t="shared" si="13"/>
        <v>377834</v>
      </c>
      <c r="CG10" s="185">
        <f t="shared" si="14"/>
        <v>18813</v>
      </c>
      <c r="CH10" s="186">
        <v>11879</v>
      </c>
      <c r="CI10" s="15"/>
    </row>
    <row r="11" spans="1:90" s="16" customFormat="1">
      <c r="A11" s="183">
        <v>42742</v>
      </c>
      <c r="B11" s="23">
        <v>36624</v>
      </c>
      <c r="C11" s="23">
        <v>15658</v>
      </c>
      <c r="D11" s="23">
        <v>0</v>
      </c>
      <c r="E11" s="23">
        <v>0</v>
      </c>
      <c r="F11" s="24">
        <f t="shared" si="0"/>
        <v>52282</v>
      </c>
      <c r="G11" s="25">
        <f>'[1]Non farebox- Details'!E11</f>
        <v>6552</v>
      </c>
      <c r="H11" s="23">
        <v>65162</v>
      </c>
      <c r="I11" s="23">
        <v>9590</v>
      </c>
      <c r="J11" s="23">
        <v>0</v>
      </c>
      <c r="K11" s="23">
        <v>0</v>
      </c>
      <c r="L11" s="26">
        <f t="shared" si="3"/>
        <v>74752</v>
      </c>
      <c r="M11" s="25">
        <f>'[1]Non farebox- Details'!H11</f>
        <v>314</v>
      </c>
      <c r="N11" s="27">
        <v>17974</v>
      </c>
      <c r="O11" s="23">
        <v>2490</v>
      </c>
      <c r="P11" s="23">
        <v>0</v>
      </c>
      <c r="Q11" s="23">
        <v>0</v>
      </c>
      <c r="R11" s="25">
        <f t="shared" si="4"/>
        <v>20464</v>
      </c>
      <c r="S11" s="26">
        <f>'[1]Non farebox- Details'!M11</f>
        <v>1780</v>
      </c>
      <c r="T11" s="39">
        <v>53826</v>
      </c>
      <c r="U11" s="39">
        <v>7650</v>
      </c>
      <c r="V11" s="23">
        <v>0</v>
      </c>
      <c r="W11" s="23">
        <v>0</v>
      </c>
      <c r="X11" s="25">
        <f t="shared" si="1"/>
        <v>61476</v>
      </c>
      <c r="Y11" s="26">
        <f>'[1]Non farebox- Details'!Q11</f>
        <v>6379</v>
      </c>
      <c r="Z11" s="23">
        <v>20847</v>
      </c>
      <c r="AA11" s="23">
        <v>1310</v>
      </c>
      <c r="AB11" s="23">
        <v>0</v>
      </c>
      <c r="AC11" s="23">
        <v>0</v>
      </c>
      <c r="AD11" s="25">
        <f t="shared" si="5"/>
        <v>22157</v>
      </c>
      <c r="AE11" s="25">
        <f>'[1]Non farebox- Details'!U11</f>
        <v>1222</v>
      </c>
      <c r="AF11" s="23">
        <v>6902</v>
      </c>
      <c r="AG11" s="23">
        <v>15410</v>
      </c>
      <c r="AH11" s="23">
        <v>0</v>
      </c>
      <c r="AI11" s="23">
        <v>0</v>
      </c>
      <c r="AJ11" s="25">
        <f t="shared" si="6"/>
        <v>22312</v>
      </c>
      <c r="AK11" s="25">
        <f>'[1]Non farebox- Details'!X11</f>
        <v>250</v>
      </c>
      <c r="AL11" s="23">
        <v>51499</v>
      </c>
      <c r="AM11" s="23">
        <v>13140</v>
      </c>
      <c r="AN11" s="23">
        <v>0</v>
      </c>
      <c r="AO11" s="23">
        <v>0</v>
      </c>
      <c r="AP11" s="26">
        <f t="shared" si="7"/>
        <v>64639</v>
      </c>
      <c r="AQ11" s="26">
        <f>'[1]Non farebox- Details'!AA11</f>
        <v>3840</v>
      </c>
      <c r="AR11" s="33">
        <v>28930</v>
      </c>
      <c r="AS11" s="33">
        <v>9742</v>
      </c>
      <c r="AT11" s="23">
        <v>0</v>
      </c>
      <c r="AU11" s="23">
        <v>0</v>
      </c>
      <c r="AV11" s="26">
        <f t="shared" si="2"/>
        <v>38672</v>
      </c>
      <c r="AW11" s="29">
        <f>'[1]Non farebox- Details'!AD11</f>
        <v>410</v>
      </c>
      <c r="AX11" s="152">
        <f>SUM(F11+L11+R11+X11+AD11+AJ11+AP11+AV11)</f>
        <v>356754</v>
      </c>
      <c r="AY11" s="153">
        <f>SUM(G11+M11+S11+Y11+AE11+AK11+AQ11+AW11)</f>
        <v>20747</v>
      </c>
      <c r="AZ11" s="30">
        <v>8400</v>
      </c>
      <c r="BA11" s="23">
        <v>2410</v>
      </c>
      <c r="BB11" s="23">
        <v>0</v>
      </c>
      <c r="BC11" s="23">
        <v>0</v>
      </c>
      <c r="BD11" s="26">
        <f t="shared" si="8"/>
        <v>10810</v>
      </c>
      <c r="BE11" s="26">
        <f>'[1]Non farebox- Details'!AH11</f>
        <v>160</v>
      </c>
      <c r="BF11" s="23">
        <v>15150</v>
      </c>
      <c r="BG11" s="23">
        <v>2840</v>
      </c>
      <c r="BH11" s="23">
        <v>0</v>
      </c>
      <c r="BI11" s="23">
        <v>0</v>
      </c>
      <c r="BJ11" s="26">
        <f t="shared" si="9"/>
        <v>17990</v>
      </c>
      <c r="BK11" s="26">
        <f>'[1]Non farebox- Details'!AL11</f>
        <v>1055</v>
      </c>
      <c r="BL11" s="23">
        <v>2820</v>
      </c>
      <c r="BM11" s="23">
        <v>600</v>
      </c>
      <c r="BN11" s="23">
        <v>0</v>
      </c>
      <c r="BO11" s="23">
        <v>0</v>
      </c>
      <c r="BP11" s="26">
        <f t="shared" si="10"/>
        <v>3420</v>
      </c>
      <c r="BQ11" s="26">
        <f>'[1]Non farebox- Details'!AP11</f>
        <v>293</v>
      </c>
      <c r="BR11" s="23">
        <v>9310</v>
      </c>
      <c r="BS11" s="23">
        <v>2320</v>
      </c>
      <c r="BT11" s="23">
        <v>0</v>
      </c>
      <c r="BU11" s="23">
        <v>0</v>
      </c>
      <c r="BV11" s="26">
        <f t="shared" si="11"/>
        <v>11630</v>
      </c>
      <c r="BW11" s="26">
        <f>'[1]Non farebox- Details'!AS11</f>
        <v>160</v>
      </c>
      <c r="BX11" s="23">
        <v>52284</v>
      </c>
      <c r="BY11" s="23">
        <v>7600</v>
      </c>
      <c r="BZ11" s="23">
        <v>0</v>
      </c>
      <c r="CA11" s="23">
        <v>0</v>
      </c>
      <c r="CB11" s="26">
        <f t="shared" si="12"/>
        <v>59884</v>
      </c>
      <c r="CC11" s="29">
        <f>'[1]Non farebox- Details'!AV11</f>
        <v>1865</v>
      </c>
      <c r="CD11" s="152">
        <f>SUM(BD11+BJ11+BP11+BV11+CB11)</f>
        <v>103734</v>
      </c>
      <c r="CE11" s="153">
        <f>SUM(BE11+BK11+BQ11+BW11+CC11)</f>
        <v>3533</v>
      </c>
      <c r="CF11" s="184">
        <f t="shared" si="13"/>
        <v>460488</v>
      </c>
      <c r="CG11" s="185">
        <f t="shared" si="14"/>
        <v>24280</v>
      </c>
      <c r="CH11" s="188">
        <v>13704</v>
      </c>
      <c r="CI11" s="15"/>
    </row>
    <row r="12" spans="1:90" s="16" customFormat="1">
      <c r="A12" s="183">
        <v>42743</v>
      </c>
      <c r="B12" s="23">
        <v>44740</v>
      </c>
      <c r="C12" s="23">
        <v>9060</v>
      </c>
      <c r="D12" s="23">
        <v>0</v>
      </c>
      <c r="E12" s="23">
        <v>0</v>
      </c>
      <c r="F12" s="24">
        <f t="shared" si="0"/>
        <v>53800</v>
      </c>
      <c r="G12" s="25">
        <f>'[1]Non farebox- Details'!E12</f>
        <v>3159</v>
      </c>
      <c r="H12" s="23">
        <v>54530</v>
      </c>
      <c r="I12" s="23">
        <v>8610</v>
      </c>
      <c r="J12" s="23">
        <v>0</v>
      </c>
      <c r="K12" s="23">
        <v>0</v>
      </c>
      <c r="L12" s="26">
        <f t="shared" si="3"/>
        <v>63140</v>
      </c>
      <c r="M12" s="25">
        <f>'[1]Non farebox- Details'!H12</f>
        <v>190</v>
      </c>
      <c r="N12" s="27">
        <v>10877</v>
      </c>
      <c r="O12" s="23">
        <v>1860</v>
      </c>
      <c r="P12" s="23">
        <v>0</v>
      </c>
      <c r="Q12" s="23">
        <v>0</v>
      </c>
      <c r="R12" s="25">
        <f t="shared" si="4"/>
        <v>12737</v>
      </c>
      <c r="S12" s="26">
        <f>'[1]Non farebox- Details'!M12</f>
        <v>1530</v>
      </c>
      <c r="T12" s="37">
        <v>38780</v>
      </c>
      <c r="U12" s="37">
        <v>21270</v>
      </c>
      <c r="V12" s="23">
        <v>0</v>
      </c>
      <c r="W12" s="23">
        <v>0</v>
      </c>
      <c r="X12" s="25">
        <f t="shared" si="1"/>
        <v>60050</v>
      </c>
      <c r="Y12" s="26">
        <f>'[1]Non farebox- Details'!Q12</f>
        <v>5115</v>
      </c>
      <c r="Z12" s="23">
        <v>18910</v>
      </c>
      <c r="AA12" s="23">
        <v>1430</v>
      </c>
      <c r="AB12" s="23">
        <v>0</v>
      </c>
      <c r="AC12" s="23">
        <v>0</v>
      </c>
      <c r="AD12" s="25">
        <f t="shared" si="5"/>
        <v>20340</v>
      </c>
      <c r="AE12" s="25">
        <f>'[1]Non farebox- Details'!U12</f>
        <v>896</v>
      </c>
      <c r="AF12" s="23">
        <v>10010</v>
      </c>
      <c r="AG12" s="23">
        <v>6020</v>
      </c>
      <c r="AH12" s="23">
        <v>0</v>
      </c>
      <c r="AI12" s="23">
        <v>0</v>
      </c>
      <c r="AJ12" s="25">
        <f t="shared" si="6"/>
        <v>16030</v>
      </c>
      <c r="AK12" s="25">
        <f>'[1]Non farebox- Details'!X12</f>
        <v>445</v>
      </c>
      <c r="AL12" s="23">
        <v>51190</v>
      </c>
      <c r="AM12" s="23">
        <v>7360</v>
      </c>
      <c r="AN12" s="23">
        <v>0</v>
      </c>
      <c r="AO12" s="23">
        <v>0</v>
      </c>
      <c r="AP12" s="26">
        <f t="shared" si="7"/>
        <v>58550</v>
      </c>
      <c r="AQ12" s="26">
        <f>'[1]Non farebox- Details'!AA12</f>
        <v>2850</v>
      </c>
      <c r="AR12" s="28">
        <v>31414</v>
      </c>
      <c r="AS12" s="28">
        <v>3750</v>
      </c>
      <c r="AT12" s="23">
        <v>0</v>
      </c>
      <c r="AU12" s="23">
        <v>0</v>
      </c>
      <c r="AV12" s="26">
        <f t="shared" si="2"/>
        <v>35164</v>
      </c>
      <c r="AW12" s="29">
        <f>'[1]Non farebox- Details'!AD12</f>
        <v>370</v>
      </c>
      <c r="AX12" s="152">
        <f>SUM(F12+L12+R12+X12+AD12+AJ12+AP12+AV12)</f>
        <v>319811</v>
      </c>
      <c r="AY12" s="153">
        <f>SUM(G12+M12+S12+Y12+AE12+AK12+AQ12+AW12)</f>
        <v>14555</v>
      </c>
      <c r="AZ12" s="30">
        <v>9530</v>
      </c>
      <c r="BA12" s="23">
        <v>3320</v>
      </c>
      <c r="BB12" s="23">
        <v>0</v>
      </c>
      <c r="BC12" s="23">
        <v>0</v>
      </c>
      <c r="BD12" s="26">
        <f t="shared" si="8"/>
        <v>12850</v>
      </c>
      <c r="BE12" s="26">
        <f>'[1]Non farebox- Details'!AH12</f>
        <v>810</v>
      </c>
      <c r="BF12" s="23">
        <v>15320</v>
      </c>
      <c r="BG12" s="23">
        <v>2360</v>
      </c>
      <c r="BH12" s="23">
        <v>0</v>
      </c>
      <c r="BI12" s="23">
        <v>0</v>
      </c>
      <c r="BJ12" s="26">
        <f t="shared" si="9"/>
        <v>17680</v>
      </c>
      <c r="BK12" s="26">
        <f>'[1]Non farebox- Details'!AL12</f>
        <v>505</v>
      </c>
      <c r="BL12" s="23">
        <v>1660</v>
      </c>
      <c r="BM12" s="23">
        <v>530</v>
      </c>
      <c r="BN12" s="23">
        <v>0</v>
      </c>
      <c r="BO12" s="23">
        <v>0</v>
      </c>
      <c r="BP12" s="26">
        <f t="shared" si="10"/>
        <v>2190</v>
      </c>
      <c r="BQ12" s="26">
        <f>'[1]Non farebox- Details'!AP12</f>
        <v>68</v>
      </c>
      <c r="BR12" s="23">
        <v>8970</v>
      </c>
      <c r="BS12" s="23">
        <v>1390</v>
      </c>
      <c r="BT12" s="23">
        <v>0</v>
      </c>
      <c r="BU12" s="23">
        <v>0</v>
      </c>
      <c r="BV12" s="26">
        <f t="shared" si="11"/>
        <v>10360</v>
      </c>
      <c r="BW12" s="26">
        <f>'[1]Non farebox- Details'!AS12</f>
        <v>180</v>
      </c>
      <c r="BX12" s="23">
        <v>58155</v>
      </c>
      <c r="BY12" s="23">
        <v>8820</v>
      </c>
      <c r="BZ12" s="23">
        <v>0</v>
      </c>
      <c r="CA12" s="23">
        <v>0</v>
      </c>
      <c r="CB12" s="26">
        <f t="shared" si="12"/>
        <v>66975</v>
      </c>
      <c r="CC12" s="29">
        <f>'[1]Non farebox- Details'!AV12</f>
        <v>1375</v>
      </c>
      <c r="CD12" s="152">
        <f>SUM(BD12+BJ12+BP12+BV12+CB12)</f>
        <v>110055</v>
      </c>
      <c r="CE12" s="153">
        <f>SUM(BE12+BK12+BQ12+BW12+CC12)</f>
        <v>2938</v>
      </c>
      <c r="CF12" s="184">
        <f t="shared" si="13"/>
        <v>429866</v>
      </c>
      <c r="CG12" s="185">
        <f t="shared" si="14"/>
        <v>17493</v>
      </c>
      <c r="CH12" s="188">
        <v>12689</v>
      </c>
      <c r="CI12" s="15"/>
    </row>
    <row r="13" spans="1:90" s="16" customFormat="1">
      <c r="A13" s="183">
        <v>42744</v>
      </c>
      <c r="B13" s="23">
        <v>31620</v>
      </c>
      <c r="C13" s="23">
        <v>45364</v>
      </c>
      <c r="D13" s="23">
        <v>0</v>
      </c>
      <c r="E13" s="23">
        <v>0</v>
      </c>
      <c r="F13" s="24">
        <f t="shared" si="0"/>
        <v>76984</v>
      </c>
      <c r="G13" s="25">
        <f>'[1]Non farebox- Details'!E13</f>
        <v>18110</v>
      </c>
      <c r="H13" s="23">
        <v>53690</v>
      </c>
      <c r="I13" s="23">
        <v>13070</v>
      </c>
      <c r="J13" s="23">
        <v>0</v>
      </c>
      <c r="K13" s="23">
        <v>0</v>
      </c>
      <c r="L13" s="26">
        <f t="shared" si="3"/>
        <v>66760</v>
      </c>
      <c r="M13" s="25">
        <f>'[1]Non farebox- Details'!H13</f>
        <v>160</v>
      </c>
      <c r="N13" s="27">
        <v>11670</v>
      </c>
      <c r="O13" s="23">
        <v>8190</v>
      </c>
      <c r="P13" s="23">
        <v>0</v>
      </c>
      <c r="Q13" s="23">
        <v>0</v>
      </c>
      <c r="R13" s="25">
        <f t="shared" si="4"/>
        <v>19860</v>
      </c>
      <c r="S13" s="26">
        <f>'[1]Non farebox- Details'!M13</f>
        <v>3375</v>
      </c>
      <c r="T13" s="37">
        <v>21220</v>
      </c>
      <c r="U13" s="37">
        <v>8980</v>
      </c>
      <c r="V13" s="23">
        <v>0</v>
      </c>
      <c r="W13" s="23">
        <v>0</v>
      </c>
      <c r="X13" s="25">
        <f t="shared" si="1"/>
        <v>30200</v>
      </c>
      <c r="Y13" s="26">
        <f>'[1]Non farebox- Details'!Q13</f>
        <v>4307</v>
      </c>
      <c r="Z13" s="23">
        <v>14140</v>
      </c>
      <c r="AA13" s="23">
        <v>3740</v>
      </c>
      <c r="AB13" s="23">
        <v>0</v>
      </c>
      <c r="AC13" s="23">
        <v>0</v>
      </c>
      <c r="AD13" s="25">
        <f>SUM(Z13:AA13)</f>
        <v>17880</v>
      </c>
      <c r="AE13" s="25">
        <f>'[1]Non farebox- Details'!U13</f>
        <v>2117</v>
      </c>
      <c r="AF13" s="23">
        <v>5917</v>
      </c>
      <c r="AG13" s="23">
        <v>25830</v>
      </c>
      <c r="AH13" s="23">
        <v>0</v>
      </c>
      <c r="AI13" s="23">
        <v>0</v>
      </c>
      <c r="AJ13" s="25">
        <f t="shared" si="6"/>
        <v>31747</v>
      </c>
      <c r="AK13" s="25">
        <f>'[1]Non farebox- Details'!X13</f>
        <v>315</v>
      </c>
      <c r="AL13" s="23">
        <v>30910</v>
      </c>
      <c r="AM13" s="23">
        <v>10018</v>
      </c>
      <c r="AN13" s="23">
        <v>0</v>
      </c>
      <c r="AO13" s="23">
        <v>0</v>
      </c>
      <c r="AP13" s="26">
        <f t="shared" si="7"/>
        <v>40928</v>
      </c>
      <c r="AQ13" s="26">
        <f>'[1]Non farebox- Details'!AA13</f>
        <v>5355</v>
      </c>
      <c r="AR13" s="28">
        <v>17549</v>
      </c>
      <c r="AS13" s="28">
        <v>8200</v>
      </c>
      <c r="AT13" s="23">
        <v>0</v>
      </c>
      <c r="AU13" s="23">
        <v>0</v>
      </c>
      <c r="AV13" s="26">
        <f t="shared" si="2"/>
        <v>25749</v>
      </c>
      <c r="AW13" s="29">
        <f>'[1]Non farebox- Details'!AD13</f>
        <v>565</v>
      </c>
      <c r="AX13" s="152">
        <f>SUM(F13+L13+R13+X13+AD13+AJ13+AP13+AV13)</f>
        <v>310108</v>
      </c>
      <c r="AY13" s="153">
        <f>SUM(G13+M13+S13+Y13+AE13+AK13+AQ13+AW13)</f>
        <v>34304</v>
      </c>
      <c r="AZ13" s="30">
        <v>6750</v>
      </c>
      <c r="BA13" s="23">
        <v>4160</v>
      </c>
      <c r="BB13" s="23">
        <v>0</v>
      </c>
      <c r="BC13" s="23">
        <v>0</v>
      </c>
      <c r="BD13" s="26">
        <f t="shared" si="8"/>
        <v>10910</v>
      </c>
      <c r="BE13" s="26">
        <f>'[1]Non farebox- Details'!AH13</f>
        <v>395</v>
      </c>
      <c r="BF13" s="23">
        <v>9670</v>
      </c>
      <c r="BG13" s="23">
        <v>1320</v>
      </c>
      <c r="BH13" s="23">
        <v>0</v>
      </c>
      <c r="BI13" s="23">
        <v>0</v>
      </c>
      <c r="BJ13" s="26">
        <f t="shared" si="9"/>
        <v>10990</v>
      </c>
      <c r="BK13" s="26">
        <f>'[1]Non farebox- Details'!AL13</f>
        <v>1025</v>
      </c>
      <c r="BL13" s="23">
        <v>2130</v>
      </c>
      <c r="BM13" s="23">
        <v>1300</v>
      </c>
      <c r="BN13" s="23">
        <v>0</v>
      </c>
      <c r="BO13" s="23">
        <v>0</v>
      </c>
      <c r="BP13" s="26">
        <f t="shared" si="10"/>
        <v>3430</v>
      </c>
      <c r="BQ13" s="26">
        <f>'[1]Non farebox- Details'!AP13</f>
        <v>32</v>
      </c>
      <c r="BR13" s="23">
        <v>6400</v>
      </c>
      <c r="BS13" s="23">
        <v>3370</v>
      </c>
      <c r="BT13" s="23">
        <v>0</v>
      </c>
      <c r="BU13" s="23">
        <v>0</v>
      </c>
      <c r="BV13" s="26">
        <f t="shared" si="11"/>
        <v>9770</v>
      </c>
      <c r="BW13" s="26">
        <f>'[1]Non farebox- Details'!AS13</f>
        <v>340</v>
      </c>
      <c r="BX13" s="23">
        <v>36390</v>
      </c>
      <c r="BY13" s="23">
        <v>7750</v>
      </c>
      <c r="BZ13" s="23">
        <v>0</v>
      </c>
      <c r="CA13" s="23">
        <v>0</v>
      </c>
      <c r="CB13" s="26">
        <f t="shared" si="12"/>
        <v>44140</v>
      </c>
      <c r="CC13" s="29">
        <f>'[1]Non farebox- Details'!AV13</f>
        <v>1035</v>
      </c>
      <c r="CD13" s="152">
        <f>SUM(BD13+BJ13+BP13+BV13+CB13)</f>
        <v>79240</v>
      </c>
      <c r="CE13" s="153">
        <f>SUM(BE13+BK13+BQ13+BW13+CC13)</f>
        <v>2827</v>
      </c>
      <c r="CF13" s="184">
        <f t="shared" si="13"/>
        <v>389348</v>
      </c>
      <c r="CG13" s="185">
        <f t="shared" si="14"/>
        <v>37131</v>
      </c>
      <c r="CH13" s="188">
        <v>10502</v>
      </c>
      <c r="CI13" s="15"/>
    </row>
    <row r="14" spans="1:90" s="16" customFormat="1">
      <c r="A14" s="183">
        <v>42745</v>
      </c>
      <c r="B14" s="23">
        <v>30940</v>
      </c>
      <c r="C14" s="23">
        <v>26110</v>
      </c>
      <c r="D14" s="23">
        <v>0</v>
      </c>
      <c r="E14" s="23">
        <v>0</v>
      </c>
      <c r="F14" s="24">
        <f t="shared" si="0"/>
        <v>57050</v>
      </c>
      <c r="G14" s="25">
        <f>'[1]Non farebox- Details'!E14</f>
        <v>7466</v>
      </c>
      <c r="H14" s="23">
        <v>47980</v>
      </c>
      <c r="I14" s="23">
        <v>8860</v>
      </c>
      <c r="J14" s="23">
        <v>0</v>
      </c>
      <c r="K14" s="23">
        <v>0</v>
      </c>
      <c r="L14" s="26">
        <f t="shared" si="3"/>
        <v>56840</v>
      </c>
      <c r="M14" s="25">
        <f>'[1]Non farebox- Details'!H14</f>
        <v>208</v>
      </c>
      <c r="N14" s="27">
        <v>10750</v>
      </c>
      <c r="O14" s="23">
        <v>3060</v>
      </c>
      <c r="P14" s="23">
        <v>0</v>
      </c>
      <c r="Q14" s="23">
        <v>0</v>
      </c>
      <c r="R14" s="25">
        <f t="shared" si="4"/>
        <v>13810</v>
      </c>
      <c r="S14" s="26">
        <f>'[1]Non farebox- Details'!M14</f>
        <v>1875</v>
      </c>
      <c r="T14" s="39">
        <v>21550</v>
      </c>
      <c r="U14" s="39">
        <v>13570</v>
      </c>
      <c r="V14" s="23">
        <v>0</v>
      </c>
      <c r="W14" s="23">
        <v>0</v>
      </c>
      <c r="X14" s="25">
        <f t="shared" si="1"/>
        <v>35120</v>
      </c>
      <c r="Y14" s="26">
        <f>'[1]Non farebox- Details'!Q14</f>
        <v>4037</v>
      </c>
      <c r="Z14" s="23">
        <v>12558</v>
      </c>
      <c r="AA14" s="23">
        <v>3360</v>
      </c>
      <c r="AB14" s="23">
        <v>0</v>
      </c>
      <c r="AC14" s="23">
        <v>0</v>
      </c>
      <c r="AD14" s="25">
        <f t="shared" si="5"/>
        <v>15918</v>
      </c>
      <c r="AE14" s="25">
        <f>'[1]Non farebox- Details'!U14</f>
        <v>1406</v>
      </c>
      <c r="AF14" s="23">
        <v>3260</v>
      </c>
      <c r="AG14" s="23">
        <v>26650</v>
      </c>
      <c r="AH14" s="23">
        <v>0</v>
      </c>
      <c r="AI14" s="23">
        <v>0</v>
      </c>
      <c r="AJ14" s="25">
        <f t="shared" si="6"/>
        <v>29910</v>
      </c>
      <c r="AK14" s="25">
        <f>'[1]Non farebox- Details'!X14</f>
        <v>925</v>
      </c>
      <c r="AL14" s="23">
        <v>31980</v>
      </c>
      <c r="AM14" s="23">
        <v>7240</v>
      </c>
      <c r="AN14" s="23">
        <v>0</v>
      </c>
      <c r="AO14" s="23">
        <v>0</v>
      </c>
      <c r="AP14" s="26">
        <f t="shared" si="7"/>
        <v>39220</v>
      </c>
      <c r="AQ14" s="26">
        <f>'[1]Non farebox- Details'!AA14</f>
        <v>4330</v>
      </c>
      <c r="AR14" s="33">
        <v>16890</v>
      </c>
      <c r="AS14" s="33">
        <v>4700</v>
      </c>
      <c r="AT14" s="23">
        <v>0</v>
      </c>
      <c r="AU14" s="23">
        <v>0</v>
      </c>
      <c r="AV14" s="26">
        <f t="shared" si="2"/>
        <v>21590</v>
      </c>
      <c r="AW14" s="29">
        <f>'[1]Non farebox- Details'!AD14</f>
        <v>720</v>
      </c>
      <c r="AX14" s="152">
        <f>SUM(F14+L14+R14+X14+AD14+AJ14+AP14+AV14)</f>
        <v>269458</v>
      </c>
      <c r="AY14" s="153">
        <f>SUM(G14+M14+S14+Y14+AE14+AK14+AQ14+AW14)</f>
        <v>20967</v>
      </c>
      <c r="AZ14" s="30">
        <v>7840</v>
      </c>
      <c r="BA14" s="23">
        <v>2920</v>
      </c>
      <c r="BB14" s="23">
        <v>0</v>
      </c>
      <c r="BC14" s="23">
        <v>0</v>
      </c>
      <c r="BD14" s="26">
        <f t="shared" si="8"/>
        <v>10760</v>
      </c>
      <c r="BE14" s="26">
        <f>'[1]Non farebox- Details'!AH14</f>
        <v>1250</v>
      </c>
      <c r="BF14" s="23">
        <v>9300</v>
      </c>
      <c r="BG14" s="23">
        <v>1980</v>
      </c>
      <c r="BH14" s="23">
        <v>0</v>
      </c>
      <c r="BI14" s="23">
        <v>0</v>
      </c>
      <c r="BJ14" s="26">
        <f t="shared" si="9"/>
        <v>11280</v>
      </c>
      <c r="BK14" s="26">
        <f>'[1]Non farebox- Details'!AL14</f>
        <v>755</v>
      </c>
      <c r="BL14" s="23">
        <v>2160</v>
      </c>
      <c r="BM14" s="23">
        <v>1320</v>
      </c>
      <c r="BN14" s="23">
        <v>0</v>
      </c>
      <c r="BO14" s="23">
        <v>0</v>
      </c>
      <c r="BP14" s="26">
        <f t="shared" si="10"/>
        <v>3480</v>
      </c>
      <c r="BQ14" s="26">
        <f>'[1]Non farebox- Details'!AP14</f>
        <v>65</v>
      </c>
      <c r="BR14" s="23">
        <v>6180</v>
      </c>
      <c r="BS14" s="23">
        <v>3300</v>
      </c>
      <c r="BT14" s="23">
        <v>0</v>
      </c>
      <c r="BU14" s="23">
        <v>0</v>
      </c>
      <c r="BV14" s="26">
        <f t="shared" si="11"/>
        <v>9480</v>
      </c>
      <c r="BW14" s="26">
        <f>'[1]Non farebox- Details'!AS14</f>
        <v>60</v>
      </c>
      <c r="BX14" s="23">
        <v>40260</v>
      </c>
      <c r="BY14" s="23">
        <v>4200</v>
      </c>
      <c r="BZ14" s="23">
        <v>0</v>
      </c>
      <c r="CA14" s="23">
        <v>0</v>
      </c>
      <c r="CB14" s="26">
        <f t="shared" si="12"/>
        <v>44460</v>
      </c>
      <c r="CC14" s="29">
        <f>'[1]Non farebox- Details'!AV14</f>
        <v>335</v>
      </c>
      <c r="CD14" s="152">
        <f>SUM(BD14+BJ14+BP14+BV14+CB14)</f>
        <v>79460</v>
      </c>
      <c r="CE14" s="153">
        <f>SUM(BE14+BK14+BQ14+BW14+CC14)</f>
        <v>2465</v>
      </c>
      <c r="CF14" s="184">
        <f t="shared" si="13"/>
        <v>348918</v>
      </c>
      <c r="CG14" s="185">
        <f t="shared" si="14"/>
        <v>23432</v>
      </c>
      <c r="CH14" s="186">
        <v>10004</v>
      </c>
      <c r="CI14" s="15"/>
    </row>
    <row r="15" spans="1:90" s="16" customFormat="1">
      <c r="A15" s="183">
        <v>42746</v>
      </c>
      <c r="B15" s="23">
        <v>34830</v>
      </c>
      <c r="C15" s="23">
        <v>19910</v>
      </c>
      <c r="D15" s="23">
        <v>0</v>
      </c>
      <c r="E15" s="23">
        <v>0</v>
      </c>
      <c r="F15" s="24">
        <f t="shared" si="0"/>
        <v>54740</v>
      </c>
      <c r="G15" s="25">
        <f>'[1]Non farebox- Details'!E15</f>
        <v>9888</v>
      </c>
      <c r="H15" s="23">
        <v>47616</v>
      </c>
      <c r="I15" s="23">
        <v>11760</v>
      </c>
      <c r="J15" s="23">
        <v>0</v>
      </c>
      <c r="K15" s="23">
        <v>0</v>
      </c>
      <c r="L15" s="26">
        <f t="shared" si="3"/>
        <v>59376</v>
      </c>
      <c r="M15" s="25">
        <f>'[1]Non farebox- Details'!H15</f>
        <v>180</v>
      </c>
      <c r="N15" s="27">
        <v>13160</v>
      </c>
      <c r="O15" s="23">
        <v>3280</v>
      </c>
      <c r="P15" s="23">
        <v>0</v>
      </c>
      <c r="Q15" s="23">
        <v>0</v>
      </c>
      <c r="R15" s="25">
        <f t="shared" si="4"/>
        <v>16440</v>
      </c>
      <c r="S15" s="26">
        <f>'[1]Non farebox- Details'!M15</f>
        <v>1205</v>
      </c>
      <c r="T15" s="37">
        <v>25930</v>
      </c>
      <c r="U15" s="37">
        <v>11850</v>
      </c>
      <c r="V15" s="23">
        <v>0</v>
      </c>
      <c r="W15" s="23">
        <v>0</v>
      </c>
      <c r="X15" s="25">
        <f t="shared" si="1"/>
        <v>37780</v>
      </c>
      <c r="Y15" s="26">
        <f>'[1]Non farebox- Details'!Q15</f>
        <v>3326</v>
      </c>
      <c r="Z15" s="23">
        <v>17540</v>
      </c>
      <c r="AA15" s="23">
        <v>3630</v>
      </c>
      <c r="AB15" s="23">
        <v>0</v>
      </c>
      <c r="AC15" s="23">
        <v>0</v>
      </c>
      <c r="AD15" s="25">
        <f t="shared" si="5"/>
        <v>21170</v>
      </c>
      <c r="AE15" s="25">
        <f>'[1]Non farebox- Details'!U15</f>
        <v>1087</v>
      </c>
      <c r="AF15" s="23">
        <v>6247</v>
      </c>
      <c r="AG15" s="23">
        <v>28620</v>
      </c>
      <c r="AH15" s="23">
        <v>0</v>
      </c>
      <c r="AI15" s="23">
        <v>0</v>
      </c>
      <c r="AJ15" s="25">
        <f t="shared" si="6"/>
        <v>34867</v>
      </c>
      <c r="AK15" s="25">
        <f>'[1]Non farebox- Details'!X15</f>
        <v>225</v>
      </c>
      <c r="AL15" s="23">
        <v>51719</v>
      </c>
      <c r="AM15" s="23">
        <v>9980</v>
      </c>
      <c r="AN15" s="23">
        <v>0</v>
      </c>
      <c r="AO15" s="23">
        <v>0</v>
      </c>
      <c r="AP15" s="26">
        <f t="shared" si="7"/>
        <v>61699</v>
      </c>
      <c r="AQ15" s="26">
        <f>'[1]Non farebox- Details'!AA15</f>
        <v>2415</v>
      </c>
      <c r="AR15" s="28">
        <v>24395</v>
      </c>
      <c r="AS15" s="28">
        <v>7190</v>
      </c>
      <c r="AT15" s="23">
        <v>0</v>
      </c>
      <c r="AU15" s="23">
        <v>0</v>
      </c>
      <c r="AV15" s="26">
        <f t="shared" si="2"/>
        <v>31585</v>
      </c>
      <c r="AW15" s="29">
        <f>'[1]Non farebox- Details'!AD15</f>
        <v>370</v>
      </c>
      <c r="AX15" s="152">
        <f>SUM(F15+L15+R15+X15+AD15+AJ15+AP15+AV15)</f>
        <v>317657</v>
      </c>
      <c r="AY15" s="153">
        <f>SUM(G15+M15+S15+Y15+AE15+AK15+AQ15+AW15)</f>
        <v>18696</v>
      </c>
      <c r="AZ15" s="30">
        <v>8913</v>
      </c>
      <c r="BA15" s="23">
        <v>1700</v>
      </c>
      <c r="BB15" s="23">
        <v>0</v>
      </c>
      <c r="BC15" s="23">
        <v>0</v>
      </c>
      <c r="BD15" s="26">
        <f t="shared" si="8"/>
        <v>10613</v>
      </c>
      <c r="BE15" s="26">
        <f>'[1]Non farebox- Details'!AH15</f>
        <v>245</v>
      </c>
      <c r="BF15" s="23">
        <v>11470</v>
      </c>
      <c r="BG15" s="23">
        <v>3210</v>
      </c>
      <c r="BH15" s="23">
        <v>0</v>
      </c>
      <c r="BI15" s="23">
        <v>0</v>
      </c>
      <c r="BJ15" s="26">
        <f t="shared" si="9"/>
        <v>14680</v>
      </c>
      <c r="BK15" s="26">
        <f>'[1]Non farebox- Details'!AL15</f>
        <v>1346</v>
      </c>
      <c r="BL15" s="23">
        <v>1490</v>
      </c>
      <c r="BM15" s="23">
        <v>400</v>
      </c>
      <c r="BN15" s="23">
        <v>0</v>
      </c>
      <c r="BO15" s="23">
        <v>0</v>
      </c>
      <c r="BP15" s="26">
        <f t="shared" si="10"/>
        <v>1890</v>
      </c>
      <c r="BQ15" s="26">
        <f>'[1]Non farebox- Details'!AP15</f>
        <v>45</v>
      </c>
      <c r="BR15" s="23">
        <v>8590</v>
      </c>
      <c r="BS15" s="23">
        <v>5340</v>
      </c>
      <c r="BT15" s="23">
        <v>0</v>
      </c>
      <c r="BU15" s="23">
        <v>0</v>
      </c>
      <c r="BV15" s="26">
        <f t="shared" si="11"/>
        <v>13930</v>
      </c>
      <c r="BW15" s="26">
        <f>'[1]Non farebox- Details'!AS15</f>
        <v>116</v>
      </c>
      <c r="BX15" s="23">
        <v>48951</v>
      </c>
      <c r="BY15" s="23">
        <v>6170</v>
      </c>
      <c r="BZ15" s="23">
        <v>0</v>
      </c>
      <c r="CA15" s="23">
        <v>0</v>
      </c>
      <c r="CB15" s="26">
        <f t="shared" si="12"/>
        <v>55121</v>
      </c>
      <c r="CC15" s="29">
        <f>'[1]Non farebox- Details'!AV15</f>
        <v>579</v>
      </c>
      <c r="CD15" s="152">
        <f>SUM(BD15+BJ15+BP15+BV15+CB15)</f>
        <v>96234</v>
      </c>
      <c r="CE15" s="153">
        <f>SUM(BE15+BK15+BQ15+BW15+CC15)</f>
        <v>2331</v>
      </c>
      <c r="CF15" s="184">
        <f t="shared" si="13"/>
        <v>413891</v>
      </c>
      <c r="CG15" s="185">
        <f t="shared" si="14"/>
        <v>21027</v>
      </c>
      <c r="CH15" s="186">
        <v>12745</v>
      </c>
      <c r="CI15" s="15"/>
    </row>
    <row r="16" spans="1:90" s="16" customFormat="1">
      <c r="A16" s="183">
        <v>42747</v>
      </c>
      <c r="B16" s="23">
        <v>46160</v>
      </c>
      <c r="C16" s="23">
        <v>17050</v>
      </c>
      <c r="D16" s="23">
        <v>0</v>
      </c>
      <c r="E16" s="23">
        <v>0</v>
      </c>
      <c r="F16" s="24">
        <f t="shared" si="0"/>
        <v>63210</v>
      </c>
      <c r="G16" s="25">
        <f>'[1]Non farebox- Details'!E16</f>
        <v>8095</v>
      </c>
      <c r="H16" s="23">
        <v>68598</v>
      </c>
      <c r="I16" s="23">
        <v>7980</v>
      </c>
      <c r="J16" s="23">
        <v>0</v>
      </c>
      <c r="K16" s="23">
        <v>0</v>
      </c>
      <c r="L16" s="26">
        <f t="shared" si="3"/>
        <v>76578</v>
      </c>
      <c r="M16" s="25">
        <f>'[1]Non farebox- Details'!H16</f>
        <v>638</v>
      </c>
      <c r="N16" s="27">
        <v>13930</v>
      </c>
      <c r="O16" s="23">
        <v>6980</v>
      </c>
      <c r="P16" s="23">
        <v>0</v>
      </c>
      <c r="Q16" s="23">
        <v>0</v>
      </c>
      <c r="R16" s="25">
        <f t="shared" si="4"/>
        <v>20910</v>
      </c>
      <c r="S16" s="26">
        <f>'[1]Non farebox- Details'!M16</f>
        <v>2490</v>
      </c>
      <c r="T16" s="37">
        <v>35510</v>
      </c>
      <c r="U16" s="37">
        <v>5550</v>
      </c>
      <c r="V16" s="23">
        <v>0</v>
      </c>
      <c r="W16" s="23">
        <v>0</v>
      </c>
      <c r="X16" s="25">
        <f t="shared" si="1"/>
        <v>41060</v>
      </c>
      <c r="Y16" s="26">
        <f>'[1]Non farebox- Details'!Q16</f>
        <v>4441</v>
      </c>
      <c r="Z16" s="23">
        <v>50484</v>
      </c>
      <c r="AA16" s="23">
        <v>230</v>
      </c>
      <c r="AB16" s="23">
        <v>0</v>
      </c>
      <c r="AC16" s="23">
        <v>0</v>
      </c>
      <c r="AD16" s="25">
        <f t="shared" si="5"/>
        <v>50714</v>
      </c>
      <c r="AE16" s="25">
        <f>'[1]Non farebox- Details'!U16</f>
        <v>1707</v>
      </c>
      <c r="AF16" s="23">
        <v>65014</v>
      </c>
      <c r="AG16" s="23">
        <v>34290</v>
      </c>
      <c r="AH16" s="23">
        <v>0</v>
      </c>
      <c r="AI16" s="23">
        <v>0</v>
      </c>
      <c r="AJ16" s="25">
        <f t="shared" si="6"/>
        <v>99304</v>
      </c>
      <c r="AK16" s="25">
        <f>'[1]Non farebox- Details'!X16</f>
        <v>466.2</v>
      </c>
      <c r="AL16" s="23">
        <v>133346</v>
      </c>
      <c r="AM16" s="23">
        <v>15540</v>
      </c>
      <c r="AN16" s="23">
        <v>0</v>
      </c>
      <c r="AO16" s="23">
        <v>0</v>
      </c>
      <c r="AP16" s="26">
        <f>SUM(AL16+AM16)</f>
        <v>148886</v>
      </c>
      <c r="AQ16" s="26">
        <f>'[1]Non farebox- Details'!AA16</f>
        <v>3950</v>
      </c>
      <c r="AR16" s="28">
        <v>60570</v>
      </c>
      <c r="AS16" s="28">
        <v>7260</v>
      </c>
      <c r="AT16" s="23">
        <v>0</v>
      </c>
      <c r="AU16" s="23">
        <v>0</v>
      </c>
      <c r="AV16" s="26">
        <f t="shared" si="2"/>
        <v>67830</v>
      </c>
      <c r="AW16" s="29">
        <f>'[1]Non farebox- Details'!AD16</f>
        <v>670</v>
      </c>
      <c r="AX16" s="152">
        <f>SUM(F16+L16+R16+X16+AD16+AJ16+AP16+AV16)</f>
        <v>568492</v>
      </c>
      <c r="AY16" s="153">
        <f>SUM(G16+M16+S16+Y16+AE16+AK16+AQ16+AW16)</f>
        <v>22457.200000000001</v>
      </c>
      <c r="AZ16" s="30">
        <v>16906</v>
      </c>
      <c r="BA16" s="23">
        <v>5680</v>
      </c>
      <c r="BB16" s="23">
        <v>0</v>
      </c>
      <c r="BC16" s="23">
        <v>0</v>
      </c>
      <c r="BD16" s="26">
        <f t="shared" si="8"/>
        <v>22586</v>
      </c>
      <c r="BE16" s="26">
        <f>'[1]Non farebox- Details'!AH16</f>
        <v>220</v>
      </c>
      <c r="BF16" s="23">
        <v>39930</v>
      </c>
      <c r="BG16" s="23">
        <v>1210</v>
      </c>
      <c r="BH16" s="23">
        <v>0</v>
      </c>
      <c r="BI16" s="23">
        <v>0</v>
      </c>
      <c r="BJ16" s="26">
        <f t="shared" si="9"/>
        <v>41140</v>
      </c>
      <c r="BK16" s="26">
        <f>'[1]Non farebox- Details'!AL16</f>
        <v>1270</v>
      </c>
      <c r="BL16" s="23">
        <v>3170</v>
      </c>
      <c r="BM16" s="23">
        <v>440</v>
      </c>
      <c r="BN16" s="23">
        <v>0</v>
      </c>
      <c r="BO16" s="23">
        <v>0</v>
      </c>
      <c r="BP16" s="26">
        <f t="shared" si="10"/>
        <v>3610</v>
      </c>
      <c r="BQ16" s="26">
        <f>'[1]Non farebox- Details'!AP16</f>
        <v>54</v>
      </c>
      <c r="BR16" s="23">
        <v>13310</v>
      </c>
      <c r="BS16" s="23">
        <v>4110</v>
      </c>
      <c r="BT16" s="23">
        <v>0</v>
      </c>
      <c r="BU16" s="23">
        <v>0</v>
      </c>
      <c r="BV16" s="26">
        <f t="shared" si="11"/>
        <v>17420</v>
      </c>
      <c r="BW16" s="26">
        <f>'[1]Non farebox- Details'!AS16</f>
        <v>190</v>
      </c>
      <c r="BX16" s="23">
        <v>77770</v>
      </c>
      <c r="BY16" s="23">
        <v>4030</v>
      </c>
      <c r="BZ16" s="23">
        <v>0</v>
      </c>
      <c r="CA16" s="23">
        <v>0</v>
      </c>
      <c r="CB16" s="26">
        <f t="shared" si="12"/>
        <v>81800</v>
      </c>
      <c r="CC16" s="29">
        <f>'[1]Non farebox- Details'!AV16</f>
        <v>350</v>
      </c>
      <c r="CD16" s="152">
        <f>SUM(BD16+BJ16+BP16+BV16+CB16)</f>
        <v>166556</v>
      </c>
      <c r="CE16" s="153">
        <f>SUM(BE16+BK16+BQ16+BW16+CC16)</f>
        <v>2084</v>
      </c>
      <c r="CF16" s="184">
        <f t="shared" si="13"/>
        <v>735048</v>
      </c>
      <c r="CG16" s="185">
        <f t="shared" si="14"/>
        <v>24541.200000000001</v>
      </c>
      <c r="CH16" s="186">
        <v>21676</v>
      </c>
      <c r="CI16" s="15"/>
    </row>
    <row r="17" spans="1:87" s="16" customFormat="1">
      <c r="A17" s="183">
        <v>42748</v>
      </c>
      <c r="B17" s="23">
        <v>39520</v>
      </c>
      <c r="C17" s="23">
        <v>17640</v>
      </c>
      <c r="D17" s="23">
        <v>0</v>
      </c>
      <c r="E17" s="23">
        <v>0</v>
      </c>
      <c r="F17" s="24">
        <f t="shared" si="0"/>
        <v>57160</v>
      </c>
      <c r="G17" s="25">
        <f>'[1]Non farebox- Details'!E17</f>
        <v>6752</v>
      </c>
      <c r="H17" s="23">
        <v>64353</v>
      </c>
      <c r="I17" s="23">
        <v>9960</v>
      </c>
      <c r="J17" s="23">
        <v>0</v>
      </c>
      <c r="K17" s="23">
        <v>0</v>
      </c>
      <c r="L17" s="26">
        <f t="shared" si="3"/>
        <v>74313</v>
      </c>
      <c r="M17" s="25">
        <f>'[1]Non farebox- Details'!H17</f>
        <v>840</v>
      </c>
      <c r="N17" s="23">
        <v>11370</v>
      </c>
      <c r="O17" s="23">
        <v>3300</v>
      </c>
      <c r="P17" s="23">
        <v>0</v>
      </c>
      <c r="Q17" s="23">
        <v>0</v>
      </c>
      <c r="R17" s="25">
        <f t="shared" si="4"/>
        <v>14670</v>
      </c>
      <c r="S17" s="26">
        <f>'[1]Non farebox- Details'!M17</f>
        <v>1535</v>
      </c>
      <c r="T17" s="37">
        <v>34870</v>
      </c>
      <c r="U17" s="37">
        <v>6760</v>
      </c>
      <c r="V17" s="23">
        <v>0</v>
      </c>
      <c r="W17" s="23">
        <v>0</v>
      </c>
      <c r="X17" s="25">
        <f t="shared" si="1"/>
        <v>41630</v>
      </c>
      <c r="Y17" s="26">
        <f>'[1]Non farebox- Details'!Q17</f>
        <v>7651</v>
      </c>
      <c r="Z17" s="23">
        <v>51790</v>
      </c>
      <c r="AA17" s="23">
        <v>2350</v>
      </c>
      <c r="AB17" s="23">
        <v>0</v>
      </c>
      <c r="AC17" s="23">
        <v>0</v>
      </c>
      <c r="AD17" s="25">
        <f t="shared" si="5"/>
        <v>54140</v>
      </c>
      <c r="AE17" s="25">
        <f>'[1]Non farebox- Details'!U17</f>
        <v>1246</v>
      </c>
      <c r="AF17" s="23">
        <v>16900</v>
      </c>
      <c r="AG17" s="23">
        <v>69940</v>
      </c>
      <c r="AH17" s="23">
        <v>0</v>
      </c>
      <c r="AI17" s="23">
        <v>0</v>
      </c>
      <c r="AJ17" s="25">
        <f t="shared" si="6"/>
        <v>86840</v>
      </c>
      <c r="AK17" s="25">
        <f>'[1]Non farebox- Details'!X17</f>
        <v>255</v>
      </c>
      <c r="AL17" s="23">
        <v>168795</v>
      </c>
      <c r="AM17" s="23">
        <v>8650</v>
      </c>
      <c r="AN17" s="23">
        <v>0</v>
      </c>
      <c r="AO17" s="23">
        <v>0</v>
      </c>
      <c r="AP17" s="26">
        <f t="shared" si="7"/>
        <v>177445</v>
      </c>
      <c r="AQ17" s="26">
        <f>'[1]Non farebox- Details'!AA17</f>
        <v>3890</v>
      </c>
      <c r="AR17" s="28">
        <v>74485</v>
      </c>
      <c r="AS17" s="28">
        <v>7030</v>
      </c>
      <c r="AT17" s="23">
        <v>0</v>
      </c>
      <c r="AU17" s="23">
        <v>0</v>
      </c>
      <c r="AV17" s="26">
        <f t="shared" si="2"/>
        <v>81515</v>
      </c>
      <c r="AW17" s="29">
        <f>'[1]Non farebox- Details'!AD17</f>
        <v>170</v>
      </c>
      <c r="AX17" s="152">
        <f>SUM(F17+L17+R17+X17+AD17+AJ17+AP17+AV17)</f>
        <v>587713</v>
      </c>
      <c r="AY17" s="153">
        <f>SUM(G17+M17+S17+Y17+AE17+AK17+AQ17+AW17)</f>
        <v>22339</v>
      </c>
      <c r="AZ17" s="30">
        <v>17530</v>
      </c>
      <c r="BA17" s="23">
        <v>5600</v>
      </c>
      <c r="BB17" s="23">
        <v>0</v>
      </c>
      <c r="BC17" s="23">
        <v>0</v>
      </c>
      <c r="BD17" s="26">
        <f t="shared" si="8"/>
        <v>23130</v>
      </c>
      <c r="BE17" s="26">
        <f>'[1]Non farebox- Details'!AH17</f>
        <v>81</v>
      </c>
      <c r="BF17" s="23">
        <v>41810</v>
      </c>
      <c r="BG17" s="23">
        <v>1740</v>
      </c>
      <c r="BH17" s="23">
        <v>0</v>
      </c>
      <c r="BI17" s="23">
        <v>0</v>
      </c>
      <c r="BJ17" s="26">
        <f t="shared" si="9"/>
        <v>43550</v>
      </c>
      <c r="BK17" s="26">
        <f>'[1]Non farebox- Details'!AL17</f>
        <v>1470</v>
      </c>
      <c r="BL17" s="23">
        <v>3000</v>
      </c>
      <c r="BM17" s="23">
        <v>100</v>
      </c>
      <c r="BN17" s="23">
        <v>0</v>
      </c>
      <c r="BO17" s="23">
        <v>0</v>
      </c>
      <c r="BP17" s="26">
        <f t="shared" si="10"/>
        <v>3100</v>
      </c>
      <c r="BQ17" s="26">
        <f>'[1]Non farebox- Details'!AP17</f>
        <v>17</v>
      </c>
      <c r="BR17" s="23">
        <v>15730</v>
      </c>
      <c r="BS17" s="23">
        <v>1480</v>
      </c>
      <c r="BT17" s="23">
        <v>0</v>
      </c>
      <c r="BU17" s="23">
        <v>0</v>
      </c>
      <c r="BV17" s="26">
        <f t="shared" si="11"/>
        <v>17210</v>
      </c>
      <c r="BW17" s="26">
        <f>'[1]Non farebox- Details'!AS17</f>
        <v>170</v>
      </c>
      <c r="BX17" s="23">
        <v>95166</v>
      </c>
      <c r="BY17" s="23">
        <v>8200</v>
      </c>
      <c r="BZ17" s="23">
        <v>0</v>
      </c>
      <c r="CA17" s="23">
        <v>0</v>
      </c>
      <c r="CB17" s="26">
        <f t="shared" si="12"/>
        <v>103366</v>
      </c>
      <c r="CC17" s="29">
        <f>'[1]Non farebox- Details'!AV17</f>
        <v>1200</v>
      </c>
      <c r="CD17" s="152">
        <f>SUM(BD17+BJ17+BP17+BV17+CB17)</f>
        <v>190356</v>
      </c>
      <c r="CE17" s="153">
        <f>SUM(BE17+BK17+BQ17+BW17+CC17)</f>
        <v>2938</v>
      </c>
      <c r="CF17" s="184">
        <f t="shared" si="13"/>
        <v>778069</v>
      </c>
      <c r="CG17" s="185">
        <f t="shared" si="14"/>
        <v>25277</v>
      </c>
      <c r="CH17" s="186">
        <v>22097</v>
      </c>
      <c r="CI17" s="15"/>
    </row>
    <row r="18" spans="1:87" s="16" customFormat="1">
      <c r="A18" s="183">
        <v>42749</v>
      </c>
      <c r="B18" s="23">
        <v>46342</v>
      </c>
      <c r="C18" s="23">
        <v>12290</v>
      </c>
      <c r="D18" s="23">
        <v>0</v>
      </c>
      <c r="E18" s="23">
        <v>0</v>
      </c>
      <c r="F18" s="24">
        <f t="shared" si="0"/>
        <v>58632</v>
      </c>
      <c r="G18" s="25">
        <f>'[1]Non farebox- Details'!E18</f>
        <v>2614</v>
      </c>
      <c r="H18" s="23">
        <v>52821</v>
      </c>
      <c r="I18" s="23">
        <v>3060</v>
      </c>
      <c r="J18" s="23">
        <v>0</v>
      </c>
      <c r="K18" s="23">
        <v>0</v>
      </c>
      <c r="L18" s="26">
        <f t="shared" si="3"/>
        <v>55881</v>
      </c>
      <c r="M18" s="25">
        <f>'[1]Non farebox- Details'!H18</f>
        <v>188</v>
      </c>
      <c r="N18" s="23">
        <v>8490</v>
      </c>
      <c r="O18" s="23">
        <v>640</v>
      </c>
      <c r="P18" s="23">
        <v>0</v>
      </c>
      <c r="Q18" s="23">
        <v>0</v>
      </c>
      <c r="R18" s="25">
        <f t="shared" si="4"/>
        <v>9130</v>
      </c>
      <c r="S18" s="26">
        <f>'[1]Non farebox- Details'!M18</f>
        <v>1390</v>
      </c>
      <c r="T18" s="37">
        <v>41650</v>
      </c>
      <c r="U18" s="37">
        <v>6160</v>
      </c>
      <c r="V18" s="23">
        <v>0</v>
      </c>
      <c r="W18" s="23">
        <v>0</v>
      </c>
      <c r="X18" s="25">
        <f t="shared" si="1"/>
        <v>47810</v>
      </c>
      <c r="Y18" s="26">
        <f>'[1]Non farebox- Details'!Q18</f>
        <v>5087</v>
      </c>
      <c r="Z18" s="23">
        <v>16372</v>
      </c>
      <c r="AA18" s="23">
        <v>2250</v>
      </c>
      <c r="AB18" s="23">
        <v>0</v>
      </c>
      <c r="AC18" s="23">
        <v>0</v>
      </c>
      <c r="AD18" s="25">
        <f t="shared" si="5"/>
        <v>18622</v>
      </c>
      <c r="AE18" s="25">
        <f>'[1]Non farebox- Details'!U18</f>
        <v>1310</v>
      </c>
      <c r="AF18" s="23">
        <v>5024</v>
      </c>
      <c r="AG18" s="23">
        <v>4590</v>
      </c>
      <c r="AH18" s="23">
        <v>0</v>
      </c>
      <c r="AI18" s="23">
        <v>0</v>
      </c>
      <c r="AJ18" s="25">
        <f t="shared" si="6"/>
        <v>9614</v>
      </c>
      <c r="AK18" s="25">
        <f>'[1]Non farebox- Details'!X18</f>
        <v>90</v>
      </c>
      <c r="AL18" s="23">
        <v>44630</v>
      </c>
      <c r="AM18" s="23">
        <v>11040</v>
      </c>
      <c r="AN18" s="23">
        <v>0</v>
      </c>
      <c r="AO18" s="23">
        <v>0</v>
      </c>
      <c r="AP18" s="26">
        <f t="shared" si="7"/>
        <v>55670</v>
      </c>
      <c r="AQ18" s="26">
        <f>'[1]Non farebox- Details'!AA18</f>
        <v>3030</v>
      </c>
      <c r="AR18" s="28">
        <v>31008</v>
      </c>
      <c r="AS18" s="28">
        <v>4970</v>
      </c>
      <c r="AT18" s="23">
        <v>0</v>
      </c>
      <c r="AU18" s="23">
        <v>0</v>
      </c>
      <c r="AV18" s="26">
        <f>SUM(AR18+AS18)</f>
        <v>35978</v>
      </c>
      <c r="AW18" s="29">
        <f>'[1]Non farebox- Details'!AD18</f>
        <v>65</v>
      </c>
      <c r="AX18" s="152">
        <f>SUM(F18+L18+R18+X18+AD18+AJ18+AP18+AV18)</f>
        <v>291337</v>
      </c>
      <c r="AY18" s="153">
        <f>SUM(G18+M18+S18+Y18+AE18+AK18+AQ18+AW18)</f>
        <v>13774</v>
      </c>
      <c r="AZ18" s="30">
        <v>3370</v>
      </c>
      <c r="BA18" s="23">
        <v>2700</v>
      </c>
      <c r="BB18" s="23">
        <v>0</v>
      </c>
      <c r="BC18" s="23">
        <v>0</v>
      </c>
      <c r="BD18" s="26">
        <f t="shared" si="8"/>
        <v>6070</v>
      </c>
      <c r="BE18" s="26">
        <f>'[1]Non farebox- Details'!AH18</f>
        <v>230</v>
      </c>
      <c r="BF18" s="23">
        <v>9330</v>
      </c>
      <c r="BG18" s="23">
        <v>40</v>
      </c>
      <c r="BH18" s="23">
        <v>0</v>
      </c>
      <c r="BI18" s="23">
        <v>0</v>
      </c>
      <c r="BJ18" s="26">
        <f t="shared" si="9"/>
        <v>9370</v>
      </c>
      <c r="BK18" s="26">
        <f>'[1]Non farebox- Details'!AL18</f>
        <v>315</v>
      </c>
      <c r="BL18" s="23">
        <v>1650</v>
      </c>
      <c r="BM18" s="23">
        <v>900</v>
      </c>
      <c r="BN18" s="23">
        <v>0</v>
      </c>
      <c r="BO18" s="23">
        <v>0</v>
      </c>
      <c r="BP18" s="26">
        <f t="shared" si="10"/>
        <v>2550</v>
      </c>
      <c r="BQ18" s="26">
        <f>'[1]Non farebox- Details'!AP18</f>
        <v>49</v>
      </c>
      <c r="BR18" s="23">
        <v>8269</v>
      </c>
      <c r="BS18" s="23">
        <v>1720</v>
      </c>
      <c r="BT18" s="23">
        <v>0</v>
      </c>
      <c r="BU18" s="23">
        <v>0</v>
      </c>
      <c r="BV18" s="26">
        <f t="shared" si="11"/>
        <v>9989</v>
      </c>
      <c r="BW18" s="26">
        <f>'[1]Non farebox- Details'!AS18</f>
        <v>35</v>
      </c>
      <c r="BX18" s="23">
        <v>66160</v>
      </c>
      <c r="BY18" s="23">
        <v>9920</v>
      </c>
      <c r="BZ18" s="23">
        <v>0</v>
      </c>
      <c r="CA18" s="23">
        <v>0</v>
      </c>
      <c r="CB18" s="26">
        <f t="shared" si="12"/>
        <v>76080</v>
      </c>
      <c r="CC18" s="29">
        <f>'[1]Non farebox- Details'!AV18</f>
        <v>2000</v>
      </c>
      <c r="CD18" s="152">
        <f>SUM(BD18+BJ18+BP18+BV18+CB18)</f>
        <v>104059</v>
      </c>
      <c r="CE18" s="153">
        <f>SUM(BE18+BK18+BQ18+BW18+CC18)</f>
        <v>2629</v>
      </c>
      <c r="CF18" s="184">
        <f t="shared" si="13"/>
        <v>395396</v>
      </c>
      <c r="CG18" s="185">
        <f t="shared" si="14"/>
        <v>16403</v>
      </c>
      <c r="CH18" s="186">
        <v>11130</v>
      </c>
      <c r="CI18" s="15"/>
    </row>
    <row r="19" spans="1:87" s="16" customFormat="1">
      <c r="A19" s="183">
        <v>42750</v>
      </c>
      <c r="B19" s="39">
        <v>61600</v>
      </c>
      <c r="C19" s="23">
        <v>15986</v>
      </c>
      <c r="D19" s="23">
        <v>0</v>
      </c>
      <c r="E19" s="23">
        <v>0</v>
      </c>
      <c r="F19" s="24">
        <f t="shared" si="0"/>
        <v>77586</v>
      </c>
      <c r="G19" s="25">
        <f>'[1]Non farebox- Details'!E19</f>
        <v>3017</v>
      </c>
      <c r="H19" s="39">
        <v>60456</v>
      </c>
      <c r="I19" s="23">
        <v>6510</v>
      </c>
      <c r="J19" s="23">
        <v>0</v>
      </c>
      <c r="K19" s="23">
        <v>0</v>
      </c>
      <c r="L19" s="26">
        <f t="shared" si="3"/>
        <v>66966</v>
      </c>
      <c r="M19" s="25">
        <f>'[1]Non farebox- Details'!H19</f>
        <v>156</v>
      </c>
      <c r="N19" s="23">
        <v>11470</v>
      </c>
      <c r="O19" s="23">
        <v>2240</v>
      </c>
      <c r="P19" s="23">
        <v>0</v>
      </c>
      <c r="Q19" s="23">
        <v>0</v>
      </c>
      <c r="R19" s="25">
        <f t="shared" si="4"/>
        <v>13710</v>
      </c>
      <c r="S19" s="26">
        <f>'[1]Non farebox- Details'!M19</f>
        <v>720</v>
      </c>
      <c r="T19" s="37">
        <v>38450</v>
      </c>
      <c r="U19" s="37">
        <v>19830</v>
      </c>
      <c r="V19" s="23">
        <v>0</v>
      </c>
      <c r="W19" s="23">
        <v>0</v>
      </c>
      <c r="X19" s="25">
        <f t="shared" si="1"/>
        <v>58280</v>
      </c>
      <c r="Y19" s="26">
        <f>'[1]Non farebox- Details'!Q19</f>
        <v>4662</v>
      </c>
      <c r="Z19" s="23">
        <v>17796</v>
      </c>
      <c r="AA19" s="23">
        <v>1380</v>
      </c>
      <c r="AB19" s="23">
        <v>0</v>
      </c>
      <c r="AC19" s="23">
        <v>0</v>
      </c>
      <c r="AD19" s="25">
        <f t="shared" si="5"/>
        <v>19176</v>
      </c>
      <c r="AE19" s="25">
        <f>'[1]Non farebox- Details'!U19</f>
        <v>1044</v>
      </c>
      <c r="AF19" s="23">
        <v>5000</v>
      </c>
      <c r="AG19" s="23">
        <v>4570</v>
      </c>
      <c r="AH19" s="23">
        <v>0</v>
      </c>
      <c r="AI19" s="23">
        <v>0</v>
      </c>
      <c r="AJ19" s="25">
        <f t="shared" si="6"/>
        <v>9570</v>
      </c>
      <c r="AK19" s="25">
        <f>'[1]Non farebox- Details'!X19</f>
        <v>180</v>
      </c>
      <c r="AL19" s="39">
        <v>57290</v>
      </c>
      <c r="AM19" s="23">
        <v>13530</v>
      </c>
      <c r="AN19" s="23">
        <v>0</v>
      </c>
      <c r="AO19" s="23">
        <v>0</v>
      </c>
      <c r="AP19" s="26">
        <f t="shared" si="7"/>
        <v>70820</v>
      </c>
      <c r="AQ19" s="26">
        <f>'[1]Non farebox- Details'!AA19</f>
        <v>3790</v>
      </c>
      <c r="AR19" s="28">
        <v>30550</v>
      </c>
      <c r="AS19" s="28">
        <v>8576</v>
      </c>
      <c r="AT19" s="23">
        <v>0</v>
      </c>
      <c r="AU19" s="23">
        <v>0</v>
      </c>
      <c r="AV19" s="26">
        <f t="shared" ref="AV19:AV35" si="15">SUM(AR19+AS19)</f>
        <v>39126</v>
      </c>
      <c r="AW19" s="29">
        <f>'[1]Non farebox- Details'!AD19</f>
        <v>95</v>
      </c>
      <c r="AX19" s="152">
        <f>SUM(F19+L19+R19+X19+AD19+AJ19+AP19+AV19)</f>
        <v>355234</v>
      </c>
      <c r="AY19" s="153">
        <f>SUM(G19+M19+S19+Y19+AE19+AK19+AQ19+AW19)</f>
        <v>13664</v>
      </c>
      <c r="AZ19" s="40">
        <v>8360</v>
      </c>
      <c r="BA19" s="23">
        <v>2080</v>
      </c>
      <c r="BB19" s="23">
        <v>0</v>
      </c>
      <c r="BC19" s="23">
        <v>0</v>
      </c>
      <c r="BD19" s="26">
        <f t="shared" si="8"/>
        <v>10440</v>
      </c>
      <c r="BE19" s="26">
        <f>'[1]Non farebox- Details'!AH19</f>
        <v>790</v>
      </c>
      <c r="BF19" s="39">
        <v>11260</v>
      </c>
      <c r="BG19" s="23">
        <v>940</v>
      </c>
      <c r="BH19" s="23">
        <v>0</v>
      </c>
      <c r="BI19" s="23">
        <v>0</v>
      </c>
      <c r="BJ19" s="26">
        <f t="shared" si="9"/>
        <v>12200</v>
      </c>
      <c r="BK19" s="26">
        <f>'[1]Non farebox- Details'!AL19</f>
        <v>105</v>
      </c>
      <c r="BL19" s="39">
        <v>1740</v>
      </c>
      <c r="BM19" s="23">
        <v>980</v>
      </c>
      <c r="BN19" s="23">
        <v>0</v>
      </c>
      <c r="BO19" s="23">
        <v>0</v>
      </c>
      <c r="BP19" s="26">
        <f t="shared" si="10"/>
        <v>2720</v>
      </c>
      <c r="BQ19" s="26">
        <f>'[1]Non farebox- Details'!AP19</f>
        <v>35</v>
      </c>
      <c r="BR19" s="39">
        <v>6640</v>
      </c>
      <c r="BS19" s="23">
        <v>2170</v>
      </c>
      <c r="BT19" s="23">
        <v>0</v>
      </c>
      <c r="BU19" s="23">
        <v>0</v>
      </c>
      <c r="BV19" s="26">
        <f t="shared" si="11"/>
        <v>8810</v>
      </c>
      <c r="BW19" s="26">
        <f>'[1]Non farebox- Details'!AS19</f>
        <v>345</v>
      </c>
      <c r="BX19" s="39">
        <v>84240</v>
      </c>
      <c r="BY19" s="23">
        <v>16300</v>
      </c>
      <c r="BZ19" s="23">
        <v>0</v>
      </c>
      <c r="CA19" s="23">
        <v>0</v>
      </c>
      <c r="CB19" s="26">
        <f t="shared" si="12"/>
        <v>100540</v>
      </c>
      <c r="CC19" s="29">
        <f>'[1]Non farebox- Details'!AV19</f>
        <v>2825</v>
      </c>
      <c r="CD19" s="152">
        <f>SUM(BD19+BJ19+BP19+BV19+CB19)</f>
        <v>134710</v>
      </c>
      <c r="CE19" s="153">
        <f>SUM(BE19+BK19+BQ19+BW19+CC19)</f>
        <v>4100</v>
      </c>
      <c r="CF19" s="184">
        <f t="shared" si="13"/>
        <v>489944</v>
      </c>
      <c r="CG19" s="185">
        <f t="shared" si="14"/>
        <v>17764</v>
      </c>
      <c r="CH19" s="186">
        <v>13881</v>
      </c>
      <c r="CI19" s="15"/>
    </row>
    <row r="20" spans="1:87" s="16" customFormat="1">
      <c r="A20" s="183">
        <v>42751</v>
      </c>
      <c r="B20" s="23">
        <v>85305</v>
      </c>
      <c r="C20" s="23">
        <v>34360</v>
      </c>
      <c r="D20" s="23">
        <v>0</v>
      </c>
      <c r="E20" s="23">
        <v>0</v>
      </c>
      <c r="F20" s="24">
        <f t="shared" si="0"/>
        <v>119665</v>
      </c>
      <c r="G20" s="25">
        <f>'[1]Non farebox- Details'!E20</f>
        <v>11052</v>
      </c>
      <c r="H20" s="23">
        <v>78790</v>
      </c>
      <c r="I20" s="23">
        <v>15160</v>
      </c>
      <c r="J20" s="23">
        <v>0</v>
      </c>
      <c r="K20" s="23">
        <v>0</v>
      </c>
      <c r="L20" s="26">
        <f t="shared" si="3"/>
        <v>93950</v>
      </c>
      <c r="M20" s="25">
        <f>'[1]Non farebox- Details'!H20</f>
        <v>418</v>
      </c>
      <c r="N20" s="23">
        <v>12190</v>
      </c>
      <c r="O20" s="23">
        <v>2680</v>
      </c>
      <c r="P20" s="23">
        <v>0</v>
      </c>
      <c r="Q20" s="23">
        <v>0</v>
      </c>
      <c r="R20" s="25">
        <f t="shared" si="4"/>
        <v>14870</v>
      </c>
      <c r="S20" s="26">
        <f>'[1]Non farebox- Details'!M20</f>
        <v>2240</v>
      </c>
      <c r="T20" s="37">
        <v>45747</v>
      </c>
      <c r="U20" s="37">
        <v>12340</v>
      </c>
      <c r="V20" s="23">
        <v>0</v>
      </c>
      <c r="W20" s="23">
        <v>0</v>
      </c>
      <c r="X20" s="25">
        <f t="shared" si="1"/>
        <v>58087</v>
      </c>
      <c r="Y20" s="26">
        <f>'[1]Non farebox- Details'!Q20</f>
        <v>5167</v>
      </c>
      <c r="Z20" s="23">
        <v>20900</v>
      </c>
      <c r="AA20" s="23">
        <v>3940</v>
      </c>
      <c r="AB20" s="23">
        <v>0</v>
      </c>
      <c r="AC20" s="23">
        <v>0</v>
      </c>
      <c r="AD20" s="25">
        <f t="shared" si="5"/>
        <v>24840</v>
      </c>
      <c r="AE20" s="25">
        <f>'[1]Non farebox- Details'!U20</f>
        <v>1677</v>
      </c>
      <c r="AF20" s="23">
        <v>9571</v>
      </c>
      <c r="AG20" s="23">
        <v>4130</v>
      </c>
      <c r="AH20" s="23">
        <v>0</v>
      </c>
      <c r="AI20" s="23">
        <v>0</v>
      </c>
      <c r="AJ20" s="25">
        <f t="shared" si="6"/>
        <v>13701</v>
      </c>
      <c r="AK20" s="25">
        <f>'[1]Non farebox- Details'!X20</f>
        <v>880</v>
      </c>
      <c r="AL20" s="23">
        <v>56910</v>
      </c>
      <c r="AM20" s="23">
        <v>12580</v>
      </c>
      <c r="AN20" s="23">
        <v>0</v>
      </c>
      <c r="AO20" s="23">
        <v>0</v>
      </c>
      <c r="AP20" s="26">
        <f t="shared" si="7"/>
        <v>69490</v>
      </c>
      <c r="AQ20" s="26">
        <f>'[1]Non farebox- Details'!AA20</f>
        <v>5710</v>
      </c>
      <c r="AR20" s="28">
        <v>34350</v>
      </c>
      <c r="AS20" s="28">
        <v>5900</v>
      </c>
      <c r="AT20" s="23">
        <v>0</v>
      </c>
      <c r="AU20" s="23">
        <v>0</v>
      </c>
      <c r="AV20" s="26">
        <f t="shared" si="15"/>
        <v>40250</v>
      </c>
      <c r="AW20" s="29">
        <f>'[1]Non farebox- Details'!AD20</f>
        <v>195</v>
      </c>
      <c r="AX20" s="152">
        <f>SUM(F20+L20+R20+X20+AD20+AJ20+AP20+AV20)</f>
        <v>434853</v>
      </c>
      <c r="AY20" s="153">
        <f>SUM(G20+M20+S20+Y20+AE20+AK20+AQ20+AW20)</f>
        <v>27339</v>
      </c>
      <c r="AZ20" s="30">
        <v>8130</v>
      </c>
      <c r="BA20" s="23">
        <v>4780</v>
      </c>
      <c r="BB20" s="23">
        <v>0</v>
      </c>
      <c r="BC20" s="23">
        <v>0</v>
      </c>
      <c r="BD20" s="26">
        <f t="shared" si="8"/>
        <v>12910</v>
      </c>
      <c r="BE20" s="26">
        <f>'[1]Non farebox- Details'!AH20</f>
        <v>240</v>
      </c>
      <c r="BF20" s="23">
        <v>7880</v>
      </c>
      <c r="BG20" s="23">
        <v>2510</v>
      </c>
      <c r="BH20" s="23">
        <v>0</v>
      </c>
      <c r="BI20" s="23">
        <v>0</v>
      </c>
      <c r="BJ20" s="26">
        <f t="shared" si="9"/>
        <v>10390</v>
      </c>
      <c r="BK20" s="26">
        <f>'[1]Non farebox- Details'!AL20</f>
        <v>795</v>
      </c>
      <c r="BL20" s="23">
        <v>1720</v>
      </c>
      <c r="BM20" s="23">
        <v>440</v>
      </c>
      <c r="BN20" s="23">
        <v>0</v>
      </c>
      <c r="BO20" s="23">
        <v>0</v>
      </c>
      <c r="BP20" s="26">
        <f t="shared" si="10"/>
        <v>2160</v>
      </c>
      <c r="BQ20" s="26">
        <f>'[1]Non farebox- Details'!AP20</f>
        <v>41</v>
      </c>
      <c r="BR20" s="23">
        <v>11080</v>
      </c>
      <c r="BS20" s="23">
        <v>3170</v>
      </c>
      <c r="BT20" s="23">
        <v>0</v>
      </c>
      <c r="BU20" s="23">
        <v>0</v>
      </c>
      <c r="BV20" s="26">
        <f t="shared" si="11"/>
        <v>14250</v>
      </c>
      <c r="BW20" s="26">
        <f>'[1]Non farebox- Details'!AS20</f>
        <v>395</v>
      </c>
      <c r="BX20" s="23">
        <v>88290</v>
      </c>
      <c r="BY20" s="23">
        <v>15600</v>
      </c>
      <c r="BZ20" s="23">
        <v>0</v>
      </c>
      <c r="CA20" s="23">
        <v>0</v>
      </c>
      <c r="CB20" s="26">
        <f t="shared" si="12"/>
        <v>103890</v>
      </c>
      <c r="CC20" s="29">
        <f>'[1]Non farebox- Details'!AV20</f>
        <v>3900</v>
      </c>
      <c r="CD20" s="152">
        <f>SUM(BD20+BJ20+BP20+BV20+CB20)</f>
        <v>143600</v>
      </c>
      <c r="CE20" s="153">
        <f>SUM(BE20+BK20+BQ20+BW20+CC20)</f>
        <v>5371</v>
      </c>
      <c r="CF20" s="184">
        <f t="shared" si="13"/>
        <v>578453</v>
      </c>
      <c r="CG20" s="185">
        <f t="shared" si="14"/>
        <v>32710</v>
      </c>
      <c r="CH20" s="186">
        <v>16024</v>
      </c>
      <c r="CI20" s="15"/>
    </row>
    <row r="21" spans="1:87" s="16" customFormat="1">
      <c r="A21" s="183">
        <v>42752</v>
      </c>
      <c r="B21" s="23">
        <v>51410</v>
      </c>
      <c r="C21" s="23">
        <v>22950</v>
      </c>
      <c r="D21" s="23">
        <v>0</v>
      </c>
      <c r="E21" s="23">
        <v>0</v>
      </c>
      <c r="F21" s="24">
        <f t="shared" si="0"/>
        <v>74360</v>
      </c>
      <c r="G21" s="25">
        <f>'[1]Non farebox- Details'!E21</f>
        <v>10735</v>
      </c>
      <c r="H21" s="23">
        <v>82725</v>
      </c>
      <c r="I21" s="23">
        <v>10770</v>
      </c>
      <c r="J21" s="23">
        <v>0</v>
      </c>
      <c r="K21" s="23">
        <v>0</v>
      </c>
      <c r="L21" s="26">
        <f t="shared" si="3"/>
        <v>93495</v>
      </c>
      <c r="M21" s="25">
        <f>'[1]Non farebox- Details'!H21</f>
        <v>256</v>
      </c>
      <c r="N21" s="23">
        <v>11837</v>
      </c>
      <c r="O21" s="23">
        <v>7700</v>
      </c>
      <c r="P21" s="23">
        <v>0</v>
      </c>
      <c r="Q21" s="23">
        <v>0</v>
      </c>
      <c r="R21" s="25">
        <f t="shared" si="4"/>
        <v>19537</v>
      </c>
      <c r="S21" s="26">
        <f>'[1]Non farebox- Details'!M21</f>
        <v>2000</v>
      </c>
      <c r="T21" s="28">
        <v>35580</v>
      </c>
      <c r="U21" s="28">
        <v>6600</v>
      </c>
      <c r="V21" s="23">
        <v>0</v>
      </c>
      <c r="W21" s="23">
        <v>0</v>
      </c>
      <c r="X21" s="25">
        <f t="shared" si="1"/>
        <v>42180</v>
      </c>
      <c r="Y21" s="26">
        <f>'[1]Non farebox- Details'!Q21</f>
        <v>4688</v>
      </c>
      <c r="Z21" s="23">
        <v>12793</v>
      </c>
      <c r="AA21" s="23">
        <v>3670</v>
      </c>
      <c r="AB21" s="23">
        <v>0</v>
      </c>
      <c r="AC21" s="23">
        <v>0</v>
      </c>
      <c r="AD21" s="25">
        <f t="shared" si="5"/>
        <v>16463</v>
      </c>
      <c r="AE21" s="25">
        <f>'[1]Non farebox- Details'!U21</f>
        <v>1636</v>
      </c>
      <c r="AF21" s="23">
        <v>5840</v>
      </c>
      <c r="AG21" s="23">
        <v>16530</v>
      </c>
      <c r="AH21" s="23">
        <v>0</v>
      </c>
      <c r="AI21" s="23">
        <v>0</v>
      </c>
      <c r="AJ21" s="25">
        <f t="shared" si="6"/>
        <v>22370</v>
      </c>
      <c r="AK21" s="25">
        <f>'[1]Non farebox- Details'!X21</f>
        <v>650</v>
      </c>
      <c r="AL21" s="23">
        <v>43950</v>
      </c>
      <c r="AM21" s="23">
        <v>7840</v>
      </c>
      <c r="AN21" s="23">
        <v>0</v>
      </c>
      <c r="AO21" s="23">
        <v>0</v>
      </c>
      <c r="AP21" s="26">
        <f t="shared" si="7"/>
        <v>51790</v>
      </c>
      <c r="AQ21" s="26">
        <f>'[1]Non farebox- Details'!AA21</f>
        <v>4385</v>
      </c>
      <c r="AR21" s="28">
        <v>24510</v>
      </c>
      <c r="AS21" s="28">
        <v>3780</v>
      </c>
      <c r="AT21" s="23">
        <v>0</v>
      </c>
      <c r="AU21" s="23">
        <v>0</v>
      </c>
      <c r="AV21" s="26">
        <f t="shared" si="15"/>
        <v>28290</v>
      </c>
      <c r="AW21" s="29">
        <f>'[1]Non farebox- Details'!AD21</f>
        <v>205</v>
      </c>
      <c r="AX21" s="152">
        <f>SUM(F21+L21+R21+X21+AD21+AJ21+AP21+AV21)</f>
        <v>348485</v>
      </c>
      <c r="AY21" s="153">
        <f>SUM(G21+M21+S21+Y21+AE21+AK21+AQ21+AW21)</f>
        <v>24555</v>
      </c>
      <c r="AZ21" s="30">
        <v>7310</v>
      </c>
      <c r="BA21" s="23">
        <v>2480</v>
      </c>
      <c r="BB21" s="23">
        <v>0</v>
      </c>
      <c r="BC21" s="23">
        <v>0</v>
      </c>
      <c r="BD21" s="26">
        <f t="shared" si="8"/>
        <v>9790</v>
      </c>
      <c r="BE21" s="26">
        <f>'[1]Non farebox- Details'!AH21</f>
        <v>450</v>
      </c>
      <c r="BF21" s="23">
        <v>12400</v>
      </c>
      <c r="BG21" s="23">
        <v>1090</v>
      </c>
      <c r="BH21" s="23">
        <v>0</v>
      </c>
      <c r="BI21" s="23">
        <v>0</v>
      </c>
      <c r="BJ21" s="26">
        <f t="shared" si="9"/>
        <v>13490</v>
      </c>
      <c r="BK21" s="26">
        <f>'[1]Non farebox- Details'!AL21</f>
        <v>1050</v>
      </c>
      <c r="BL21" s="23">
        <v>3160</v>
      </c>
      <c r="BM21" s="23">
        <v>300</v>
      </c>
      <c r="BN21" s="23">
        <v>0</v>
      </c>
      <c r="BO21" s="23">
        <v>0</v>
      </c>
      <c r="BP21" s="26">
        <f t="shared" si="10"/>
        <v>3460</v>
      </c>
      <c r="BQ21" s="26">
        <f>'[1]Non farebox- Details'!AP21</f>
        <v>35</v>
      </c>
      <c r="BR21" s="23">
        <v>7970</v>
      </c>
      <c r="BS21" s="23">
        <v>4600</v>
      </c>
      <c r="BT21" s="23">
        <v>0</v>
      </c>
      <c r="BU21" s="23">
        <v>0</v>
      </c>
      <c r="BV21" s="26">
        <f t="shared" si="11"/>
        <v>12570</v>
      </c>
      <c r="BW21" s="26">
        <f>'[1]Non farebox- Details'!AS21</f>
        <v>115</v>
      </c>
      <c r="BX21" s="23">
        <v>53670</v>
      </c>
      <c r="BY21" s="23">
        <v>9550</v>
      </c>
      <c r="BZ21" s="23">
        <v>0</v>
      </c>
      <c r="CA21" s="23">
        <v>0</v>
      </c>
      <c r="CB21" s="26">
        <f t="shared" si="12"/>
        <v>63220</v>
      </c>
      <c r="CC21" s="29">
        <f>'[1]Non farebox- Details'!AV21</f>
        <v>1965</v>
      </c>
      <c r="CD21" s="152">
        <f>SUM(BD21+BJ21+BP21+BV21+CB21)</f>
        <v>102530</v>
      </c>
      <c r="CE21" s="153">
        <f>SUM(BE21+BK21+BQ21+BW21+CC21)</f>
        <v>3615</v>
      </c>
      <c r="CF21" s="184">
        <f t="shared" si="13"/>
        <v>451015</v>
      </c>
      <c r="CG21" s="185">
        <f t="shared" si="14"/>
        <v>28170</v>
      </c>
      <c r="CH21" s="189">
        <v>12252</v>
      </c>
      <c r="CI21" s="15"/>
    </row>
    <row r="22" spans="1:87" s="16" customFormat="1">
      <c r="A22" s="183">
        <v>42753</v>
      </c>
      <c r="B22" s="23">
        <v>43320</v>
      </c>
      <c r="C22" s="23">
        <v>18210</v>
      </c>
      <c r="D22" s="23">
        <v>0</v>
      </c>
      <c r="E22" s="23">
        <v>0</v>
      </c>
      <c r="F22" s="24">
        <f t="shared" si="0"/>
        <v>61530</v>
      </c>
      <c r="G22" s="25">
        <f>'[1]Non farebox- Details'!E22</f>
        <v>15859</v>
      </c>
      <c r="H22" s="23">
        <v>65063</v>
      </c>
      <c r="I22" s="23">
        <v>13340</v>
      </c>
      <c r="J22" s="23">
        <v>0</v>
      </c>
      <c r="K22" s="23">
        <v>0</v>
      </c>
      <c r="L22" s="26">
        <f t="shared" si="3"/>
        <v>78403</v>
      </c>
      <c r="M22" s="25">
        <f>'[1]Non farebox- Details'!H22</f>
        <v>318</v>
      </c>
      <c r="N22" s="23">
        <v>11230</v>
      </c>
      <c r="O22" s="23">
        <v>5000</v>
      </c>
      <c r="P22" s="23">
        <v>0</v>
      </c>
      <c r="Q22" s="23">
        <v>0</v>
      </c>
      <c r="R22" s="25">
        <f t="shared" si="4"/>
        <v>16230</v>
      </c>
      <c r="S22" s="26">
        <f>'[1]Non farebox- Details'!M22</f>
        <v>4640</v>
      </c>
      <c r="T22" s="37">
        <v>27260</v>
      </c>
      <c r="U22" s="37">
        <v>4070</v>
      </c>
      <c r="V22" s="23">
        <v>0</v>
      </c>
      <c r="W22" s="23">
        <v>0</v>
      </c>
      <c r="X22" s="25">
        <f t="shared" si="1"/>
        <v>31330</v>
      </c>
      <c r="Y22" s="26">
        <f>'[1]Non farebox- Details'!Q22</f>
        <v>5639</v>
      </c>
      <c r="Z22" s="23">
        <v>16070</v>
      </c>
      <c r="AA22" s="23">
        <v>1850</v>
      </c>
      <c r="AB22" s="23">
        <v>0</v>
      </c>
      <c r="AC22" s="23">
        <v>0</v>
      </c>
      <c r="AD22" s="25">
        <f t="shared" si="5"/>
        <v>17920</v>
      </c>
      <c r="AE22" s="25">
        <f>'[1]Non farebox- Details'!U22</f>
        <v>1549</v>
      </c>
      <c r="AF22" s="23">
        <v>18316</v>
      </c>
      <c r="AG22" s="23">
        <v>20910</v>
      </c>
      <c r="AH22" s="23">
        <v>0</v>
      </c>
      <c r="AI22" s="23">
        <v>0</v>
      </c>
      <c r="AJ22" s="25">
        <f t="shared" si="6"/>
        <v>39226</v>
      </c>
      <c r="AK22" s="25">
        <f>'[1]Non farebox- Details'!X22</f>
        <v>160</v>
      </c>
      <c r="AL22" s="23">
        <v>36210</v>
      </c>
      <c r="AM22" s="23">
        <v>8990</v>
      </c>
      <c r="AN22" s="23">
        <v>0</v>
      </c>
      <c r="AO22" s="23">
        <v>0</v>
      </c>
      <c r="AP22" s="26">
        <f>SUM(AL22+AM22)</f>
        <v>45200</v>
      </c>
      <c r="AQ22" s="26">
        <f>'[1]Non farebox- Details'!AA22</f>
        <v>5840</v>
      </c>
      <c r="AR22" s="28">
        <v>21830</v>
      </c>
      <c r="AS22" s="28">
        <v>6350</v>
      </c>
      <c r="AT22" s="23">
        <v>0</v>
      </c>
      <c r="AU22" s="23">
        <v>0</v>
      </c>
      <c r="AV22" s="26">
        <f t="shared" si="15"/>
        <v>28180</v>
      </c>
      <c r="AW22" s="29">
        <f>'[1]Non farebox- Details'!AD22</f>
        <v>940</v>
      </c>
      <c r="AX22" s="152">
        <f>SUM(F22+L22+R22+X22+AD22+AJ22+AP22+AV22)</f>
        <v>318019</v>
      </c>
      <c r="AY22" s="153">
        <f>SUM(G22+M22+S22+Y22+AE22+AK22+AQ22+AW22)</f>
        <v>34945</v>
      </c>
      <c r="AZ22" s="30">
        <v>12660</v>
      </c>
      <c r="BA22" s="23">
        <v>7670</v>
      </c>
      <c r="BB22" s="23">
        <v>0</v>
      </c>
      <c r="BC22" s="23">
        <v>0</v>
      </c>
      <c r="BD22" s="26">
        <f t="shared" si="8"/>
        <v>20330</v>
      </c>
      <c r="BE22" s="26">
        <f>'[1]Non farebox- Details'!AH22</f>
        <v>320</v>
      </c>
      <c r="BF22" s="23">
        <v>13610</v>
      </c>
      <c r="BG22" s="23">
        <v>510</v>
      </c>
      <c r="BH22" s="23">
        <v>0</v>
      </c>
      <c r="BI22" s="23">
        <v>0</v>
      </c>
      <c r="BJ22" s="26">
        <f t="shared" si="9"/>
        <v>14120</v>
      </c>
      <c r="BK22" s="26">
        <f>'[1]Non farebox- Details'!AL22</f>
        <v>1160</v>
      </c>
      <c r="BL22" s="23">
        <v>2070</v>
      </c>
      <c r="BM22" s="23">
        <v>60</v>
      </c>
      <c r="BN22" s="23">
        <v>0</v>
      </c>
      <c r="BO22" s="23">
        <v>0</v>
      </c>
      <c r="BP22" s="26">
        <f t="shared" si="10"/>
        <v>2130</v>
      </c>
      <c r="BQ22" s="26">
        <f>'[1]Non farebox- Details'!AP22</f>
        <v>15</v>
      </c>
      <c r="BR22" s="23">
        <v>9250</v>
      </c>
      <c r="BS22" s="23">
        <v>2660</v>
      </c>
      <c r="BT22" s="23">
        <v>0</v>
      </c>
      <c r="BU22" s="23">
        <v>0</v>
      </c>
      <c r="BV22" s="26">
        <f t="shared" si="11"/>
        <v>11910</v>
      </c>
      <c r="BW22" s="26">
        <f>'[1]Non farebox- Details'!AS22</f>
        <v>60</v>
      </c>
      <c r="BX22" s="23">
        <v>44840</v>
      </c>
      <c r="BY22" s="23">
        <v>5380</v>
      </c>
      <c r="BZ22" s="23">
        <v>0</v>
      </c>
      <c r="CA22" s="23">
        <v>0</v>
      </c>
      <c r="CB22" s="26">
        <f t="shared" si="12"/>
        <v>50220</v>
      </c>
      <c r="CC22" s="29">
        <f>'[1]Non farebox- Details'!AV22</f>
        <v>1090</v>
      </c>
      <c r="CD22" s="152">
        <f>SUM(BD22+BJ22+BP22+BV22+CB22)</f>
        <v>98710</v>
      </c>
      <c r="CE22" s="153">
        <f>SUM(BE22+BK22+BQ22+BW22+CC22)</f>
        <v>2645</v>
      </c>
      <c r="CF22" s="184">
        <f t="shared" si="13"/>
        <v>416729</v>
      </c>
      <c r="CG22" s="185">
        <f t="shared" si="14"/>
        <v>37590</v>
      </c>
      <c r="CH22" s="190">
        <v>13459</v>
      </c>
      <c r="CI22" s="15"/>
    </row>
    <row r="23" spans="1:87" s="16" customFormat="1">
      <c r="A23" s="183">
        <v>42754</v>
      </c>
      <c r="B23" s="23">
        <v>32830</v>
      </c>
      <c r="C23" s="23">
        <v>19490</v>
      </c>
      <c r="D23" s="23">
        <v>0</v>
      </c>
      <c r="E23" s="23">
        <v>0</v>
      </c>
      <c r="F23" s="24">
        <f t="shared" si="0"/>
        <v>52320</v>
      </c>
      <c r="G23" s="25">
        <f>'[1]Non farebox- Details'!E23</f>
        <v>10817</v>
      </c>
      <c r="H23" s="23">
        <v>52746</v>
      </c>
      <c r="I23" s="23">
        <v>9880</v>
      </c>
      <c r="J23" s="23">
        <v>0</v>
      </c>
      <c r="K23" s="23">
        <v>0</v>
      </c>
      <c r="L23" s="26">
        <f t="shared" si="3"/>
        <v>62626</v>
      </c>
      <c r="M23" s="25">
        <f>'[1]Non farebox- Details'!H23</f>
        <v>204</v>
      </c>
      <c r="N23" s="23">
        <v>11330</v>
      </c>
      <c r="O23" s="23">
        <v>3080</v>
      </c>
      <c r="P23" s="23">
        <v>0</v>
      </c>
      <c r="Q23" s="23">
        <v>0</v>
      </c>
      <c r="R23" s="25">
        <f t="shared" si="4"/>
        <v>14410</v>
      </c>
      <c r="S23" s="26">
        <f>'[1]Non farebox- Details'!M23</f>
        <v>1275</v>
      </c>
      <c r="T23" s="37">
        <v>30865</v>
      </c>
      <c r="U23" s="37">
        <v>3410</v>
      </c>
      <c r="V23" s="23">
        <v>0</v>
      </c>
      <c r="W23" s="23">
        <v>0</v>
      </c>
      <c r="X23" s="25">
        <f t="shared" si="1"/>
        <v>34275</v>
      </c>
      <c r="Y23" s="26">
        <f>'[1]Non farebox- Details'!Q23</f>
        <v>3805</v>
      </c>
      <c r="Z23" s="23">
        <v>17410</v>
      </c>
      <c r="AA23" s="23">
        <v>4750</v>
      </c>
      <c r="AB23" s="23">
        <v>0</v>
      </c>
      <c r="AC23" s="23">
        <v>0</v>
      </c>
      <c r="AD23" s="25">
        <f t="shared" si="5"/>
        <v>22160</v>
      </c>
      <c r="AE23" s="25">
        <f>'[1]Non farebox- Details'!U23</f>
        <v>1297</v>
      </c>
      <c r="AF23" s="23">
        <v>14874</v>
      </c>
      <c r="AG23" s="23">
        <v>12525</v>
      </c>
      <c r="AH23" s="23">
        <v>0</v>
      </c>
      <c r="AI23" s="23">
        <v>0</v>
      </c>
      <c r="AJ23" s="25">
        <f t="shared" si="6"/>
        <v>27399</v>
      </c>
      <c r="AK23" s="25">
        <f>'[1]Non farebox- Details'!X23</f>
        <v>385</v>
      </c>
      <c r="AL23" s="23">
        <v>37823</v>
      </c>
      <c r="AM23" s="23">
        <v>4210</v>
      </c>
      <c r="AN23" s="23">
        <v>0</v>
      </c>
      <c r="AO23" s="23">
        <v>0</v>
      </c>
      <c r="AP23" s="26">
        <f t="shared" si="7"/>
        <v>42033</v>
      </c>
      <c r="AQ23" s="26">
        <f>'[1]Non farebox- Details'!AA23</f>
        <v>3375</v>
      </c>
      <c r="AR23" s="28">
        <v>24212</v>
      </c>
      <c r="AS23" s="28">
        <v>7930</v>
      </c>
      <c r="AT23" s="23">
        <v>0</v>
      </c>
      <c r="AU23" s="23">
        <v>0</v>
      </c>
      <c r="AV23" s="26">
        <f t="shared" si="15"/>
        <v>32142</v>
      </c>
      <c r="AW23" s="29">
        <f>'[1]Non farebox- Details'!AD23</f>
        <v>930</v>
      </c>
      <c r="AX23" s="152">
        <f>SUM(F23+L23+R23+X23+AD23+AJ23+AP23+AV23)</f>
        <v>287365</v>
      </c>
      <c r="AY23" s="153">
        <f>SUM(G23+M23+S23+Y23+AE23+AK23+AQ23+AW23)</f>
        <v>22088</v>
      </c>
      <c r="AZ23" s="30">
        <v>8050</v>
      </c>
      <c r="BA23" s="23">
        <v>6760</v>
      </c>
      <c r="BB23" s="23">
        <v>0</v>
      </c>
      <c r="BC23" s="23">
        <v>0</v>
      </c>
      <c r="BD23" s="26">
        <f t="shared" si="8"/>
        <v>14810</v>
      </c>
      <c r="BE23" s="26">
        <f>'[1]Non farebox- Details'!AH23</f>
        <v>160</v>
      </c>
      <c r="BF23" s="23">
        <v>15150</v>
      </c>
      <c r="BG23" s="23">
        <v>3730</v>
      </c>
      <c r="BH23" s="23">
        <v>0</v>
      </c>
      <c r="BI23" s="23">
        <v>0</v>
      </c>
      <c r="BJ23" s="26">
        <f t="shared" si="9"/>
        <v>18880</v>
      </c>
      <c r="BK23" s="26">
        <f>'[1]Non farebox- Details'!AL23</f>
        <v>2305</v>
      </c>
      <c r="BL23" s="23">
        <v>2490</v>
      </c>
      <c r="BM23" s="23">
        <v>80</v>
      </c>
      <c r="BN23" s="23">
        <v>0</v>
      </c>
      <c r="BO23" s="23">
        <v>0</v>
      </c>
      <c r="BP23" s="26">
        <f t="shared" si="10"/>
        <v>2570</v>
      </c>
      <c r="BQ23" s="26">
        <f>'[1]Non farebox- Details'!AP23</f>
        <v>31</v>
      </c>
      <c r="BR23" s="23">
        <v>8990</v>
      </c>
      <c r="BS23" s="23">
        <v>4150</v>
      </c>
      <c r="BT23" s="23">
        <v>0</v>
      </c>
      <c r="BU23" s="23">
        <v>0</v>
      </c>
      <c r="BV23" s="26">
        <f t="shared" si="11"/>
        <v>13140</v>
      </c>
      <c r="BW23" s="26">
        <f>'[1]Non farebox- Details'!AS23</f>
        <v>65</v>
      </c>
      <c r="BX23" s="23">
        <v>39710</v>
      </c>
      <c r="BY23" s="23">
        <v>4070</v>
      </c>
      <c r="BZ23" s="23">
        <v>0</v>
      </c>
      <c r="CA23" s="23">
        <v>0</v>
      </c>
      <c r="CB23" s="26">
        <f t="shared" si="12"/>
        <v>43780</v>
      </c>
      <c r="CC23" s="29">
        <f>'[1]Non farebox- Details'!AV23</f>
        <v>110</v>
      </c>
      <c r="CD23" s="152">
        <f>SUM(BD23+BJ23+BP23+BV23+CB23)</f>
        <v>93180</v>
      </c>
      <c r="CE23" s="153">
        <f>SUM(BE23+BK23+BQ23+BW23+CC23)</f>
        <v>2671</v>
      </c>
      <c r="CF23" s="184">
        <f t="shared" si="13"/>
        <v>380545</v>
      </c>
      <c r="CG23" s="185">
        <f t="shared" si="14"/>
        <v>24759</v>
      </c>
      <c r="CH23" s="189">
        <v>11443</v>
      </c>
      <c r="CI23" s="15"/>
    </row>
    <row r="24" spans="1:87" s="16" customFormat="1">
      <c r="A24" s="183">
        <v>42755</v>
      </c>
      <c r="B24" s="23">
        <v>32030</v>
      </c>
      <c r="C24" s="23">
        <v>16970</v>
      </c>
      <c r="D24" s="23">
        <v>0</v>
      </c>
      <c r="E24" s="23">
        <v>0</v>
      </c>
      <c r="F24" s="24">
        <f t="shared" si="0"/>
        <v>49000</v>
      </c>
      <c r="G24" s="25">
        <f>'[1]Non farebox- Details'!E24</f>
        <v>4960</v>
      </c>
      <c r="H24" s="23">
        <v>79946</v>
      </c>
      <c r="I24" s="23">
        <v>6110</v>
      </c>
      <c r="J24" s="23">
        <v>0</v>
      </c>
      <c r="K24" s="23">
        <v>0</v>
      </c>
      <c r="L24" s="26">
        <f t="shared" si="3"/>
        <v>86056</v>
      </c>
      <c r="M24" s="25">
        <f>'[1]Non farebox- Details'!H24</f>
        <v>116</v>
      </c>
      <c r="N24" s="23">
        <v>10430</v>
      </c>
      <c r="O24" s="23">
        <v>2520</v>
      </c>
      <c r="P24" s="23">
        <v>0</v>
      </c>
      <c r="Q24" s="23">
        <v>0</v>
      </c>
      <c r="R24" s="25">
        <f t="shared" si="4"/>
        <v>12950</v>
      </c>
      <c r="S24" s="26">
        <f>'[1]Non farebox- Details'!M24</f>
        <v>885</v>
      </c>
      <c r="T24" s="37">
        <v>24659</v>
      </c>
      <c r="U24" s="37">
        <v>2450</v>
      </c>
      <c r="V24" s="23">
        <v>0</v>
      </c>
      <c r="W24" s="23">
        <v>0</v>
      </c>
      <c r="X24" s="25">
        <f t="shared" si="1"/>
        <v>27109</v>
      </c>
      <c r="Y24" s="26">
        <f>'[1]Non farebox- Details'!Q24</f>
        <v>1822</v>
      </c>
      <c r="Z24" s="23">
        <v>17200</v>
      </c>
      <c r="AA24" s="23">
        <v>4190</v>
      </c>
      <c r="AB24" s="23">
        <v>0</v>
      </c>
      <c r="AC24" s="23">
        <v>0</v>
      </c>
      <c r="AD24" s="25">
        <f t="shared" si="5"/>
        <v>21390</v>
      </c>
      <c r="AE24" s="25">
        <f>'[1]Non farebox- Details'!U24</f>
        <v>1167</v>
      </c>
      <c r="AF24" s="23">
        <v>28610</v>
      </c>
      <c r="AG24" s="23">
        <v>15680</v>
      </c>
      <c r="AH24" s="23">
        <v>0</v>
      </c>
      <c r="AI24" s="23">
        <v>0</v>
      </c>
      <c r="AJ24" s="25">
        <f t="shared" si="6"/>
        <v>44290</v>
      </c>
      <c r="AK24" s="25">
        <f>'[1]Non farebox- Details'!X24</f>
        <v>170</v>
      </c>
      <c r="AL24" s="23">
        <v>43415</v>
      </c>
      <c r="AM24" s="23">
        <v>7480</v>
      </c>
      <c r="AN24" s="23">
        <v>0</v>
      </c>
      <c r="AO24" s="23">
        <v>0</v>
      </c>
      <c r="AP24" s="26">
        <f t="shared" si="7"/>
        <v>50895</v>
      </c>
      <c r="AQ24" s="26">
        <f>'[1]Non farebox- Details'!AA24</f>
        <v>2215</v>
      </c>
      <c r="AR24" s="28">
        <v>30940</v>
      </c>
      <c r="AS24" s="28">
        <v>5220</v>
      </c>
      <c r="AT24" s="23">
        <v>0</v>
      </c>
      <c r="AU24" s="23">
        <v>0</v>
      </c>
      <c r="AV24" s="26">
        <f t="shared" si="15"/>
        <v>36160</v>
      </c>
      <c r="AW24" s="29">
        <f>'[1]Non farebox- Details'!AD24</f>
        <v>155</v>
      </c>
      <c r="AX24" s="152">
        <f>SUM(F24+L24+R24+X24+AD24+AJ24+AP24+AV24)</f>
        <v>327850</v>
      </c>
      <c r="AY24" s="153">
        <f>SUM(G24+M24+S24+Y24+AE24+AK24+AQ24+AW24)</f>
        <v>11490</v>
      </c>
      <c r="AZ24" s="30">
        <v>10290</v>
      </c>
      <c r="BA24" s="23">
        <v>5820</v>
      </c>
      <c r="BB24" s="23">
        <v>0</v>
      </c>
      <c r="BC24" s="23">
        <v>0</v>
      </c>
      <c r="BD24" s="26">
        <f t="shared" si="8"/>
        <v>16110</v>
      </c>
      <c r="BE24" s="26">
        <f>'[1]Non farebox- Details'!AH24</f>
        <v>185</v>
      </c>
      <c r="BF24" s="23">
        <v>18160</v>
      </c>
      <c r="BG24" s="23">
        <v>960</v>
      </c>
      <c r="BH24" s="23">
        <v>0</v>
      </c>
      <c r="BI24" s="23">
        <v>0</v>
      </c>
      <c r="BJ24" s="26">
        <f t="shared" si="9"/>
        <v>19120</v>
      </c>
      <c r="BK24" s="26">
        <f>'[1]Non farebox- Details'!AL24</f>
        <v>595</v>
      </c>
      <c r="BL24" s="23">
        <v>2220</v>
      </c>
      <c r="BM24" s="23">
        <v>40</v>
      </c>
      <c r="BN24" s="23">
        <v>0</v>
      </c>
      <c r="BO24" s="23">
        <v>0</v>
      </c>
      <c r="BP24" s="26">
        <f t="shared" si="10"/>
        <v>2260</v>
      </c>
      <c r="BQ24" s="26">
        <f>'[1]Non farebox- Details'!AP24</f>
        <v>37</v>
      </c>
      <c r="BR24" s="23">
        <v>9696</v>
      </c>
      <c r="BS24" s="23">
        <v>1080</v>
      </c>
      <c r="BT24" s="23">
        <v>0</v>
      </c>
      <c r="BU24" s="23">
        <v>0</v>
      </c>
      <c r="BV24" s="26">
        <f t="shared" si="11"/>
        <v>10776</v>
      </c>
      <c r="BW24" s="26">
        <f>'[1]Non farebox- Details'!AS24</f>
        <v>415</v>
      </c>
      <c r="BX24" s="23">
        <v>46230</v>
      </c>
      <c r="BY24" s="23">
        <v>3410</v>
      </c>
      <c r="BZ24" s="23">
        <v>0</v>
      </c>
      <c r="CA24" s="23">
        <v>0</v>
      </c>
      <c r="CB24" s="26">
        <f t="shared" si="12"/>
        <v>49640</v>
      </c>
      <c r="CC24" s="29">
        <f>'[1]Non farebox- Details'!AV24</f>
        <v>310</v>
      </c>
      <c r="CD24" s="152">
        <f>SUM(BD24+BJ24+BP24+BV24+CB24)</f>
        <v>97906</v>
      </c>
      <c r="CE24" s="153">
        <f>SUM(BE24+BK24+BQ24+BW24+CC24)</f>
        <v>1542</v>
      </c>
      <c r="CF24" s="184">
        <f t="shared" si="13"/>
        <v>425756</v>
      </c>
      <c r="CG24" s="185">
        <f t="shared" si="14"/>
        <v>13032</v>
      </c>
      <c r="CH24" s="191">
        <v>11843</v>
      </c>
      <c r="CI24" s="15"/>
    </row>
    <row r="25" spans="1:87" s="16" customFormat="1">
      <c r="A25" s="183">
        <v>42756</v>
      </c>
      <c r="B25" s="23">
        <v>31690</v>
      </c>
      <c r="C25" s="23">
        <v>12690</v>
      </c>
      <c r="D25" s="23">
        <v>0</v>
      </c>
      <c r="E25" s="23">
        <v>0</v>
      </c>
      <c r="F25" s="24">
        <f t="shared" si="0"/>
        <v>44380</v>
      </c>
      <c r="G25" s="25">
        <f>'[1]Non farebox- Details'!E25</f>
        <v>5043</v>
      </c>
      <c r="H25" s="23">
        <v>50886</v>
      </c>
      <c r="I25" s="23">
        <v>3320</v>
      </c>
      <c r="J25" s="23">
        <v>0</v>
      </c>
      <c r="K25" s="23">
        <v>0</v>
      </c>
      <c r="L25" s="26">
        <f t="shared" si="3"/>
        <v>54206</v>
      </c>
      <c r="M25" s="25">
        <f>'[1]Non farebox- Details'!H25</f>
        <v>212</v>
      </c>
      <c r="N25" s="23">
        <v>12490</v>
      </c>
      <c r="O25" s="23">
        <v>1450</v>
      </c>
      <c r="P25" s="23">
        <v>0</v>
      </c>
      <c r="Q25" s="23">
        <v>0</v>
      </c>
      <c r="R25" s="25">
        <f t="shared" si="4"/>
        <v>13940</v>
      </c>
      <c r="S25" s="26">
        <f>'[1]Non farebox- Details'!M25</f>
        <v>2480</v>
      </c>
      <c r="T25" s="37">
        <v>45880</v>
      </c>
      <c r="U25" s="37">
        <v>5390</v>
      </c>
      <c r="V25" s="23">
        <v>0</v>
      </c>
      <c r="W25" s="23">
        <v>0</v>
      </c>
      <c r="X25" s="25">
        <f t="shared" si="1"/>
        <v>51270</v>
      </c>
      <c r="Y25" s="26">
        <f>'[1]Non farebox- Details'!Q25</f>
        <v>3961</v>
      </c>
      <c r="Z25" s="23">
        <v>17030</v>
      </c>
      <c r="AA25" s="23">
        <v>1050</v>
      </c>
      <c r="AB25" s="23">
        <v>0</v>
      </c>
      <c r="AC25" s="23">
        <v>0</v>
      </c>
      <c r="AD25" s="25">
        <f t="shared" si="5"/>
        <v>18080</v>
      </c>
      <c r="AE25" s="25">
        <f>'[1]Non farebox- Details'!U25</f>
        <v>1574</v>
      </c>
      <c r="AF25" s="23">
        <v>14860</v>
      </c>
      <c r="AG25" s="23">
        <v>2490</v>
      </c>
      <c r="AH25" s="23">
        <v>0</v>
      </c>
      <c r="AI25" s="23">
        <v>0</v>
      </c>
      <c r="AJ25" s="25">
        <f t="shared" si="6"/>
        <v>17350</v>
      </c>
      <c r="AK25" s="25">
        <f>'[1]Non farebox- Details'!X25</f>
        <v>110</v>
      </c>
      <c r="AL25" s="23">
        <v>40660</v>
      </c>
      <c r="AM25" s="23">
        <v>5110</v>
      </c>
      <c r="AN25" s="23">
        <v>0</v>
      </c>
      <c r="AO25" s="23">
        <v>0</v>
      </c>
      <c r="AP25" s="26">
        <f t="shared" si="7"/>
        <v>45770</v>
      </c>
      <c r="AQ25" s="26">
        <f>'[1]Non farebox- Details'!AA25</f>
        <v>3560</v>
      </c>
      <c r="AR25" s="28">
        <v>24740</v>
      </c>
      <c r="AS25" s="28">
        <v>2970</v>
      </c>
      <c r="AT25" s="23">
        <v>0</v>
      </c>
      <c r="AU25" s="23">
        <v>0</v>
      </c>
      <c r="AV25" s="26">
        <f t="shared" si="15"/>
        <v>27710</v>
      </c>
      <c r="AW25" s="29">
        <f>'[1]Non farebox- Details'!AD25</f>
        <v>95</v>
      </c>
      <c r="AX25" s="152">
        <f>SUM(F25+L25+R25+X25+AD25+AJ25+AP25+AV25)</f>
        <v>272706</v>
      </c>
      <c r="AY25" s="153">
        <f>SUM(G25+M25+S25+Y25+AE25+AK25+AQ25+AW25)</f>
        <v>17035</v>
      </c>
      <c r="AZ25" s="30">
        <v>7770</v>
      </c>
      <c r="BA25" s="23">
        <v>3790</v>
      </c>
      <c r="BB25" s="23">
        <v>0</v>
      </c>
      <c r="BC25" s="23">
        <v>0</v>
      </c>
      <c r="BD25" s="26">
        <f t="shared" si="8"/>
        <v>11560</v>
      </c>
      <c r="BE25" s="26">
        <f>'[1]Non farebox- Details'!AH25</f>
        <v>220</v>
      </c>
      <c r="BF25" s="23">
        <v>12240</v>
      </c>
      <c r="BG25" s="23">
        <v>860</v>
      </c>
      <c r="BH25" s="23">
        <v>0</v>
      </c>
      <c r="BI25" s="23">
        <v>0</v>
      </c>
      <c r="BJ25" s="26">
        <f t="shared" si="9"/>
        <v>13100</v>
      </c>
      <c r="BK25" s="26">
        <f>'[1]Non farebox- Details'!AL25</f>
        <v>1230</v>
      </c>
      <c r="BL25" s="23">
        <v>2530</v>
      </c>
      <c r="BM25" s="23">
        <v>300</v>
      </c>
      <c r="BN25" s="23">
        <v>0</v>
      </c>
      <c r="BO25" s="23">
        <v>0</v>
      </c>
      <c r="BP25" s="26">
        <f t="shared" si="10"/>
        <v>2830</v>
      </c>
      <c r="BQ25" s="26">
        <f>'[1]Non farebox- Details'!AP25</f>
        <v>55</v>
      </c>
      <c r="BR25" s="23">
        <v>11110</v>
      </c>
      <c r="BS25" s="23">
        <v>2570</v>
      </c>
      <c r="BT25" s="23">
        <v>0</v>
      </c>
      <c r="BU25" s="23">
        <v>0</v>
      </c>
      <c r="BV25" s="26">
        <f t="shared" si="11"/>
        <v>13680</v>
      </c>
      <c r="BW25" s="26">
        <f>'[1]Non farebox- Details'!AS25</f>
        <v>480</v>
      </c>
      <c r="BX25" s="23">
        <v>56700</v>
      </c>
      <c r="BY25" s="23">
        <v>3000</v>
      </c>
      <c r="BZ25" s="23">
        <v>0</v>
      </c>
      <c r="CA25" s="23">
        <v>0</v>
      </c>
      <c r="CB25" s="26">
        <f t="shared" si="12"/>
        <v>59700</v>
      </c>
      <c r="CC25" s="29">
        <f>'[1]Non farebox- Details'!AV25</f>
        <v>745</v>
      </c>
      <c r="CD25" s="152">
        <f>SUM(BD25+BJ25+BP25+BV25+CB25)</f>
        <v>100870</v>
      </c>
      <c r="CE25" s="153">
        <f>SUM(BE25+BK25+BQ25+BW25+CC25)</f>
        <v>2730</v>
      </c>
      <c r="CF25" s="184">
        <f t="shared" si="13"/>
        <v>373576</v>
      </c>
      <c r="CG25" s="185">
        <f t="shared" si="14"/>
        <v>19765</v>
      </c>
      <c r="CH25" s="192">
        <v>9991</v>
      </c>
      <c r="CI25" s="15"/>
    </row>
    <row r="26" spans="1:87" s="16" customFormat="1">
      <c r="A26" s="183">
        <v>42757</v>
      </c>
      <c r="B26" s="23">
        <v>37320</v>
      </c>
      <c r="C26" s="23">
        <v>4430</v>
      </c>
      <c r="D26" s="23">
        <v>0</v>
      </c>
      <c r="E26" s="23">
        <v>0</v>
      </c>
      <c r="F26" s="24">
        <f t="shared" si="0"/>
        <v>41750</v>
      </c>
      <c r="G26" s="25">
        <f>'[1]Non farebox- Details'!E26</f>
        <v>2860</v>
      </c>
      <c r="H26" s="23">
        <v>57050</v>
      </c>
      <c r="I26" s="23">
        <v>5640</v>
      </c>
      <c r="J26" s="23">
        <v>0</v>
      </c>
      <c r="K26" s="23">
        <v>0</v>
      </c>
      <c r="L26" s="26">
        <f t="shared" si="3"/>
        <v>62690</v>
      </c>
      <c r="M26" s="25">
        <f>'[1]Non farebox- Details'!H26</f>
        <v>236</v>
      </c>
      <c r="N26" s="23">
        <v>9960</v>
      </c>
      <c r="O26" s="23">
        <v>1740</v>
      </c>
      <c r="P26" s="23">
        <v>0</v>
      </c>
      <c r="Q26" s="23">
        <v>0</v>
      </c>
      <c r="R26" s="25">
        <f t="shared" si="4"/>
        <v>11700</v>
      </c>
      <c r="S26" s="26">
        <f>'[1]Non farebox- Details'!M26</f>
        <v>1220</v>
      </c>
      <c r="T26" s="37">
        <v>42420</v>
      </c>
      <c r="U26" s="37">
        <v>3850</v>
      </c>
      <c r="V26" s="23">
        <v>0</v>
      </c>
      <c r="W26" s="23">
        <v>0</v>
      </c>
      <c r="X26" s="25">
        <f t="shared" si="1"/>
        <v>46270</v>
      </c>
      <c r="Y26" s="26">
        <f>'[1]Non farebox- Details'!Q26</f>
        <v>4595</v>
      </c>
      <c r="Z26" s="23">
        <v>14680</v>
      </c>
      <c r="AA26" s="23">
        <v>1660</v>
      </c>
      <c r="AB26" s="23">
        <v>0</v>
      </c>
      <c r="AC26" s="23">
        <v>0</v>
      </c>
      <c r="AD26" s="25">
        <f t="shared" si="5"/>
        <v>16340</v>
      </c>
      <c r="AE26" s="25">
        <f>'[1]Non farebox- Details'!U26</f>
        <v>1247</v>
      </c>
      <c r="AF26" s="23">
        <v>9670</v>
      </c>
      <c r="AG26" s="23">
        <v>1580</v>
      </c>
      <c r="AH26" s="23">
        <v>0</v>
      </c>
      <c r="AI26" s="23">
        <v>0</v>
      </c>
      <c r="AJ26" s="25">
        <f t="shared" si="6"/>
        <v>11250</v>
      </c>
      <c r="AK26" s="25">
        <f>'[1]Non farebox- Details'!X26</f>
        <v>110</v>
      </c>
      <c r="AL26" s="23">
        <v>46520</v>
      </c>
      <c r="AM26" s="23">
        <v>4710</v>
      </c>
      <c r="AN26" s="23">
        <v>0</v>
      </c>
      <c r="AO26" s="23">
        <v>0</v>
      </c>
      <c r="AP26" s="26">
        <f t="shared" si="7"/>
        <v>51230</v>
      </c>
      <c r="AQ26" s="26">
        <f>'[1]Non farebox- Details'!AA26</f>
        <v>3085</v>
      </c>
      <c r="AR26" s="28">
        <v>27140</v>
      </c>
      <c r="AS26" s="28">
        <v>4210</v>
      </c>
      <c r="AT26" s="23">
        <v>0</v>
      </c>
      <c r="AU26" s="23">
        <v>0</v>
      </c>
      <c r="AV26" s="26">
        <f t="shared" si="15"/>
        <v>31350</v>
      </c>
      <c r="AW26" s="29">
        <f>'[1]Non farebox- Details'!AD26</f>
        <v>100</v>
      </c>
      <c r="AX26" s="152">
        <f>SUM(F26+L26+R26+X26+AD26+AJ26+AP26+AV26)</f>
        <v>272580</v>
      </c>
      <c r="AY26" s="153">
        <f>SUM(G26+M26+S26+Y26+AE26+AK26+AQ26+AW26)</f>
        <v>13453</v>
      </c>
      <c r="AZ26" s="30">
        <v>7400</v>
      </c>
      <c r="BA26" s="23">
        <v>950</v>
      </c>
      <c r="BB26" s="23">
        <v>0</v>
      </c>
      <c r="BC26" s="23">
        <v>0</v>
      </c>
      <c r="BD26" s="26">
        <f t="shared" si="8"/>
        <v>8350</v>
      </c>
      <c r="BE26" s="26">
        <f>'[1]Non farebox- Details'!AH26</f>
        <v>895</v>
      </c>
      <c r="BF26" s="23">
        <v>11402</v>
      </c>
      <c r="BG26" s="23">
        <v>630</v>
      </c>
      <c r="BH26" s="23">
        <v>0</v>
      </c>
      <c r="BI26" s="23">
        <v>0</v>
      </c>
      <c r="BJ26" s="26">
        <f t="shared" si="9"/>
        <v>12032</v>
      </c>
      <c r="BK26" s="26">
        <f>'[1]Non farebox- Details'!AL26</f>
        <v>1225</v>
      </c>
      <c r="BL26" s="23">
        <v>1880</v>
      </c>
      <c r="BM26" s="23">
        <v>20</v>
      </c>
      <c r="BN26" s="23">
        <v>0</v>
      </c>
      <c r="BO26" s="23">
        <v>0</v>
      </c>
      <c r="BP26" s="26">
        <f t="shared" si="10"/>
        <v>1900</v>
      </c>
      <c r="BQ26" s="26">
        <f>'[1]Non farebox- Details'!AP26</f>
        <v>25</v>
      </c>
      <c r="BR26" s="23">
        <v>8180</v>
      </c>
      <c r="BS26" s="23">
        <v>1900</v>
      </c>
      <c r="BT26" s="23">
        <v>0</v>
      </c>
      <c r="BU26" s="23">
        <v>0</v>
      </c>
      <c r="BV26" s="26">
        <f t="shared" si="11"/>
        <v>10080</v>
      </c>
      <c r="BW26" s="26">
        <f>'[1]Non farebox- Details'!AS26</f>
        <v>605</v>
      </c>
      <c r="BX26" s="23">
        <v>59240</v>
      </c>
      <c r="BY26" s="23">
        <v>4910</v>
      </c>
      <c r="BZ26" s="23">
        <v>0</v>
      </c>
      <c r="CA26" s="23">
        <v>0</v>
      </c>
      <c r="CB26" s="26">
        <f t="shared" si="12"/>
        <v>64150</v>
      </c>
      <c r="CC26" s="29">
        <f>'[1]Non farebox- Details'!AV26</f>
        <v>1345</v>
      </c>
      <c r="CD26" s="152">
        <f>SUM(BD26+BJ26+BP26+BV26+CB26)</f>
        <v>96512</v>
      </c>
      <c r="CE26" s="153">
        <f>SUM(BE26+BK26+BQ26+BW26+CC26)</f>
        <v>4095</v>
      </c>
      <c r="CF26" s="184">
        <f t="shared" si="13"/>
        <v>369092</v>
      </c>
      <c r="CG26" s="185">
        <f t="shared" si="14"/>
        <v>17548</v>
      </c>
      <c r="CH26" s="192">
        <v>11293</v>
      </c>
      <c r="CI26" s="15"/>
    </row>
    <row r="27" spans="1:87" s="16" customFormat="1">
      <c r="A27" s="183">
        <v>42758</v>
      </c>
      <c r="B27" s="23">
        <v>89265</v>
      </c>
      <c r="C27" s="23">
        <v>20490</v>
      </c>
      <c r="D27" s="23">
        <v>0</v>
      </c>
      <c r="E27" s="23">
        <v>0</v>
      </c>
      <c r="F27" s="24">
        <f t="shared" si="0"/>
        <v>109755</v>
      </c>
      <c r="G27" s="25">
        <f>'[1]Non farebox- Details'!E27</f>
        <v>12392</v>
      </c>
      <c r="H27" s="23">
        <v>213478</v>
      </c>
      <c r="I27" s="23">
        <v>6376</v>
      </c>
      <c r="J27" s="23">
        <v>0</v>
      </c>
      <c r="K27" s="23">
        <v>0</v>
      </c>
      <c r="L27" s="26">
        <f t="shared" si="3"/>
        <v>219854</v>
      </c>
      <c r="M27" s="25">
        <f>'[1]Non farebox- Details'!H27</f>
        <v>182</v>
      </c>
      <c r="N27" s="23">
        <v>35680</v>
      </c>
      <c r="O27" s="23">
        <v>6740</v>
      </c>
      <c r="P27" s="23">
        <v>0</v>
      </c>
      <c r="Q27" s="23">
        <v>0</v>
      </c>
      <c r="R27" s="25">
        <f t="shared" si="4"/>
        <v>42420</v>
      </c>
      <c r="S27" s="26">
        <f>'[1]Non farebox- Details'!M27</f>
        <v>1650</v>
      </c>
      <c r="T27" s="39">
        <v>100489</v>
      </c>
      <c r="U27" s="39">
        <v>5260</v>
      </c>
      <c r="V27" s="23">
        <v>0</v>
      </c>
      <c r="W27" s="23">
        <v>0</v>
      </c>
      <c r="X27" s="25">
        <f t="shared" si="1"/>
        <v>105749</v>
      </c>
      <c r="Y27" s="26">
        <f>'[1]Non farebox- Details'!Q27</f>
        <v>3519</v>
      </c>
      <c r="Z27" s="23">
        <v>132520</v>
      </c>
      <c r="AA27" s="23">
        <v>2630</v>
      </c>
      <c r="AB27" s="23">
        <v>0</v>
      </c>
      <c r="AC27" s="23">
        <v>0</v>
      </c>
      <c r="AD27" s="25">
        <f t="shared" si="5"/>
        <v>135150</v>
      </c>
      <c r="AE27" s="25">
        <f>'[1]Non farebox- Details'!U27</f>
        <v>2063</v>
      </c>
      <c r="AF27" s="23">
        <v>160074</v>
      </c>
      <c r="AG27" s="23">
        <v>7160</v>
      </c>
      <c r="AH27" s="23">
        <v>0</v>
      </c>
      <c r="AI27" s="23">
        <v>0</v>
      </c>
      <c r="AJ27" s="25">
        <f t="shared" si="6"/>
        <v>167234</v>
      </c>
      <c r="AK27" s="25">
        <f>'[1]Non farebox- Details'!X27</f>
        <v>210</v>
      </c>
      <c r="AL27" s="23">
        <v>147978</v>
      </c>
      <c r="AM27" s="23">
        <v>7416</v>
      </c>
      <c r="AN27" s="23">
        <v>0</v>
      </c>
      <c r="AO27" s="23">
        <v>0</v>
      </c>
      <c r="AP27" s="26">
        <f t="shared" si="7"/>
        <v>155394</v>
      </c>
      <c r="AQ27" s="26">
        <f>'[1]Non farebox- Details'!AA27</f>
        <v>6110</v>
      </c>
      <c r="AR27" s="33">
        <v>40464</v>
      </c>
      <c r="AS27" s="33">
        <v>13140</v>
      </c>
      <c r="AT27" s="23">
        <v>0</v>
      </c>
      <c r="AU27" s="23">
        <v>0</v>
      </c>
      <c r="AV27" s="26">
        <f t="shared" si="15"/>
        <v>53604</v>
      </c>
      <c r="AW27" s="29">
        <f>'[1]Non farebox- Details'!AD27</f>
        <v>560</v>
      </c>
      <c r="AX27" s="152">
        <f>SUM(F27+L27+R27+X27+AD27+AJ27+AP27+AV27)</f>
        <v>989160</v>
      </c>
      <c r="AY27" s="153">
        <f>SUM(G27+M27+S27+Y27+AE27+AK27+AQ27+AW27)</f>
        <v>26686</v>
      </c>
      <c r="AZ27" s="30">
        <v>75644</v>
      </c>
      <c r="BA27" s="23">
        <v>5010</v>
      </c>
      <c r="BB27" s="23">
        <v>0</v>
      </c>
      <c r="BC27" s="23">
        <v>0</v>
      </c>
      <c r="BD27" s="26">
        <f t="shared" si="8"/>
        <v>80654</v>
      </c>
      <c r="BE27" s="26">
        <f>'[1]Non farebox- Details'!AH27</f>
        <v>475</v>
      </c>
      <c r="BF27" s="23">
        <v>87320</v>
      </c>
      <c r="BG27" s="23">
        <v>2190</v>
      </c>
      <c r="BH27" s="23">
        <v>0</v>
      </c>
      <c r="BI27" s="23">
        <v>0</v>
      </c>
      <c r="BJ27" s="26">
        <f t="shared" si="9"/>
        <v>89510</v>
      </c>
      <c r="BK27" s="26">
        <f>'[1]Non farebox- Details'!AL27</f>
        <v>1475</v>
      </c>
      <c r="BL27" s="23">
        <v>5640</v>
      </c>
      <c r="BM27" s="23">
        <v>200</v>
      </c>
      <c r="BN27" s="23">
        <v>0</v>
      </c>
      <c r="BO27" s="23">
        <v>0</v>
      </c>
      <c r="BP27" s="26">
        <f t="shared" si="10"/>
        <v>5840</v>
      </c>
      <c r="BQ27" s="26">
        <f>'[1]Non farebox- Details'!AP27</f>
        <v>97</v>
      </c>
      <c r="BR27" s="23">
        <v>18430</v>
      </c>
      <c r="BS27" s="23">
        <v>4090</v>
      </c>
      <c r="BT27" s="23">
        <v>0</v>
      </c>
      <c r="BU27" s="23">
        <v>0</v>
      </c>
      <c r="BV27" s="26">
        <f t="shared" si="11"/>
        <v>22520</v>
      </c>
      <c r="BW27" s="26">
        <f>'[1]Non farebox- Details'!AS27</f>
        <v>330</v>
      </c>
      <c r="BX27" s="23">
        <v>97406</v>
      </c>
      <c r="BY27" s="23">
        <v>4400</v>
      </c>
      <c r="BZ27" s="23">
        <v>0</v>
      </c>
      <c r="CA27" s="23">
        <v>0</v>
      </c>
      <c r="CB27" s="26">
        <f t="shared" si="12"/>
        <v>101806</v>
      </c>
      <c r="CC27" s="29">
        <f>'[1]Non farebox- Details'!AV27</f>
        <v>2130</v>
      </c>
      <c r="CD27" s="152">
        <f>SUM(BD27+BJ27+BP27+BV27+CB27)</f>
        <v>300330</v>
      </c>
      <c r="CE27" s="153">
        <f>SUM(BE27+BK27+BQ27+BW27+CC27)</f>
        <v>4507</v>
      </c>
      <c r="CF27" s="184">
        <f t="shared" si="13"/>
        <v>1289490</v>
      </c>
      <c r="CG27" s="185">
        <f t="shared" si="14"/>
        <v>31193</v>
      </c>
      <c r="CH27" s="187">
        <v>36504</v>
      </c>
      <c r="CI27" s="15"/>
    </row>
    <row r="28" spans="1:87" s="16" customFormat="1">
      <c r="A28" s="183">
        <v>42759</v>
      </c>
      <c r="B28" s="23">
        <v>30930</v>
      </c>
      <c r="C28" s="23">
        <v>30290</v>
      </c>
      <c r="D28" s="23">
        <v>0</v>
      </c>
      <c r="E28" s="23">
        <v>0</v>
      </c>
      <c r="F28" s="24">
        <f t="shared" si="0"/>
        <v>61220</v>
      </c>
      <c r="G28" s="25">
        <f>'[1]Non farebox- Details'!E28</f>
        <v>12453</v>
      </c>
      <c r="H28" s="23">
        <v>44288</v>
      </c>
      <c r="I28" s="23">
        <v>9640</v>
      </c>
      <c r="J28" s="23">
        <v>0</v>
      </c>
      <c r="K28" s="23">
        <v>0</v>
      </c>
      <c r="L28" s="26">
        <f t="shared" si="3"/>
        <v>53928</v>
      </c>
      <c r="M28" s="25">
        <f>'[1]Non farebox- Details'!H28</f>
        <v>124</v>
      </c>
      <c r="N28" s="23">
        <v>12800</v>
      </c>
      <c r="O28" s="23">
        <v>4000</v>
      </c>
      <c r="P28" s="23">
        <v>0</v>
      </c>
      <c r="Q28" s="23">
        <v>0</v>
      </c>
      <c r="R28" s="25">
        <f t="shared" si="4"/>
        <v>16800</v>
      </c>
      <c r="S28" s="26">
        <f>'[1]Non farebox- Details'!M28</f>
        <v>7630</v>
      </c>
      <c r="T28" s="37">
        <v>25651</v>
      </c>
      <c r="U28" s="37">
        <v>5380</v>
      </c>
      <c r="V28" s="23">
        <v>0</v>
      </c>
      <c r="W28" s="23">
        <v>0</v>
      </c>
      <c r="X28" s="25">
        <f t="shared" si="1"/>
        <v>31031</v>
      </c>
      <c r="Y28" s="26">
        <f>'[1]Non farebox- Details'!Q28</f>
        <v>5029</v>
      </c>
      <c r="Z28" s="23">
        <v>13750</v>
      </c>
      <c r="AA28" s="23">
        <v>6580</v>
      </c>
      <c r="AB28" s="23">
        <v>0</v>
      </c>
      <c r="AC28" s="23">
        <v>0</v>
      </c>
      <c r="AD28" s="25">
        <f t="shared" si="5"/>
        <v>20330</v>
      </c>
      <c r="AE28" s="25">
        <f>'[1]Non farebox- Details'!U28</f>
        <v>2656</v>
      </c>
      <c r="AF28" s="23">
        <v>14870</v>
      </c>
      <c r="AG28" s="23">
        <v>13470</v>
      </c>
      <c r="AH28" s="23">
        <v>0</v>
      </c>
      <c r="AI28" s="23">
        <v>0</v>
      </c>
      <c r="AJ28" s="25">
        <f t="shared" si="6"/>
        <v>28340</v>
      </c>
      <c r="AK28" s="25">
        <f>'[1]Non farebox- Details'!X28</f>
        <v>805</v>
      </c>
      <c r="AL28" s="23">
        <v>30678</v>
      </c>
      <c r="AM28" s="23">
        <v>9530</v>
      </c>
      <c r="AN28" s="23">
        <v>0</v>
      </c>
      <c r="AO28" s="23">
        <v>0</v>
      </c>
      <c r="AP28" s="26">
        <f>SUM(AL28+AM28)</f>
        <v>40208</v>
      </c>
      <c r="AQ28" s="26">
        <f>'[1]Non farebox- Details'!AA28</f>
        <v>10318</v>
      </c>
      <c r="AR28" s="28">
        <v>20050</v>
      </c>
      <c r="AS28" s="28">
        <v>5960</v>
      </c>
      <c r="AT28" s="23">
        <v>0</v>
      </c>
      <c r="AU28" s="23">
        <v>0</v>
      </c>
      <c r="AV28" s="26">
        <f t="shared" si="15"/>
        <v>26010</v>
      </c>
      <c r="AW28" s="29">
        <f>'[1]Non farebox- Details'!AD28</f>
        <v>1030</v>
      </c>
      <c r="AX28" s="152">
        <f>SUM(F28+L28+R28+X28+AD28+AJ28+AP28+AV28)</f>
        <v>277867</v>
      </c>
      <c r="AY28" s="153">
        <f>SUM(G28+M28+S28+Y28+AE28+AK28+AQ28+AW28)</f>
        <v>40045</v>
      </c>
      <c r="AZ28" s="30">
        <v>7920</v>
      </c>
      <c r="BA28" s="23">
        <v>7560</v>
      </c>
      <c r="BB28" s="23">
        <v>0</v>
      </c>
      <c r="BC28" s="23">
        <v>0</v>
      </c>
      <c r="BD28" s="26">
        <f t="shared" si="8"/>
        <v>15480</v>
      </c>
      <c r="BE28" s="26">
        <f>'[1]Non farebox- Details'!AH28</f>
        <v>2240</v>
      </c>
      <c r="BF28" s="23">
        <v>8952</v>
      </c>
      <c r="BG28" s="23">
        <v>1580</v>
      </c>
      <c r="BH28" s="23">
        <v>0</v>
      </c>
      <c r="BI28" s="23">
        <v>0</v>
      </c>
      <c r="BJ28" s="26">
        <f t="shared" si="9"/>
        <v>10532</v>
      </c>
      <c r="BK28" s="26">
        <f>'[1]Non farebox- Details'!AL28</f>
        <v>3145</v>
      </c>
      <c r="BL28" s="23">
        <v>2510</v>
      </c>
      <c r="BM28" s="23">
        <v>400</v>
      </c>
      <c r="BN28" s="23">
        <v>0</v>
      </c>
      <c r="BO28" s="23">
        <v>0</v>
      </c>
      <c r="BP28" s="26">
        <f t="shared" si="10"/>
        <v>2910</v>
      </c>
      <c r="BQ28" s="26">
        <f>'[1]Non farebox- Details'!AP28</f>
        <v>25</v>
      </c>
      <c r="BR28" s="23">
        <v>8520</v>
      </c>
      <c r="BS28" s="23">
        <v>2370</v>
      </c>
      <c r="BT28" s="23">
        <v>0</v>
      </c>
      <c r="BU28" s="23">
        <v>0</v>
      </c>
      <c r="BV28" s="26">
        <f t="shared" si="11"/>
        <v>10890</v>
      </c>
      <c r="BW28" s="26">
        <f>'[1]Non farebox- Details'!AS28</f>
        <v>315</v>
      </c>
      <c r="BX28" s="23">
        <v>39785</v>
      </c>
      <c r="BY28" s="23">
        <v>3360</v>
      </c>
      <c r="BZ28" s="23">
        <v>0</v>
      </c>
      <c r="CA28" s="23">
        <v>0</v>
      </c>
      <c r="CB28" s="26">
        <f t="shared" si="12"/>
        <v>43145</v>
      </c>
      <c r="CC28" s="29">
        <f>'[1]Non farebox- Details'!AV28</f>
        <v>420</v>
      </c>
      <c r="CD28" s="152">
        <f>SUM(BD28+BJ28+BP28+BV28+CB28)</f>
        <v>82957</v>
      </c>
      <c r="CE28" s="153">
        <f>SUM(BE28+BK28+BQ28+BW28+CC28)</f>
        <v>6145</v>
      </c>
      <c r="CF28" s="184">
        <f t="shared" si="13"/>
        <v>360824</v>
      </c>
      <c r="CG28" s="185">
        <f t="shared" si="14"/>
        <v>46190</v>
      </c>
      <c r="CH28" s="187">
        <v>15293</v>
      </c>
      <c r="CI28" s="15"/>
    </row>
    <row r="29" spans="1:87" s="16" customFormat="1">
      <c r="A29" s="183">
        <v>42760</v>
      </c>
      <c r="B29" s="23">
        <v>38800</v>
      </c>
      <c r="C29" s="23">
        <v>22860</v>
      </c>
      <c r="D29" s="23">
        <v>0</v>
      </c>
      <c r="E29" s="23">
        <v>0</v>
      </c>
      <c r="F29" s="24">
        <f t="shared" si="0"/>
        <v>61660</v>
      </c>
      <c r="G29" s="25">
        <f>'[1]Non farebox- Details'!E29</f>
        <v>7748</v>
      </c>
      <c r="H29" s="23">
        <v>43852</v>
      </c>
      <c r="I29" s="23">
        <v>5700</v>
      </c>
      <c r="J29" s="23">
        <v>0</v>
      </c>
      <c r="K29" s="23">
        <v>0</v>
      </c>
      <c r="L29" s="26">
        <f t="shared" si="3"/>
        <v>49552</v>
      </c>
      <c r="M29" s="25">
        <f>'[1]Non farebox- Details'!H29</f>
        <v>266</v>
      </c>
      <c r="N29" s="23">
        <v>11580</v>
      </c>
      <c r="O29" s="23">
        <v>840</v>
      </c>
      <c r="P29" s="23">
        <v>0</v>
      </c>
      <c r="Q29" s="23">
        <v>0</v>
      </c>
      <c r="R29" s="25">
        <f t="shared" si="4"/>
        <v>12420</v>
      </c>
      <c r="S29" s="26">
        <f>'[1]Non farebox- Details'!M29</f>
        <v>1955</v>
      </c>
      <c r="T29" s="37">
        <v>27380</v>
      </c>
      <c r="U29" s="37">
        <v>3390</v>
      </c>
      <c r="V29" s="23">
        <v>0</v>
      </c>
      <c r="W29" s="23">
        <v>0</v>
      </c>
      <c r="X29" s="25">
        <f t="shared" si="1"/>
        <v>30770</v>
      </c>
      <c r="Y29" s="26">
        <f>'[1]Non farebox- Details'!Q29</f>
        <v>3955</v>
      </c>
      <c r="Z29" s="23">
        <v>19170</v>
      </c>
      <c r="AA29" s="23">
        <v>2490</v>
      </c>
      <c r="AB29" s="23">
        <v>0</v>
      </c>
      <c r="AC29" s="23">
        <v>0</v>
      </c>
      <c r="AD29" s="25">
        <f t="shared" si="5"/>
        <v>21660</v>
      </c>
      <c r="AE29" s="25">
        <f>'[1]Non farebox- Details'!U29</f>
        <v>1185</v>
      </c>
      <c r="AF29" s="23">
        <v>30510</v>
      </c>
      <c r="AG29" s="23">
        <v>11970</v>
      </c>
      <c r="AH29" s="23">
        <v>0</v>
      </c>
      <c r="AI29" s="23">
        <v>0</v>
      </c>
      <c r="AJ29" s="25">
        <f t="shared" si="6"/>
        <v>42480</v>
      </c>
      <c r="AK29" s="25">
        <f>'[1]Non farebox- Details'!X29</f>
        <v>775</v>
      </c>
      <c r="AL29" s="23">
        <v>55981</v>
      </c>
      <c r="AM29" s="23">
        <v>6620</v>
      </c>
      <c r="AN29" s="23">
        <v>0</v>
      </c>
      <c r="AO29" s="23">
        <v>0</v>
      </c>
      <c r="AP29" s="26">
        <f t="shared" si="7"/>
        <v>62601</v>
      </c>
      <c r="AQ29" s="26">
        <f>'[1]Non farebox- Details'!AA29</f>
        <v>4280</v>
      </c>
      <c r="AR29" s="28">
        <v>32114</v>
      </c>
      <c r="AS29" s="28">
        <v>4430</v>
      </c>
      <c r="AT29" s="23">
        <v>0</v>
      </c>
      <c r="AU29" s="23">
        <v>0</v>
      </c>
      <c r="AV29" s="26">
        <f t="shared" si="15"/>
        <v>36544</v>
      </c>
      <c r="AW29" s="29">
        <f>'[1]Non farebox- Details'!AD29</f>
        <v>330</v>
      </c>
      <c r="AX29" s="152">
        <f>SUM(F29+L29+R29+X29+AD29+AJ29+AP29+AV29)</f>
        <v>317687</v>
      </c>
      <c r="AY29" s="153">
        <f>SUM(G29+M29+S29+Y29+AE29+AK29+AQ29+AW29)</f>
        <v>20494</v>
      </c>
      <c r="AZ29" s="30">
        <v>14220</v>
      </c>
      <c r="BA29" s="23">
        <v>2970</v>
      </c>
      <c r="BB29" s="23">
        <v>0</v>
      </c>
      <c r="BC29" s="23">
        <v>0</v>
      </c>
      <c r="BD29" s="26">
        <f t="shared" si="8"/>
        <v>17190</v>
      </c>
      <c r="BE29" s="26">
        <f>'[1]Non farebox- Details'!AH29</f>
        <v>640</v>
      </c>
      <c r="BF29" s="23">
        <v>14790</v>
      </c>
      <c r="BG29" s="23">
        <v>1950</v>
      </c>
      <c r="BH29" s="23">
        <v>0</v>
      </c>
      <c r="BI29" s="23">
        <v>0</v>
      </c>
      <c r="BJ29" s="26">
        <f t="shared" si="9"/>
        <v>16740</v>
      </c>
      <c r="BK29" s="26">
        <f>'[1]Non farebox- Details'!AL29</f>
        <v>1396</v>
      </c>
      <c r="BL29" s="23">
        <v>2010</v>
      </c>
      <c r="BM29" s="23">
        <v>500</v>
      </c>
      <c r="BN29" s="23">
        <v>0</v>
      </c>
      <c r="BO29" s="23">
        <v>0</v>
      </c>
      <c r="BP29" s="26">
        <f t="shared" si="10"/>
        <v>2510</v>
      </c>
      <c r="BQ29" s="26">
        <f>'[1]Non farebox- Details'!AP29</f>
        <v>47</v>
      </c>
      <c r="BR29" s="23">
        <v>7350</v>
      </c>
      <c r="BS29" s="23">
        <v>350</v>
      </c>
      <c r="BT29" s="23">
        <v>0</v>
      </c>
      <c r="BU29" s="23">
        <v>0</v>
      </c>
      <c r="BV29" s="26">
        <f t="shared" si="11"/>
        <v>7700</v>
      </c>
      <c r="BW29" s="26">
        <f>'[1]Non farebox- Details'!AS29</f>
        <v>65</v>
      </c>
      <c r="BX29" s="23">
        <v>48380</v>
      </c>
      <c r="BY29" s="23">
        <v>6700</v>
      </c>
      <c r="BZ29" s="23">
        <v>0</v>
      </c>
      <c r="CA29" s="23">
        <v>0</v>
      </c>
      <c r="CB29" s="26">
        <f t="shared" si="12"/>
        <v>55080</v>
      </c>
      <c r="CC29" s="29">
        <f>'[1]Non farebox- Details'!AV29</f>
        <v>420</v>
      </c>
      <c r="CD29" s="152">
        <f>SUM(BD29+BJ29+BP29+BV29+CB29)</f>
        <v>99220</v>
      </c>
      <c r="CE29" s="153">
        <f>SUM(BE29+BK29+BQ29+BW29+CC29)</f>
        <v>2568</v>
      </c>
      <c r="CF29" s="184">
        <f t="shared" si="13"/>
        <v>416907</v>
      </c>
      <c r="CG29" s="185">
        <f t="shared" si="14"/>
        <v>23062</v>
      </c>
      <c r="CH29" s="187">
        <v>11724</v>
      </c>
      <c r="CI29" s="15"/>
    </row>
    <row r="30" spans="1:87" s="16" customFormat="1">
      <c r="A30" s="183">
        <v>42761</v>
      </c>
      <c r="B30" s="23">
        <v>49370</v>
      </c>
      <c r="C30" s="23">
        <v>3630</v>
      </c>
      <c r="D30" s="23">
        <v>0</v>
      </c>
      <c r="E30" s="23">
        <v>0</v>
      </c>
      <c r="F30" s="24">
        <f t="shared" si="0"/>
        <v>53000</v>
      </c>
      <c r="G30" s="25">
        <f>'[1]Non farebox- Details'!E30</f>
        <v>2802</v>
      </c>
      <c r="H30" s="23">
        <v>54530</v>
      </c>
      <c r="I30" s="23">
        <v>5254</v>
      </c>
      <c r="J30" s="23">
        <v>0</v>
      </c>
      <c r="K30" s="23">
        <v>0</v>
      </c>
      <c r="L30" s="26">
        <f t="shared" si="3"/>
        <v>59784</v>
      </c>
      <c r="M30" s="25">
        <f>'[1]Non farebox- Details'!H30</f>
        <v>200</v>
      </c>
      <c r="N30" s="23">
        <v>10249</v>
      </c>
      <c r="O30" s="23">
        <v>2330</v>
      </c>
      <c r="P30" s="23">
        <v>0</v>
      </c>
      <c r="Q30" s="23">
        <v>0</v>
      </c>
      <c r="R30" s="25">
        <f t="shared" si="4"/>
        <v>12579</v>
      </c>
      <c r="S30" s="26">
        <f>'[1]Non farebox- Details'!M30</f>
        <v>505</v>
      </c>
      <c r="T30" s="37">
        <v>57140</v>
      </c>
      <c r="U30" s="37">
        <v>4490</v>
      </c>
      <c r="V30" s="23">
        <v>0</v>
      </c>
      <c r="W30" s="23">
        <v>0</v>
      </c>
      <c r="X30" s="25">
        <f t="shared" si="1"/>
        <v>61630</v>
      </c>
      <c r="Y30" s="26">
        <f>'[1]Non farebox- Details'!Q30</f>
        <v>4949</v>
      </c>
      <c r="Z30" s="23">
        <v>15310</v>
      </c>
      <c r="AA30" s="23">
        <v>1100</v>
      </c>
      <c r="AB30" s="23">
        <v>0</v>
      </c>
      <c r="AC30" s="23">
        <v>0</v>
      </c>
      <c r="AD30" s="25">
        <f>SUM(Z30:AA30)</f>
        <v>16410</v>
      </c>
      <c r="AE30" s="25">
        <f>'[1]Non farebox- Details'!U30</f>
        <v>935</v>
      </c>
      <c r="AF30" s="23">
        <v>9870</v>
      </c>
      <c r="AG30" s="23">
        <v>2540</v>
      </c>
      <c r="AH30" s="23">
        <v>0</v>
      </c>
      <c r="AI30" s="23">
        <v>0</v>
      </c>
      <c r="AJ30" s="25">
        <f t="shared" si="6"/>
        <v>12410</v>
      </c>
      <c r="AK30" s="25">
        <f>'[1]Non farebox- Details'!X30</f>
        <v>140</v>
      </c>
      <c r="AL30" s="23">
        <v>43220</v>
      </c>
      <c r="AM30" s="23">
        <v>11520</v>
      </c>
      <c r="AN30" s="23">
        <v>0</v>
      </c>
      <c r="AO30" s="23">
        <v>0</v>
      </c>
      <c r="AP30" s="26">
        <f t="shared" si="7"/>
        <v>54740</v>
      </c>
      <c r="AQ30" s="26">
        <f>'[1]Non farebox- Details'!AA30</f>
        <v>3555</v>
      </c>
      <c r="AR30" s="28">
        <v>29960</v>
      </c>
      <c r="AS30" s="28">
        <v>4924</v>
      </c>
      <c r="AT30" s="23">
        <v>0</v>
      </c>
      <c r="AU30" s="23">
        <v>0</v>
      </c>
      <c r="AV30" s="26">
        <f t="shared" si="15"/>
        <v>34884</v>
      </c>
      <c r="AW30" s="29">
        <f>'[1]Non farebox- Details'!AD30</f>
        <v>95</v>
      </c>
      <c r="AX30" s="152">
        <f>SUM(F30+L30+R30+X30+AD30+AJ30+AP30+AV30)</f>
        <v>305437</v>
      </c>
      <c r="AY30" s="153">
        <f>SUM(G30+M30+S30+Y30+AE30+AK30+AQ30+AW30)</f>
        <v>13181</v>
      </c>
      <c r="AZ30" s="30">
        <v>5300</v>
      </c>
      <c r="BA30" s="23">
        <v>1710</v>
      </c>
      <c r="BB30" s="23">
        <v>0</v>
      </c>
      <c r="BC30" s="23">
        <v>0</v>
      </c>
      <c r="BD30" s="26">
        <f t="shared" si="8"/>
        <v>7010</v>
      </c>
      <c r="BE30" s="26">
        <f>'[1]Non farebox- Details'!AH30</f>
        <v>80</v>
      </c>
      <c r="BF30" s="23">
        <v>13110</v>
      </c>
      <c r="BG30" s="23">
        <v>2850</v>
      </c>
      <c r="BH30" s="23">
        <v>0</v>
      </c>
      <c r="BI30" s="23">
        <v>0</v>
      </c>
      <c r="BJ30" s="26">
        <f t="shared" si="9"/>
        <v>15960</v>
      </c>
      <c r="BK30" s="26">
        <f>'[1]Non farebox- Details'!AL30</f>
        <v>340</v>
      </c>
      <c r="BL30" s="23">
        <v>1360</v>
      </c>
      <c r="BM30" s="23">
        <v>160</v>
      </c>
      <c r="BN30" s="23">
        <v>0</v>
      </c>
      <c r="BO30" s="23">
        <v>0</v>
      </c>
      <c r="BP30" s="26">
        <f t="shared" si="10"/>
        <v>1520</v>
      </c>
      <c r="BQ30" s="26">
        <f>'[1]Non farebox- Details'!AP30</f>
        <v>39</v>
      </c>
      <c r="BR30" s="23">
        <v>8070</v>
      </c>
      <c r="BS30" s="23">
        <v>1480</v>
      </c>
      <c r="BT30" s="23">
        <v>0</v>
      </c>
      <c r="BU30" s="23">
        <v>0</v>
      </c>
      <c r="BV30" s="26">
        <f t="shared" si="11"/>
        <v>9550</v>
      </c>
      <c r="BW30" s="26">
        <f>'[1]Non farebox- Details'!AS30</f>
        <v>180</v>
      </c>
      <c r="BX30" s="23">
        <v>68847</v>
      </c>
      <c r="BY30" s="23">
        <v>3550</v>
      </c>
      <c r="BZ30" s="23">
        <v>0</v>
      </c>
      <c r="CA30" s="23">
        <v>0</v>
      </c>
      <c r="CB30" s="26">
        <f t="shared" si="12"/>
        <v>72397</v>
      </c>
      <c r="CC30" s="29">
        <f>'[1]Non farebox- Details'!AV30</f>
        <v>2120</v>
      </c>
      <c r="CD30" s="152">
        <f>SUM(BD30+BJ30+BP30+BV30+CB30)</f>
        <v>106437</v>
      </c>
      <c r="CE30" s="153">
        <f>SUM(BE30+BK30+BQ30+BW30+CC30)</f>
        <v>2759</v>
      </c>
      <c r="CF30" s="184">
        <f t="shared" si="13"/>
        <v>411874</v>
      </c>
      <c r="CG30" s="185">
        <f t="shared" si="14"/>
        <v>15940</v>
      </c>
      <c r="CH30" s="187">
        <v>15031</v>
      </c>
      <c r="CI30" s="15"/>
    </row>
    <row r="31" spans="1:87" s="16" customFormat="1">
      <c r="A31" s="183">
        <v>42762</v>
      </c>
      <c r="B31" s="23">
        <v>37970</v>
      </c>
      <c r="C31" s="23">
        <v>21230</v>
      </c>
      <c r="D31" s="23">
        <v>0</v>
      </c>
      <c r="E31" s="23">
        <v>0</v>
      </c>
      <c r="F31" s="24">
        <f t="shared" si="0"/>
        <v>59200</v>
      </c>
      <c r="G31" s="25">
        <f>'[1]Non farebox- Details'!E31</f>
        <v>10736</v>
      </c>
      <c r="H31" s="23">
        <v>43684</v>
      </c>
      <c r="I31" s="23">
        <v>9920</v>
      </c>
      <c r="J31" s="23">
        <v>0</v>
      </c>
      <c r="K31" s="23">
        <v>0</v>
      </c>
      <c r="L31" s="26">
        <f t="shared" si="3"/>
        <v>53604</v>
      </c>
      <c r="M31" s="25">
        <f>'[1]Non farebox- Details'!H31</f>
        <v>216</v>
      </c>
      <c r="N31" s="23">
        <v>10687</v>
      </c>
      <c r="O31" s="23">
        <v>3150</v>
      </c>
      <c r="P31" s="23">
        <v>0</v>
      </c>
      <c r="Q31" s="23">
        <v>0</v>
      </c>
      <c r="R31" s="25">
        <f t="shared" si="4"/>
        <v>13837</v>
      </c>
      <c r="S31" s="26">
        <f>'[1]Non farebox- Details'!M31</f>
        <v>1420</v>
      </c>
      <c r="T31" s="27">
        <v>25240</v>
      </c>
      <c r="U31" s="27">
        <v>9370</v>
      </c>
      <c r="V31" s="23">
        <v>0</v>
      </c>
      <c r="W31" s="23">
        <v>0</v>
      </c>
      <c r="X31" s="25">
        <f t="shared" si="1"/>
        <v>34610</v>
      </c>
      <c r="Y31" s="26">
        <f>'[1]Non farebox- Details'!Q31</f>
        <v>3664</v>
      </c>
      <c r="Z31" s="23">
        <v>13867</v>
      </c>
      <c r="AA31" s="23">
        <v>1910</v>
      </c>
      <c r="AB31" s="23">
        <v>0</v>
      </c>
      <c r="AC31" s="23">
        <v>0</v>
      </c>
      <c r="AD31" s="25">
        <f t="shared" si="5"/>
        <v>15777</v>
      </c>
      <c r="AE31" s="25">
        <f>'[1]Non farebox- Details'!U31</f>
        <v>1801</v>
      </c>
      <c r="AF31" s="23">
        <v>23350</v>
      </c>
      <c r="AG31" s="23">
        <v>7880</v>
      </c>
      <c r="AH31" s="23">
        <v>0</v>
      </c>
      <c r="AI31" s="23">
        <v>0</v>
      </c>
      <c r="AJ31" s="25">
        <f t="shared" si="6"/>
        <v>31230</v>
      </c>
      <c r="AK31" s="25">
        <f>'[1]Non farebox- Details'!X31</f>
        <v>565</v>
      </c>
      <c r="AL31" s="23">
        <v>46778</v>
      </c>
      <c r="AM31" s="23">
        <v>11120</v>
      </c>
      <c r="AN31" s="23">
        <v>0</v>
      </c>
      <c r="AO31" s="23">
        <v>0</v>
      </c>
      <c r="AP31" s="26">
        <f t="shared" si="7"/>
        <v>57898</v>
      </c>
      <c r="AQ31" s="26">
        <f>'[1]Non farebox- Details'!AA31</f>
        <v>3490</v>
      </c>
      <c r="AR31" s="28">
        <v>22291</v>
      </c>
      <c r="AS31" s="28">
        <v>7430</v>
      </c>
      <c r="AT31" s="23">
        <v>0</v>
      </c>
      <c r="AU31" s="23">
        <v>0</v>
      </c>
      <c r="AV31" s="26">
        <f t="shared" si="15"/>
        <v>29721</v>
      </c>
      <c r="AW31" s="29">
        <f>'[1]Non farebox- Details'!AD31</f>
        <v>545</v>
      </c>
      <c r="AX31" s="152">
        <f>SUM(F31+L31+R31+X31+AD31+AJ31+AP31+AV31)</f>
        <v>295877</v>
      </c>
      <c r="AY31" s="153">
        <f>SUM(G31+M31+S31+Y31+AE31+AK31+AQ31+AW31)</f>
        <v>22437</v>
      </c>
      <c r="AZ31" s="30">
        <v>10996</v>
      </c>
      <c r="BA31" s="23">
        <v>4520</v>
      </c>
      <c r="BB31" s="23">
        <v>0</v>
      </c>
      <c r="BC31" s="23">
        <v>0</v>
      </c>
      <c r="BD31" s="26">
        <f t="shared" si="8"/>
        <v>15516</v>
      </c>
      <c r="BE31" s="26">
        <f>'[1]Non farebox- Details'!AH31</f>
        <v>1205</v>
      </c>
      <c r="BF31" s="23">
        <v>13010</v>
      </c>
      <c r="BG31" s="23">
        <v>2680</v>
      </c>
      <c r="BH31" s="23">
        <v>0</v>
      </c>
      <c r="BI31" s="23">
        <v>0</v>
      </c>
      <c r="BJ31" s="26">
        <f t="shared" si="9"/>
        <v>15690</v>
      </c>
      <c r="BK31" s="26">
        <f>'[1]Non farebox- Details'!AL31</f>
        <v>1370</v>
      </c>
      <c r="BL31" s="23">
        <v>1960</v>
      </c>
      <c r="BM31" s="23">
        <v>190</v>
      </c>
      <c r="BN31" s="23">
        <v>0</v>
      </c>
      <c r="BO31" s="23">
        <v>0</v>
      </c>
      <c r="BP31" s="26">
        <f t="shared" si="10"/>
        <v>2150</v>
      </c>
      <c r="BQ31" s="26">
        <f>'[1]Non farebox- Details'!AP31</f>
        <v>20</v>
      </c>
      <c r="BR31" s="23">
        <v>9720</v>
      </c>
      <c r="BS31" s="23">
        <v>1200</v>
      </c>
      <c r="BT31" s="23">
        <v>0</v>
      </c>
      <c r="BU31" s="23">
        <v>0</v>
      </c>
      <c r="BV31" s="26">
        <f t="shared" si="11"/>
        <v>10920</v>
      </c>
      <c r="BW31" s="26">
        <f>'[1]Non farebox- Details'!AS31</f>
        <v>85</v>
      </c>
      <c r="BX31" s="23">
        <v>42760</v>
      </c>
      <c r="BY31" s="23">
        <v>5360</v>
      </c>
      <c r="BZ31" s="23">
        <v>0</v>
      </c>
      <c r="CA31" s="23">
        <v>0</v>
      </c>
      <c r="CB31" s="26">
        <f t="shared" si="12"/>
        <v>48120</v>
      </c>
      <c r="CC31" s="29">
        <f>'[1]Non farebox- Details'!AV31</f>
        <v>1240</v>
      </c>
      <c r="CD31" s="152">
        <f>SUM(BD31+BJ31+BP31+BV31+CB31)</f>
        <v>92396</v>
      </c>
      <c r="CE31" s="153">
        <f>SUM(BE31+BK31+BQ31+BW31+CC31)</f>
        <v>3920</v>
      </c>
      <c r="CF31" s="184">
        <f t="shared" si="13"/>
        <v>388273</v>
      </c>
      <c r="CG31" s="185">
        <f t="shared" si="14"/>
        <v>26357</v>
      </c>
      <c r="CH31" s="187">
        <v>13207</v>
      </c>
      <c r="CI31" s="15"/>
    </row>
    <row r="32" spans="1:87" s="16" customFormat="1">
      <c r="A32" s="183">
        <v>42763</v>
      </c>
      <c r="B32" s="23">
        <v>43946</v>
      </c>
      <c r="C32" s="23">
        <v>7700</v>
      </c>
      <c r="D32" s="23">
        <v>0</v>
      </c>
      <c r="E32" s="23">
        <v>0</v>
      </c>
      <c r="F32" s="24">
        <f t="shared" si="0"/>
        <v>51646</v>
      </c>
      <c r="G32" s="25">
        <f>'[1]Non farebox- Details'!E32</f>
        <v>4830</v>
      </c>
      <c r="H32" s="23">
        <v>56610</v>
      </c>
      <c r="I32" s="23">
        <v>4870</v>
      </c>
      <c r="J32" s="23">
        <v>0</v>
      </c>
      <c r="K32" s="23">
        <v>0</v>
      </c>
      <c r="L32" s="26">
        <f t="shared" si="3"/>
        <v>61480</v>
      </c>
      <c r="M32" s="25">
        <f>'[1]Non farebox- Details'!H32</f>
        <v>304</v>
      </c>
      <c r="N32" s="23">
        <v>12604</v>
      </c>
      <c r="O32" s="23">
        <v>640</v>
      </c>
      <c r="P32" s="23">
        <v>0</v>
      </c>
      <c r="Q32" s="23">
        <v>0</v>
      </c>
      <c r="R32" s="25">
        <f t="shared" si="4"/>
        <v>13244</v>
      </c>
      <c r="S32" s="26">
        <f>'[1]Non farebox- Details'!M32</f>
        <v>1575</v>
      </c>
      <c r="T32" s="27">
        <v>45216</v>
      </c>
      <c r="U32" s="27">
        <v>5460</v>
      </c>
      <c r="V32" s="23">
        <v>0</v>
      </c>
      <c r="W32" s="23">
        <v>0</v>
      </c>
      <c r="X32" s="25">
        <f t="shared" si="1"/>
        <v>50676</v>
      </c>
      <c r="Y32" s="26">
        <f>'[1]Non farebox- Details'!Q32</f>
        <v>4991</v>
      </c>
      <c r="Z32" s="23">
        <v>18870</v>
      </c>
      <c r="AA32" s="23">
        <v>300</v>
      </c>
      <c r="AB32" s="23">
        <v>0</v>
      </c>
      <c r="AC32" s="23">
        <v>0</v>
      </c>
      <c r="AD32" s="25">
        <f t="shared" si="5"/>
        <v>19170</v>
      </c>
      <c r="AE32" s="25">
        <f>'[1]Non farebox- Details'!U32</f>
        <v>2970</v>
      </c>
      <c r="AF32" s="23">
        <v>13970</v>
      </c>
      <c r="AG32" s="23">
        <v>2590</v>
      </c>
      <c r="AH32" s="23">
        <v>0</v>
      </c>
      <c r="AI32" s="23">
        <v>0</v>
      </c>
      <c r="AJ32" s="25">
        <f t="shared" si="6"/>
        <v>16560</v>
      </c>
      <c r="AK32" s="25">
        <f>'[1]Non farebox- Details'!X32</f>
        <v>205</v>
      </c>
      <c r="AL32" s="23">
        <v>44330</v>
      </c>
      <c r="AM32" s="23">
        <v>3630</v>
      </c>
      <c r="AN32" s="23">
        <v>0</v>
      </c>
      <c r="AO32" s="23">
        <v>0</v>
      </c>
      <c r="AP32" s="26">
        <f t="shared" si="7"/>
        <v>47960</v>
      </c>
      <c r="AQ32" s="26">
        <f>'[1]Non farebox- Details'!AA32</f>
        <v>2735</v>
      </c>
      <c r="AR32" s="28">
        <v>25510</v>
      </c>
      <c r="AS32" s="28">
        <v>3840</v>
      </c>
      <c r="AT32" s="23">
        <v>0</v>
      </c>
      <c r="AU32" s="23">
        <v>0</v>
      </c>
      <c r="AV32" s="26">
        <f t="shared" si="15"/>
        <v>29350</v>
      </c>
      <c r="AW32" s="29">
        <f>'[1]Non farebox- Details'!AD32</f>
        <v>155</v>
      </c>
      <c r="AX32" s="152">
        <f>SUM(F32+L32+R32+X32+AD32+AJ32+AP32+AV32)</f>
        <v>290086</v>
      </c>
      <c r="AY32" s="153">
        <f>SUM(G32+M32+S32+Y32+AE32+AK32+AQ32+AW32)</f>
        <v>17765</v>
      </c>
      <c r="AZ32" s="30">
        <v>6530</v>
      </c>
      <c r="BA32" s="23">
        <v>2350</v>
      </c>
      <c r="BB32" s="23">
        <v>0</v>
      </c>
      <c r="BC32" s="23">
        <v>0</v>
      </c>
      <c r="BD32" s="26">
        <f t="shared" si="8"/>
        <v>8880</v>
      </c>
      <c r="BE32" s="26">
        <f>'[1]Non farebox- Details'!AH32</f>
        <v>165</v>
      </c>
      <c r="BF32" s="23">
        <v>13230</v>
      </c>
      <c r="BG32" s="23">
        <v>2240</v>
      </c>
      <c r="BH32" s="23">
        <v>0</v>
      </c>
      <c r="BI32" s="23">
        <v>0</v>
      </c>
      <c r="BJ32" s="26">
        <f t="shared" si="9"/>
        <v>15470</v>
      </c>
      <c r="BK32" s="26">
        <f>'[1]Non farebox- Details'!AL32</f>
        <v>875</v>
      </c>
      <c r="BL32" s="23">
        <v>3180</v>
      </c>
      <c r="BM32" s="23">
        <v>60</v>
      </c>
      <c r="BN32" s="23">
        <v>0</v>
      </c>
      <c r="BO32" s="23">
        <v>0</v>
      </c>
      <c r="BP32" s="26">
        <f t="shared" si="10"/>
        <v>3240</v>
      </c>
      <c r="BQ32" s="26">
        <f>'[1]Non farebox- Details'!AP32</f>
        <v>47</v>
      </c>
      <c r="BR32" s="23">
        <v>7370</v>
      </c>
      <c r="BS32" s="23">
        <v>510</v>
      </c>
      <c r="BT32" s="23">
        <v>0</v>
      </c>
      <c r="BU32" s="23">
        <v>0</v>
      </c>
      <c r="BV32" s="26">
        <f t="shared" si="11"/>
        <v>7880</v>
      </c>
      <c r="BW32" s="26">
        <f>'[1]Non farebox- Details'!AS32</f>
        <v>360</v>
      </c>
      <c r="BX32" s="23">
        <v>51940</v>
      </c>
      <c r="BY32" s="23">
        <v>5020</v>
      </c>
      <c r="BZ32" s="23">
        <v>0</v>
      </c>
      <c r="CA32" s="23">
        <v>0</v>
      </c>
      <c r="CB32" s="26">
        <f t="shared" si="12"/>
        <v>56960</v>
      </c>
      <c r="CC32" s="29">
        <f>'[1]Non farebox- Details'!AV32</f>
        <v>900</v>
      </c>
      <c r="CD32" s="152">
        <f>SUM(BD32+BJ32+BP32+BV32+CB32)</f>
        <v>92430</v>
      </c>
      <c r="CE32" s="153">
        <f>SUM(BE32+BK32+BQ32+BW32+CC32)</f>
        <v>2347</v>
      </c>
      <c r="CF32" s="184">
        <f t="shared" si="13"/>
        <v>382516</v>
      </c>
      <c r="CG32" s="185">
        <f t="shared" si="14"/>
        <v>20112</v>
      </c>
      <c r="CH32" s="187">
        <v>11647</v>
      </c>
      <c r="CI32" s="15"/>
    </row>
    <row r="33" spans="1:87" s="16" customFormat="1">
      <c r="A33" s="183">
        <v>42764</v>
      </c>
      <c r="B33" s="23">
        <v>38520</v>
      </c>
      <c r="C33" s="23">
        <v>14390</v>
      </c>
      <c r="D33" s="23">
        <v>0</v>
      </c>
      <c r="E33" s="23">
        <v>0</v>
      </c>
      <c r="F33" s="24">
        <f t="shared" si="0"/>
        <v>52910</v>
      </c>
      <c r="G33" s="25">
        <f>'[1]Non farebox- Details'!E33</f>
        <v>2985</v>
      </c>
      <c r="H33" s="23">
        <v>61060</v>
      </c>
      <c r="I33" s="23">
        <v>5452</v>
      </c>
      <c r="J33" s="23">
        <v>0</v>
      </c>
      <c r="K33" s="23">
        <v>0</v>
      </c>
      <c r="L33" s="26">
        <f t="shared" si="3"/>
        <v>66512</v>
      </c>
      <c r="M33" s="25">
        <f>'[1]Non farebox- Details'!H33</f>
        <v>274</v>
      </c>
      <c r="N33" s="23">
        <v>9940</v>
      </c>
      <c r="O33" s="23">
        <v>260</v>
      </c>
      <c r="P33" s="23">
        <v>0</v>
      </c>
      <c r="Q33" s="23">
        <v>0</v>
      </c>
      <c r="R33" s="25">
        <f t="shared" si="4"/>
        <v>10200</v>
      </c>
      <c r="S33" s="26">
        <f>'[1]Non farebox- Details'!M33</f>
        <v>705</v>
      </c>
      <c r="T33" s="27">
        <v>52200</v>
      </c>
      <c r="U33" s="27">
        <v>3690</v>
      </c>
      <c r="V33" s="23">
        <v>0</v>
      </c>
      <c r="W33" s="23">
        <v>0</v>
      </c>
      <c r="X33" s="25">
        <f t="shared" si="1"/>
        <v>55890</v>
      </c>
      <c r="Y33" s="26">
        <f>'[1]Non farebox- Details'!Q33</f>
        <v>4305</v>
      </c>
      <c r="Z33" s="23">
        <v>17080</v>
      </c>
      <c r="AA33" s="23">
        <v>1250</v>
      </c>
      <c r="AB33" s="23">
        <v>0</v>
      </c>
      <c r="AC33" s="23">
        <v>0</v>
      </c>
      <c r="AD33" s="25">
        <f t="shared" si="5"/>
        <v>18330</v>
      </c>
      <c r="AE33" s="25">
        <f>'[1]Non farebox- Details'!U33</f>
        <v>882</v>
      </c>
      <c r="AF33" s="23">
        <v>11150</v>
      </c>
      <c r="AG33" s="23">
        <v>2050</v>
      </c>
      <c r="AH33" s="23">
        <v>0</v>
      </c>
      <c r="AI33" s="23">
        <v>0</v>
      </c>
      <c r="AJ33" s="25">
        <f t="shared" si="6"/>
        <v>13200</v>
      </c>
      <c r="AK33" s="25">
        <f>'[1]Non farebox- Details'!X33</f>
        <v>95</v>
      </c>
      <c r="AL33" s="23">
        <v>55500</v>
      </c>
      <c r="AM33" s="23">
        <v>5880</v>
      </c>
      <c r="AN33" s="23">
        <v>0</v>
      </c>
      <c r="AO33" s="23">
        <v>0</v>
      </c>
      <c r="AP33" s="26">
        <f>SUM(AL33+AM33)</f>
        <v>61380</v>
      </c>
      <c r="AQ33" s="26">
        <f>'[1]Non farebox- Details'!AA33</f>
        <v>3725</v>
      </c>
      <c r="AR33" s="28">
        <v>32132</v>
      </c>
      <c r="AS33" s="28">
        <v>4170</v>
      </c>
      <c r="AT33" s="23">
        <v>0</v>
      </c>
      <c r="AU33" s="23">
        <v>0</v>
      </c>
      <c r="AV33" s="26">
        <f t="shared" si="15"/>
        <v>36302</v>
      </c>
      <c r="AW33" s="29">
        <f>'[1]Non farebox- Details'!AD33</f>
        <v>120</v>
      </c>
      <c r="AX33" s="152">
        <f>SUM(F33+L33+R33+X33+AD33+AJ33+AP33+AV33)</f>
        <v>314724</v>
      </c>
      <c r="AY33" s="153">
        <f>SUM(G33+M33+S33+Y33+AE33+AK33+AQ33+AW33)</f>
        <v>13091</v>
      </c>
      <c r="AZ33" s="30">
        <v>6940</v>
      </c>
      <c r="BA33" s="23">
        <v>2120</v>
      </c>
      <c r="BB33" s="23">
        <v>0</v>
      </c>
      <c r="BC33" s="23">
        <v>0</v>
      </c>
      <c r="BD33" s="26">
        <f t="shared" si="8"/>
        <v>9060</v>
      </c>
      <c r="BE33" s="26">
        <f>'[1]Non farebox- Details'!AH33</f>
        <v>1145</v>
      </c>
      <c r="BF33" s="23">
        <v>14230</v>
      </c>
      <c r="BG33" s="23">
        <v>1360</v>
      </c>
      <c r="BH33" s="23">
        <v>0</v>
      </c>
      <c r="BI33" s="23">
        <v>0</v>
      </c>
      <c r="BJ33" s="26">
        <f t="shared" si="9"/>
        <v>15590</v>
      </c>
      <c r="BK33" s="26">
        <f>'[1]Non farebox- Details'!AL33</f>
        <v>860</v>
      </c>
      <c r="BL33" s="23">
        <v>2950</v>
      </c>
      <c r="BM33" s="23">
        <v>270</v>
      </c>
      <c r="BN33" s="23">
        <v>0</v>
      </c>
      <c r="BO33" s="23">
        <v>0</v>
      </c>
      <c r="BP33" s="26">
        <f t="shared" si="10"/>
        <v>3220</v>
      </c>
      <c r="BQ33" s="26">
        <f>'[1]Non farebox- Details'!AP33</f>
        <v>79</v>
      </c>
      <c r="BR33" s="23">
        <v>8560</v>
      </c>
      <c r="BS33" s="23">
        <v>820</v>
      </c>
      <c r="BT33" s="23">
        <v>0</v>
      </c>
      <c r="BU33" s="23">
        <v>0</v>
      </c>
      <c r="BV33" s="26">
        <f t="shared" si="11"/>
        <v>9380</v>
      </c>
      <c r="BW33" s="26">
        <f>'[1]Non farebox- Details'!AS33</f>
        <v>140</v>
      </c>
      <c r="BX33" s="23">
        <v>69550</v>
      </c>
      <c r="BY33" s="23">
        <v>5630</v>
      </c>
      <c r="BZ33" s="23">
        <v>0</v>
      </c>
      <c r="CA33" s="23">
        <v>0</v>
      </c>
      <c r="CB33" s="26">
        <f t="shared" si="12"/>
        <v>75180</v>
      </c>
      <c r="CC33" s="29">
        <f>'[1]Non farebox- Details'!AV33</f>
        <v>1965</v>
      </c>
      <c r="CD33" s="152">
        <f>SUM(BD33+BJ33+BP33+BV33+CB33)</f>
        <v>112430</v>
      </c>
      <c r="CE33" s="153">
        <f>SUM(BE33+BK33+BQ33+BW33+CC33)</f>
        <v>4189</v>
      </c>
      <c r="CF33" s="184">
        <f t="shared" si="13"/>
        <v>427154</v>
      </c>
      <c r="CG33" s="185">
        <f t="shared" si="14"/>
        <v>17280</v>
      </c>
      <c r="CH33" s="187">
        <v>12398</v>
      </c>
      <c r="CI33" s="15"/>
    </row>
    <row r="34" spans="1:87" s="16" customFormat="1">
      <c r="A34" s="183">
        <v>42765</v>
      </c>
      <c r="B34" s="23">
        <v>37428</v>
      </c>
      <c r="C34" s="23">
        <v>35170</v>
      </c>
      <c r="D34" s="23">
        <v>0</v>
      </c>
      <c r="E34" s="23">
        <v>0</v>
      </c>
      <c r="F34" s="24">
        <f t="shared" si="0"/>
        <v>72598</v>
      </c>
      <c r="G34" s="25">
        <f>'[1]Non farebox- Details'!E34</f>
        <v>14134</v>
      </c>
      <c r="H34" s="23">
        <v>72354</v>
      </c>
      <c r="I34" s="23">
        <v>8590</v>
      </c>
      <c r="J34" s="23">
        <v>0</v>
      </c>
      <c r="K34" s="23">
        <v>0</v>
      </c>
      <c r="L34" s="26">
        <f t="shared" si="3"/>
        <v>80944</v>
      </c>
      <c r="M34" s="25">
        <f>'[1]Non farebox- Details'!H34</f>
        <v>260</v>
      </c>
      <c r="N34" s="23">
        <v>12320</v>
      </c>
      <c r="O34" s="23">
        <v>4080</v>
      </c>
      <c r="P34" s="23">
        <v>0</v>
      </c>
      <c r="Q34" s="23">
        <v>0</v>
      </c>
      <c r="R34" s="25">
        <f t="shared" si="4"/>
        <v>16400</v>
      </c>
      <c r="S34" s="26">
        <f>'[1]Non farebox- Details'!M34</f>
        <v>2090</v>
      </c>
      <c r="T34" s="27">
        <v>25440</v>
      </c>
      <c r="U34" s="27">
        <v>6640</v>
      </c>
      <c r="V34" s="23">
        <v>0</v>
      </c>
      <c r="W34" s="23">
        <v>0</v>
      </c>
      <c r="X34" s="25">
        <f t="shared" si="1"/>
        <v>32080</v>
      </c>
      <c r="Y34" s="26">
        <f>'[1]Non farebox- Details'!Q34</f>
        <v>2798</v>
      </c>
      <c r="Z34" s="23">
        <v>15010</v>
      </c>
      <c r="AA34" s="23">
        <v>2600</v>
      </c>
      <c r="AB34" s="23">
        <v>0</v>
      </c>
      <c r="AC34" s="23">
        <v>0</v>
      </c>
      <c r="AD34" s="25">
        <f t="shared" si="5"/>
        <v>17610</v>
      </c>
      <c r="AE34" s="25">
        <f>'[1]Non farebox- Details'!U34</f>
        <v>1609</v>
      </c>
      <c r="AF34" s="23">
        <v>21640</v>
      </c>
      <c r="AG34" s="23">
        <v>10370</v>
      </c>
      <c r="AH34" s="23">
        <v>0</v>
      </c>
      <c r="AI34" s="23">
        <v>0</v>
      </c>
      <c r="AJ34" s="25">
        <f t="shared" si="6"/>
        <v>32010</v>
      </c>
      <c r="AK34" s="25">
        <f>'[1]Non farebox- Details'!X34</f>
        <v>345</v>
      </c>
      <c r="AL34" s="23">
        <v>34950</v>
      </c>
      <c r="AM34" s="23">
        <v>5050</v>
      </c>
      <c r="AN34" s="23">
        <v>0</v>
      </c>
      <c r="AO34" s="23">
        <v>0</v>
      </c>
      <c r="AP34" s="26">
        <f>SUM(AL34+AM34)</f>
        <v>40000</v>
      </c>
      <c r="AQ34" s="26">
        <f>'[1]Non farebox- Details'!AA34</f>
        <v>6405</v>
      </c>
      <c r="AR34" s="28">
        <v>23739</v>
      </c>
      <c r="AS34" s="28">
        <v>6410</v>
      </c>
      <c r="AT34" s="23">
        <v>0</v>
      </c>
      <c r="AU34" s="23">
        <v>0</v>
      </c>
      <c r="AV34" s="26">
        <f t="shared" si="15"/>
        <v>30149</v>
      </c>
      <c r="AW34" s="29">
        <f>'[1]Non farebox- Details'!AD34</f>
        <v>1500</v>
      </c>
      <c r="AX34" s="152">
        <f>SUM(F34+L34+R34+X34+AD34+AJ34+AP34+AV34)</f>
        <v>321791</v>
      </c>
      <c r="AY34" s="153">
        <f>SUM(G34+M34+S34+Y34+AE34+AK34+AQ34+AW34)</f>
        <v>29141</v>
      </c>
      <c r="AZ34" s="30">
        <v>10327</v>
      </c>
      <c r="BA34" s="23">
        <v>2800</v>
      </c>
      <c r="BB34" s="23">
        <v>0</v>
      </c>
      <c r="BC34" s="23">
        <v>0</v>
      </c>
      <c r="BD34" s="26">
        <f t="shared" si="8"/>
        <v>13127</v>
      </c>
      <c r="BE34" s="26">
        <f>'[1]Non farebox- Details'!AH34</f>
        <v>435</v>
      </c>
      <c r="BF34" s="23">
        <v>11030</v>
      </c>
      <c r="BG34" s="23">
        <v>2100</v>
      </c>
      <c r="BH34" s="23">
        <v>0</v>
      </c>
      <c r="BI34" s="23">
        <v>0</v>
      </c>
      <c r="BJ34" s="26">
        <f t="shared" si="9"/>
        <v>13130</v>
      </c>
      <c r="BK34" s="26">
        <f>'[1]Non farebox- Details'!AL34</f>
        <v>1065</v>
      </c>
      <c r="BL34" s="23">
        <v>2630</v>
      </c>
      <c r="BM34" s="23">
        <v>400</v>
      </c>
      <c r="BN34" s="23">
        <v>0</v>
      </c>
      <c r="BO34" s="23">
        <v>0</v>
      </c>
      <c r="BP34" s="26">
        <f t="shared" si="10"/>
        <v>3030</v>
      </c>
      <c r="BQ34" s="26">
        <f>'[1]Non farebox- Details'!AP34</f>
        <v>409</v>
      </c>
      <c r="BR34" s="23">
        <v>6810</v>
      </c>
      <c r="BS34" s="23">
        <v>1350</v>
      </c>
      <c r="BT34" s="23">
        <v>0</v>
      </c>
      <c r="BU34" s="23">
        <v>0</v>
      </c>
      <c r="BV34" s="26">
        <f t="shared" si="11"/>
        <v>8160</v>
      </c>
      <c r="BW34" s="26">
        <f>'[1]Non farebox- Details'!AS34</f>
        <v>160</v>
      </c>
      <c r="BX34" s="23">
        <v>37350</v>
      </c>
      <c r="BY34" s="23">
        <v>3940</v>
      </c>
      <c r="BZ34" s="23">
        <v>0</v>
      </c>
      <c r="CA34" s="23">
        <v>0</v>
      </c>
      <c r="CB34" s="26">
        <f t="shared" si="12"/>
        <v>41290</v>
      </c>
      <c r="CC34" s="29">
        <f>'[1]Non farebox- Details'!AV34</f>
        <v>135</v>
      </c>
      <c r="CD34" s="152">
        <f>SUM(BD34+BJ34+BP34+BV34+CB34)</f>
        <v>78737</v>
      </c>
      <c r="CE34" s="153">
        <f>SUM(BE34+BK34+BQ34+BW34+CC34)</f>
        <v>2204</v>
      </c>
      <c r="CF34" s="184">
        <f t="shared" si="13"/>
        <v>400528</v>
      </c>
      <c r="CG34" s="185">
        <f t="shared" si="14"/>
        <v>31345</v>
      </c>
      <c r="CH34" s="187">
        <v>11384</v>
      </c>
      <c r="CI34" s="15"/>
    </row>
    <row r="35" spans="1:87" s="16" customFormat="1" ht="27" thickBot="1">
      <c r="A35" s="183">
        <v>42766</v>
      </c>
      <c r="B35" s="193">
        <v>32418</v>
      </c>
      <c r="C35" s="193">
        <v>31190</v>
      </c>
      <c r="D35" s="193">
        <v>0</v>
      </c>
      <c r="E35" s="193">
        <v>0</v>
      </c>
      <c r="F35" s="24">
        <f t="shared" si="0"/>
        <v>63608</v>
      </c>
      <c r="G35" s="25">
        <f>'[1]Non farebox- Details'!E35</f>
        <v>8061</v>
      </c>
      <c r="H35" s="193">
        <v>46564</v>
      </c>
      <c r="I35" s="193">
        <v>10070</v>
      </c>
      <c r="J35" s="193">
        <v>0</v>
      </c>
      <c r="K35" s="193">
        <v>0</v>
      </c>
      <c r="L35" s="26">
        <f t="shared" si="3"/>
        <v>56634</v>
      </c>
      <c r="M35" s="25">
        <f>'[1]Non farebox- Details'!H35</f>
        <v>144</v>
      </c>
      <c r="N35" s="193">
        <v>12440</v>
      </c>
      <c r="O35" s="193">
        <v>5930</v>
      </c>
      <c r="P35" s="193">
        <v>0</v>
      </c>
      <c r="Q35" s="193">
        <v>0</v>
      </c>
      <c r="R35" s="25">
        <f t="shared" si="4"/>
        <v>18370</v>
      </c>
      <c r="S35" s="26">
        <f>'[1]Non farebox- Details'!M35</f>
        <v>1215</v>
      </c>
      <c r="T35" s="194">
        <v>29427</v>
      </c>
      <c r="U35" s="194">
        <v>3755</v>
      </c>
      <c r="V35" s="193">
        <v>0</v>
      </c>
      <c r="W35" s="193">
        <v>0</v>
      </c>
      <c r="X35" s="25">
        <f t="shared" si="1"/>
        <v>33182</v>
      </c>
      <c r="Y35" s="26">
        <f>'[1]Non farebox- Details'!Q35</f>
        <v>2884</v>
      </c>
      <c r="Z35" s="193">
        <v>16487</v>
      </c>
      <c r="AA35" s="193">
        <v>3090</v>
      </c>
      <c r="AB35" s="193">
        <v>0</v>
      </c>
      <c r="AC35" s="193">
        <v>0</v>
      </c>
      <c r="AD35" s="25">
        <f t="shared" si="5"/>
        <v>19577</v>
      </c>
      <c r="AE35" s="25">
        <f>'[1]Non farebox- Details'!U35</f>
        <v>1743</v>
      </c>
      <c r="AF35" s="193">
        <v>21420</v>
      </c>
      <c r="AG35" s="193">
        <v>16870</v>
      </c>
      <c r="AH35" s="193">
        <v>0</v>
      </c>
      <c r="AI35" s="193">
        <v>0</v>
      </c>
      <c r="AJ35" s="25">
        <f t="shared" si="6"/>
        <v>38290</v>
      </c>
      <c r="AK35" s="25">
        <f>'[1]Non farebox- Details'!X35</f>
        <v>280</v>
      </c>
      <c r="AL35" s="193">
        <v>40024</v>
      </c>
      <c r="AM35" s="193">
        <v>4800</v>
      </c>
      <c r="AN35" s="193">
        <v>0</v>
      </c>
      <c r="AO35" s="193">
        <v>0</v>
      </c>
      <c r="AP35" s="26">
        <f>SUM(AL35+AM35)</f>
        <v>44824</v>
      </c>
      <c r="AQ35" s="26">
        <f>'[1]Non farebox- Details'!AA35</f>
        <v>4465</v>
      </c>
      <c r="AR35" s="195">
        <v>27221</v>
      </c>
      <c r="AS35" s="195">
        <v>7490</v>
      </c>
      <c r="AT35" s="193">
        <v>0</v>
      </c>
      <c r="AU35" s="193">
        <v>0</v>
      </c>
      <c r="AV35" s="26">
        <f t="shared" si="15"/>
        <v>34711</v>
      </c>
      <c r="AW35" s="29">
        <f>'[1]Non farebox- Details'!AD35</f>
        <v>605</v>
      </c>
      <c r="AX35" s="152">
        <f>SUM(F35+L35+R35+X35+AD35+AJ35+AP35+AV35)</f>
        <v>309196</v>
      </c>
      <c r="AY35" s="153">
        <f>SUM(G35+M35+S35+Y35+AE35+AK35+AQ35+AW35)</f>
        <v>19397</v>
      </c>
      <c r="AZ35" s="196">
        <v>7202</v>
      </c>
      <c r="BA35" s="193">
        <v>9160</v>
      </c>
      <c r="BB35" s="193">
        <v>0</v>
      </c>
      <c r="BC35" s="193">
        <v>0</v>
      </c>
      <c r="BD35" s="26">
        <f t="shared" si="8"/>
        <v>16362</v>
      </c>
      <c r="BE35" s="26">
        <f>'[1]Non farebox- Details'!AH35</f>
        <v>345</v>
      </c>
      <c r="BF35" s="193">
        <v>9689</v>
      </c>
      <c r="BG35" s="193">
        <v>4100</v>
      </c>
      <c r="BH35" s="193">
        <v>0</v>
      </c>
      <c r="BI35" s="193">
        <v>0</v>
      </c>
      <c r="BJ35" s="26">
        <f t="shared" si="9"/>
        <v>13789</v>
      </c>
      <c r="BK35" s="26">
        <f>'[1]Non farebox- Details'!AL35</f>
        <v>1000</v>
      </c>
      <c r="BL35" s="193">
        <v>2541</v>
      </c>
      <c r="BM35" s="193">
        <v>200</v>
      </c>
      <c r="BN35" s="193">
        <v>0</v>
      </c>
      <c r="BO35" s="193">
        <v>0</v>
      </c>
      <c r="BP35" s="26">
        <f t="shared" si="10"/>
        <v>2741</v>
      </c>
      <c r="BQ35" s="26">
        <f>'[1]Non farebox- Details'!AP35</f>
        <v>59</v>
      </c>
      <c r="BR35" s="193">
        <v>11560</v>
      </c>
      <c r="BS35" s="193">
        <v>3590</v>
      </c>
      <c r="BT35" s="193">
        <v>0</v>
      </c>
      <c r="BU35" s="193">
        <v>0</v>
      </c>
      <c r="BV35" s="26">
        <f t="shared" si="11"/>
        <v>15150</v>
      </c>
      <c r="BW35" s="26">
        <f>'[1]Non farebox- Details'!AS35</f>
        <v>405</v>
      </c>
      <c r="BX35" s="193">
        <v>40920</v>
      </c>
      <c r="BY35" s="193">
        <v>8000</v>
      </c>
      <c r="BZ35" s="193">
        <v>0</v>
      </c>
      <c r="CA35" s="193">
        <v>0</v>
      </c>
      <c r="CB35" s="26">
        <f t="shared" si="12"/>
        <v>48920</v>
      </c>
      <c r="CC35" s="29">
        <f>'[1]Non farebox- Details'!AV35</f>
        <v>1475</v>
      </c>
      <c r="CD35" s="152">
        <f>SUM(BD35+BJ35+BP35+BV35+CB35)</f>
        <v>96962</v>
      </c>
      <c r="CE35" s="153">
        <f>SUM(BE35+BK35+BQ35+BW35+CC35)</f>
        <v>3284</v>
      </c>
      <c r="CF35" s="184">
        <f t="shared" si="13"/>
        <v>406158</v>
      </c>
      <c r="CG35" s="185">
        <f t="shared" si="14"/>
        <v>22681</v>
      </c>
      <c r="CH35" s="187">
        <v>11285</v>
      </c>
      <c r="CI35" s="15"/>
    </row>
    <row r="36" spans="1:87" s="16" customFormat="1" ht="27" thickBot="1">
      <c r="A36" s="41" t="s">
        <v>5</v>
      </c>
      <c r="B36" s="61">
        <f>SUM(B5:B35)</f>
        <v>1329680</v>
      </c>
      <c r="C36" s="61">
        <f>SUM(C5:C35)</f>
        <v>654508</v>
      </c>
      <c r="D36" s="348">
        <f t="shared" ref="D36:E36" si="16">SUM(D5:D35)</f>
        <v>0</v>
      </c>
      <c r="E36" s="348">
        <f t="shared" si="16"/>
        <v>0</v>
      </c>
      <c r="F36" s="62">
        <f>SUM(F5:F35)</f>
        <v>1984188</v>
      </c>
      <c r="G36" s="62">
        <f>SUM(G5:G35)</f>
        <v>273065</v>
      </c>
      <c r="H36" s="61">
        <f t="shared" ref="H36:CC36" si="17">SUM(H5:H35)</f>
        <v>1963422</v>
      </c>
      <c r="I36" s="61">
        <f t="shared" si="17"/>
        <v>275922</v>
      </c>
      <c r="J36" s="348">
        <f t="shared" si="17"/>
        <v>0</v>
      </c>
      <c r="K36" s="348">
        <f t="shared" si="17"/>
        <v>0</v>
      </c>
      <c r="L36" s="62">
        <f t="shared" si="17"/>
        <v>2239344</v>
      </c>
      <c r="M36" s="62">
        <f t="shared" si="17"/>
        <v>7974</v>
      </c>
      <c r="N36" s="61">
        <f t="shared" si="17"/>
        <v>381653</v>
      </c>
      <c r="O36" s="61">
        <f t="shared" si="17"/>
        <v>115000</v>
      </c>
      <c r="P36" s="348">
        <f t="shared" ref="P36:Q36" si="18">SUM(P5:P35)</f>
        <v>0</v>
      </c>
      <c r="Q36" s="348">
        <f t="shared" si="18"/>
        <v>0</v>
      </c>
      <c r="R36" s="62">
        <f t="shared" si="17"/>
        <v>496653</v>
      </c>
      <c r="S36" s="62">
        <f t="shared" si="17"/>
        <v>62230</v>
      </c>
      <c r="T36" s="61">
        <f t="shared" si="17"/>
        <v>1167798</v>
      </c>
      <c r="U36" s="61">
        <f t="shared" si="17"/>
        <v>239745</v>
      </c>
      <c r="V36" s="348">
        <f t="shared" si="17"/>
        <v>0</v>
      </c>
      <c r="W36" s="348">
        <f t="shared" si="17"/>
        <v>0</v>
      </c>
      <c r="X36" s="62">
        <f t="shared" si="17"/>
        <v>1407543</v>
      </c>
      <c r="Y36" s="62">
        <f t="shared" si="17"/>
        <v>137564</v>
      </c>
      <c r="Z36" s="61">
        <f t="shared" si="17"/>
        <v>697931</v>
      </c>
      <c r="AA36" s="61">
        <f t="shared" si="17"/>
        <v>85620</v>
      </c>
      <c r="AB36" s="348">
        <f t="shared" ref="AB36:AC36" si="19">SUM(AB5:AB35)</f>
        <v>0</v>
      </c>
      <c r="AC36" s="348">
        <f t="shared" si="19"/>
        <v>0</v>
      </c>
      <c r="AD36" s="62">
        <f t="shared" si="17"/>
        <v>783551</v>
      </c>
      <c r="AE36" s="62">
        <f t="shared" si="17"/>
        <v>48088</v>
      </c>
      <c r="AF36" s="61">
        <f t="shared" si="17"/>
        <v>581788</v>
      </c>
      <c r="AG36" s="61">
        <f t="shared" si="17"/>
        <v>493205</v>
      </c>
      <c r="AH36" s="348">
        <f t="shared" si="17"/>
        <v>0</v>
      </c>
      <c r="AI36" s="348">
        <f t="shared" si="17"/>
        <v>0</v>
      </c>
      <c r="AJ36" s="62">
        <f t="shared" si="17"/>
        <v>1074993</v>
      </c>
      <c r="AK36" s="62">
        <f t="shared" si="17"/>
        <v>12506.2</v>
      </c>
      <c r="AL36" s="61">
        <f t="shared" si="17"/>
        <v>1676459</v>
      </c>
      <c r="AM36" s="61">
        <f t="shared" si="17"/>
        <v>287884</v>
      </c>
      <c r="AN36" s="348">
        <f t="shared" ref="AN36:AO36" si="20">SUM(AN5:AN35)</f>
        <v>0</v>
      </c>
      <c r="AO36" s="348">
        <f t="shared" si="20"/>
        <v>0</v>
      </c>
      <c r="AP36" s="62">
        <f t="shared" si="17"/>
        <v>1964343</v>
      </c>
      <c r="AQ36" s="62">
        <f t="shared" si="17"/>
        <v>133178</v>
      </c>
      <c r="AR36" s="61">
        <f t="shared" si="17"/>
        <v>897657</v>
      </c>
      <c r="AS36" s="61">
        <f t="shared" si="17"/>
        <v>202662</v>
      </c>
      <c r="AT36" s="348">
        <f t="shared" si="17"/>
        <v>0</v>
      </c>
      <c r="AU36" s="348">
        <f t="shared" si="17"/>
        <v>0</v>
      </c>
      <c r="AV36" s="62">
        <f t="shared" si="17"/>
        <v>1100319</v>
      </c>
      <c r="AW36" s="62">
        <f t="shared" si="17"/>
        <v>13295</v>
      </c>
      <c r="AX36" s="64">
        <f t="shared" si="17"/>
        <v>11050934</v>
      </c>
      <c r="AY36" s="64">
        <f t="shared" si="17"/>
        <v>687900.2</v>
      </c>
      <c r="AZ36" s="61">
        <f t="shared" si="17"/>
        <v>354034</v>
      </c>
      <c r="BA36" s="61">
        <f t="shared" si="17"/>
        <v>133470</v>
      </c>
      <c r="BB36" s="348">
        <f t="shared" ref="BB36:BC36" si="21">SUM(BB5:BB35)</f>
        <v>0</v>
      </c>
      <c r="BC36" s="348">
        <f t="shared" si="21"/>
        <v>0</v>
      </c>
      <c r="BD36" s="62">
        <f t="shared" si="17"/>
        <v>487504</v>
      </c>
      <c r="BE36" s="62">
        <f t="shared" si="17"/>
        <v>14991</v>
      </c>
      <c r="BF36" s="61">
        <f t="shared" si="17"/>
        <v>505183</v>
      </c>
      <c r="BG36" s="61">
        <f t="shared" si="17"/>
        <v>60880</v>
      </c>
      <c r="BH36" s="348">
        <f t="shared" si="17"/>
        <v>0</v>
      </c>
      <c r="BI36" s="348">
        <f t="shared" si="17"/>
        <v>0</v>
      </c>
      <c r="BJ36" s="62">
        <f t="shared" si="17"/>
        <v>566063</v>
      </c>
      <c r="BK36" s="62">
        <f t="shared" si="17"/>
        <v>33667</v>
      </c>
      <c r="BL36" s="61">
        <f t="shared" si="17"/>
        <v>70671</v>
      </c>
      <c r="BM36" s="61">
        <f t="shared" si="17"/>
        <v>13700</v>
      </c>
      <c r="BN36" s="348">
        <f t="shared" ref="BN36:BO36" si="22">SUM(BN5:BN35)</f>
        <v>0</v>
      </c>
      <c r="BO36" s="348">
        <f t="shared" si="22"/>
        <v>0</v>
      </c>
      <c r="BP36" s="62">
        <f t="shared" si="17"/>
        <v>84371</v>
      </c>
      <c r="BQ36" s="62">
        <f t="shared" si="17"/>
        <v>2322</v>
      </c>
      <c r="BR36" s="61">
        <f t="shared" si="17"/>
        <v>286243</v>
      </c>
      <c r="BS36" s="61">
        <f t="shared" si="17"/>
        <v>76140</v>
      </c>
      <c r="BT36" s="348">
        <f t="shared" si="17"/>
        <v>0</v>
      </c>
      <c r="BU36" s="348">
        <f t="shared" si="17"/>
        <v>0</v>
      </c>
      <c r="BV36" s="62">
        <f t="shared" si="17"/>
        <v>362383</v>
      </c>
      <c r="BW36" s="62">
        <f t="shared" si="17"/>
        <v>7491</v>
      </c>
      <c r="BX36" s="61">
        <f t="shared" si="17"/>
        <v>1718545</v>
      </c>
      <c r="BY36" s="61">
        <f t="shared" si="17"/>
        <v>214620</v>
      </c>
      <c r="BZ36" s="348">
        <f t="shared" ref="BZ36:CA36" si="23">SUM(BZ5:BZ35)</f>
        <v>0</v>
      </c>
      <c r="CA36" s="348">
        <f t="shared" si="23"/>
        <v>0</v>
      </c>
      <c r="CB36" s="62">
        <f t="shared" si="17"/>
        <v>1933165</v>
      </c>
      <c r="CC36" s="62">
        <f t="shared" si="17"/>
        <v>40869</v>
      </c>
      <c r="CD36" s="156">
        <f t="shared" ref="CD36:CE36" si="24">SUM(CD5:CD34)</f>
        <v>3336524</v>
      </c>
      <c r="CE36" s="157">
        <f t="shared" si="24"/>
        <v>96056</v>
      </c>
      <c r="CF36" s="197">
        <f>SUM(CF5:CF35)</f>
        <v>14484420</v>
      </c>
      <c r="CG36" s="64">
        <f>SUM(CG5:CG35)</f>
        <v>787240.2</v>
      </c>
      <c r="CH36" s="198">
        <v>426396</v>
      </c>
      <c r="CI36" s="15"/>
    </row>
    <row r="37" spans="1:87" s="43" customFormat="1">
      <c r="A37" s="42"/>
      <c r="D37" s="46"/>
      <c r="E37" s="46"/>
      <c r="F37" s="44"/>
      <c r="G37" s="44"/>
      <c r="J37" s="46"/>
      <c r="K37" s="46"/>
      <c r="L37" s="45"/>
      <c r="P37" s="46"/>
      <c r="Q37" s="46"/>
      <c r="V37" s="46"/>
      <c r="W37" s="46"/>
      <c r="AB37" s="46"/>
      <c r="AC37" s="46"/>
      <c r="AH37" s="46"/>
      <c r="AI37" s="46"/>
      <c r="AN37" s="46"/>
      <c r="AO37" s="46"/>
      <c r="AP37" s="46"/>
      <c r="AQ37" s="47"/>
      <c r="AR37" s="47"/>
      <c r="AS37" s="47"/>
      <c r="AT37" s="46"/>
      <c r="AU37" s="46"/>
      <c r="AV37" s="47"/>
      <c r="AW37" s="47"/>
      <c r="AX37" s="200"/>
      <c r="AY37" s="200"/>
      <c r="BB37" s="46"/>
      <c r="BC37" s="46"/>
      <c r="BD37" s="46"/>
      <c r="BE37" s="47"/>
      <c r="BH37" s="46"/>
      <c r="BI37" s="46"/>
      <c r="BJ37" s="46"/>
      <c r="BK37" s="47"/>
      <c r="BN37" s="46"/>
      <c r="BO37" s="46"/>
      <c r="BP37" s="46"/>
      <c r="BQ37" s="47"/>
      <c r="BT37" s="46"/>
      <c r="BU37" s="46"/>
      <c r="BV37" s="46"/>
      <c r="BW37" s="47"/>
      <c r="BZ37" s="46"/>
      <c r="CA37" s="46"/>
      <c r="CB37" s="46"/>
      <c r="CC37" s="47"/>
      <c r="CD37" s="47"/>
      <c r="CE37" s="47"/>
      <c r="CF37" s="47"/>
      <c r="CG37" s="47"/>
      <c r="CH37" s="48"/>
      <c r="CI37" s="49"/>
    </row>
    <row r="38" spans="1:87">
      <c r="F38" s="50"/>
      <c r="L38" s="51"/>
      <c r="R38" s="5"/>
      <c r="X38" s="5"/>
      <c r="AD38" s="5"/>
      <c r="AJ38" s="5"/>
      <c r="CH38" s="52"/>
    </row>
    <row r="39" spans="1:87">
      <c r="G39" s="53"/>
    </row>
  </sheetData>
  <mergeCells count="62">
    <mergeCell ref="BV3:BV4"/>
    <mergeCell ref="B3:E3"/>
    <mergeCell ref="BK3:BK4"/>
    <mergeCell ref="BL3:BM3"/>
    <mergeCell ref="BP3:BP4"/>
    <mergeCell ref="BQ3:BQ4"/>
    <mergeCell ref="BR3:BS3"/>
    <mergeCell ref="BJ3:BJ4"/>
    <mergeCell ref="AP3:AP4"/>
    <mergeCell ref="AQ3:AQ4"/>
    <mergeCell ref="AR3:AS3"/>
    <mergeCell ref="AV3:AV4"/>
    <mergeCell ref="AW3:AW4"/>
    <mergeCell ref="AX3:AX4"/>
    <mergeCell ref="AY3:AY4"/>
    <mergeCell ref="AZ3:BA3"/>
    <mergeCell ref="BD3:BD4"/>
    <mergeCell ref="BE3:BE4"/>
    <mergeCell ref="BF3:BG3"/>
    <mergeCell ref="AD3:AD4"/>
    <mergeCell ref="AE3:AE4"/>
    <mergeCell ref="AF3:AG3"/>
    <mergeCell ref="AJ3:AJ4"/>
    <mergeCell ref="AK3:AK4"/>
    <mergeCell ref="AL3:AM3"/>
    <mergeCell ref="CH2:CH4"/>
    <mergeCell ref="F3:F4"/>
    <mergeCell ref="G3:G4"/>
    <mergeCell ref="H3:I3"/>
    <mergeCell ref="L3:L4"/>
    <mergeCell ref="M3:M4"/>
    <mergeCell ref="N3:O3"/>
    <mergeCell ref="R3:R4"/>
    <mergeCell ref="S3:S4"/>
    <mergeCell ref="BL2:BQ2"/>
    <mergeCell ref="BR2:BW2"/>
    <mergeCell ref="BX2:CC2"/>
    <mergeCell ref="CD2:CE2"/>
    <mergeCell ref="CF2:CF4"/>
    <mergeCell ref="CG2:CG4"/>
    <mergeCell ref="BW3:BW4"/>
    <mergeCell ref="BX3:BY3"/>
    <mergeCell ref="CB3:CB4"/>
    <mergeCell ref="CC3:CC4"/>
    <mergeCell ref="CD3:CD4"/>
    <mergeCell ref="CE3:CE4"/>
    <mergeCell ref="BF2:BK2"/>
    <mergeCell ref="A2:A4"/>
    <mergeCell ref="B2:G2"/>
    <mergeCell ref="H2:M2"/>
    <mergeCell ref="N2:S2"/>
    <mergeCell ref="T2:Y2"/>
    <mergeCell ref="Z2:AE2"/>
    <mergeCell ref="T3:U3"/>
    <mergeCell ref="X3:X4"/>
    <mergeCell ref="Y3:Y4"/>
    <mergeCell ref="Z3:AA3"/>
    <mergeCell ref="AF2:AK2"/>
    <mergeCell ref="AL2:AQ2"/>
    <mergeCell ref="AR2:AW2"/>
    <mergeCell ref="AX2:AY2"/>
    <mergeCell ref="AZ2:B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L38"/>
  <sheetViews>
    <sheetView topLeftCell="BX1" zoomScale="70" zoomScaleNormal="70" workbookViewId="0">
      <selection activeCell="CK10" sqref="CK10"/>
    </sheetView>
  </sheetViews>
  <sheetFormatPr defaultRowHeight="26.25"/>
  <cols>
    <col min="1" max="1" width="21.140625" style="10" customWidth="1"/>
    <col min="2" max="2" width="21.140625" customWidth="1"/>
    <col min="3" max="5" width="18.85546875" customWidth="1"/>
    <col min="6" max="6" width="20.7109375" style="11" customWidth="1"/>
    <col min="7" max="7" width="26" style="11" customWidth="1"/>
    <col min="8" max="8" width="20.85546875" customWidth="1"/>
    <col min="9" max="9" width="19" bestFit="1" customWidth="1"/>
    <col min="10" max="11" width="18.85546875" customWidth="1"/>
    <col min="12" max="12" width="21.28515625" style="12" customWidth="1"/>
    <col min="13" max="13" width="22.85546875" customWidth="1"/>
    <col min="14" max="14" width="18.85546875" customWidth="1"/>
    <col min="15" max="15" width="18.42578125" customWidth="1"/>
    <col min="16" max="17" width="18.85546875" customWidth="1"/>
    <col min="18" max="18" width="19.7109375" customWidth="1"/>
    <col min="19" max="19" width="21.28515625" customWidth="1"/>
    <col min="20" max="20" width="20.85546875" customWidth="1"/>
    <col min="21" max="21" width="19" customWidth="1"/>
    <col min="22" max="23" width="18.85546875" customWidth="1"/>
    <col min="24" max="24" width="24.28515625" customWidth="1"/>
    <col min="25" max="25" width="23.140625" customWidth="1"/>
    <col min="26" max="27" width="20.85546875" customWidth="1"/>
    <col min="28" max="28" width="18.85546875" customWidth="1"/>
    <col min="29" max="29" width="20.85546875" customWidth="1"/>
    <col min="30" max="30" width="24.28515625" customWidth="1"/>
    <col min="31" max="31" width="21.28515625" customWidth="1"/>
    <col min="32" max="32" width="20.85546875" customWidth="1"/>
    <col min="33" max="35" width="18.85546875" customWidth="1"/>
    <col min="36" max="36" width="24.28515625" customWidth="1"/>
    <col min="37" max="37" width="20.7109375" customWidth="1"/>
    <col min="38" max="38" width="20.85546875" customWidth="1"/>
    <col min="39" max="39" width="20.140625" customWidth="1"/>
    <col min="40" max="41" width="18.85546875" customWidth="1"/>
    <col min="42" max="42" width="20.85546875" style="6" customWidth="1"/>
    <col min="43" max="45" width="22.85546875" style="7" customWidth="1"/>
    <col min="46" max="47" width="18.85546875" customWidth="1"/>
    <col min="48" max="51" width="22.85546875" style="7" customWidth="1"/>
    <col min="52" max="52" width="20.85546875" customWidth="1"/>
    <col min="53" max="53" width="20.140625" customWidth="1"/>
    <col min="54" max="54" width="18.85546875" customWidth="1"/>
    <col min="55" max="55" width="20.140625" customWidth="1"/>
    <col min="56" max="56" width="20.85546875" style="6" customWidth="1"/>
    <col min="57" max="57" width="22.85546875" style="7" customWidth="1"/>
    <col min="58" max="58" width="20.85546875" customWidth="1"/>
    <col min="59" max="59" width="20.140625" customWidth="1"/>
    <col min="60" max="61" width="18.85546875" customWidth="1"/>
    <col min="62" max="62" width="20.85546875" style="6" customWidth="1"/>
    <col min="63" max="63" width="22.85546875" style="7" customWidth="1"/>
    <col min="64" max="64" width="20.85546875" customWidth="1"/>
    <col min="65" max="65" width="20.140625" customWidth="1"/>
    <col min="66" max="66" width="18.85546875" customWidth="1"/>
    <col min="67" max="67" width="20.140625" customWidth="1"/>
    <col min="68" max="68" width="20.85546875" style="6" customWidth="1"/>
    <col min="69" max="69" width="22.85546875" style="7" customWidth="1"/>
    <col min="70" max="70" width="20.85546875" customWidth="1"/>
    <col min="71" max="71" width="20.140625" customWidth="1"/>
    <col min="72" max="73" width="18.85546875" customWidth="1"/>
    <col min="74" max="74" width="20.85546875" style="6" customWidth="1"/>
    <col min="75" max="75" width="22.85546875" style="7" customWidth="1"/>
    <col min="76" max="76" width="20.85546875" customWidth="1"/>
    <col min="77" max="77" width="20.140625" customWidth="1"/>
    <col min="78" max="79" width="18.85546875" customWidth="1"/>
    <col min="80" max="80" width="20.85546875" style="6" customWidth="1"/>
    <col min="81" max="83" width="22.85546875" style="7" customWidth="1"/>
    <col min="84" max="84" width="26.5703125" style="7" customWidth="1"/>
    <col min="85" max="85" width="19" style="7" customWidth="1"/>
    <col min="86" max="86" width="18.42578125" style="13" customWidth="1"/>
    <col min="87" max="87" width="15.140625" style="14" bestFit="1" customWidth="1"/>
    <col min="88" max="88" width="15.140625" bestFit="1" customWidth="1"/>
    <col min="89" max="89" width="15.7109375" bestFit="1" customWidth="1"/>
    <col min="90" max="90" width="18.85546875" bestFit="1" customWidth="1"/>
  </cols>
  <sheetData>
    <row r="2" spans="1:90" s="199" customFormat="1" ht="33.75">
      <c r="A2" s="199" t="s">
        <v>140</v>
      </c>
    </row>
    <row r="3" spans="1:90" ht="27" thickBot="1"/>
    <row r="4" spans="1:90" s="16" customFormat="1" ht="26.25" customHeight="1">
      <c r="A4" s="262" t="s">
        <v>0</v>
      </c>
      <c r="B4" s="227" t="s">
        <v>141</v>
      </c>
      <c r="C4" s="227"/>
      <c r="D4" s="227"/>
      <c r="E4" s="227"/>
      <c r="F4" s="227"/>
      <c r="G4" s="228"/>
      <c r="H4" s="226" t="s">
        <v>142</v>
      </c>
      <c r="I4" s="227"/>
      <c r="J4" s="227"/>
      <c r="K4" s="227"/>
      <c r="L4" s="227"/>
      <c r="M4" s="228"/>
      <c r="N4" s="226" t="s">
        <v>143</v>
      </c>
      <c r="O4" s="227"/>
      <c r="P4" s="227"/>
      <c r="Q4" s="227"/>
      <c r="R4" s="227"/>
      <c r="S4" s="228"/>
      <c r="T4" s="226" t="s">
        <v>144</v>
      </c>
      <c r="U4" s="227"/>
      <c r="V4" s="227"/>
      <c r="W4" s="227"/>
      <c r="X4" s="227"/>
      <c r="Y4" s="228"/>
      <c r="Z4" s="226" t="s">
        <v>145</v>
      </c>
      <c r="AA4" s="227"/>
      <c r="AB4" s="227"/>
      <c r="AC4" s="227"/>
      <c r="AD4" s="227"/>
      <c r="AE4" s="228"/>
      <c r="AF4" s="226" t="s">
        <v>146</v>
      </c>
      <c r="AG4" s="227"/>
      <c r="AH4" s="227"/>
      <c r="AI4" s="227"/>
      <c r="AJ4" s="227"/>
      <c r="AK4" s="228"/>
      <c r="AL4" s="226" t="s">
        <v>147</v>
      </c>
      <c r="AM4" s="227"/>
      <c r="AN4" s="227"/>
      <c r="AO4" s="227"/>
      <c r="AP4" s="227"/>
      <c r="AQ4" s="228"/>
      <c r="AR4" s="226" t="s">
        <v>148</v>
      </c>
      <c r="AS4" s="227"/>
      <c r="AT4" s="227"/>
      <c r="AU4" s="227"/>
      <c r="AV4" s="227"/>
      <c r="AW4" s="227"/>
      <c r="AX4" s="236" t="s">
        <v>41</v>
      </c>
      <c r="AY4" s="237"/>
      <c r="AZ4" s="227" t="s">
        <v>149</v>
      </c>
      <c r="BA4" s="227"/>
      <c r="BB4" s="227"/>
      <c r="BC4" s="227"/>
      <c r="BD4" s="227"/>
      <c r="BE4" s="228"/>
      <c r="BF4" s="226" t="s">
        <v>150</v>
      </c>
      <c r="BG4" s="227"/>
      <c r="BH4" s="227"/>
      <c r="BI4" s="227"/>
      <c r="BJ4" s="227"/>
      <c r="BK4" s="228"/>
      <c r="BL4" s="226" t="s">
        <v>151</v>
      </c>
      <c r="BM4" s="227"/>
      <c r="BN4" s="227"/>
      <c r="BO4" s="227"/>
      <c r="BP4" s="227"/>
      <c r="BQ4" s="228"/>
      <c r="BR4" s="226" t="s">
        <v>152</v>
      </c>
      <c r="BS4" s="227"/>
      <c r="BT4" s="227"/>
      <c r="BU4" s="227"/>
      <c r="BV4" s="227"/>
      <c r="BW4" s="228"/>
      <c r="BX4" s="226" t="s">
        <v>153</v>
      </c>
      <c r="BY4" s="227"/>
      <c r="BZ4" s="227"/>
      <c r="CA4" s="227"/>
      <c r="CB4" s="227"/>
      <c r="CC4" s="227"/>
      <c r="CD4" s="248" t="s">
        <v>47</v>
      </c>
      <c r="CE4" s="249"/>
      <c r="CF4" s="250" t="s">
        <v>48</v>
      </c>
      <c r="CG4" s="238" t="s">
        <v>49</v>
      </c>
      <c r="CH4" s="245" t="s">
        <v>50</v>
      </c>
      <c r="CI4" s="15"/>
    </row>
    <row r="5" spans="1:90" s="19" customFormat="1" ht="26.25" customHeight="1">
      <c r="A5" s="263"/>
      <c r="B5" s="259" t="s">
        <v>51</v>
      </c>
      <c r="C5" s="259"/>
      <c r="D5" s="259"/>
      <c r="E5" s="260"/>
      <c r="F5" s="234" t="s">
        <v>52</v>
      </c>
      <c r="G5" s="234" t="s">
        <v>53</v>
      </c>
      <c r="H5" s="232" t="s">
        <v>51</v>
      </c>
      <c r="I5" s="233"/>
      <c r="J5" s="204"/>
      <c r="K5" s="204"/>
      <c r="L5" s="234" t="s">
        <v>54</v>
      </c>
      <c r="M5" s="234" t="s">
        <v>53</v>
      </c>
      <c r="N5" s="232" t="s">
        <v>51</v>
      </c>
      <c r="O5" s="233"/>
      <c r="P5" s="204"/>
      <c r="Q5" s="204"/>
      <c r="R5" s="241" t="s">
        <v>54</v>
      </c>
      <c r="S5" s="241" t="s">
        <v>53</v>
      </c>
      <c r="T5" s="232" t="s">
        <v>51</v>
      </c>
      <c r="U5" s="233"/>
      <c r="V5" s="204"/>
      <c r="W5" s="204"/>
      <c r="X5" s="234" t="s">
        <v>54</v>
      </c>
      <c r="Y5" s="234" t="s">
        <v>53</v>
      </c>
      <c r="Z5" s="258" t="s">
        <v>51</v>
      </c>
      <c r="AA5" s="259"/>
      <c r="AB5" s="259"/>
      <c r="AC5" s="260"/>
      <c r="AD5" s="241" t="s">
        <v>54</v>
      </c>
      <c r="AE5" s="241" t="s">
        <v>53</v>
      </c>
      <c r="AF5" s="232" t="s">
        <v>51</v>
      </c>
      <c r="AG5" s="233"/>
      <c r="AH5" s="204"/>
      <c r="AI5" s="204"/>
      <c r="AJ5" s="241" t="s">
        <v>54</v>
      </c>
      <c r="AK5" s="241" t="s">
        <v>53</v>
      </c>
      <c r="AL5" s="232" t="s">
        <v>51</v>
      </c>
      <c r="AM5" s="233"/>
      <c r="AN5" s="204"/>
      <c r="AO5" s="204"/>
      <c r="AP5" s="241" t="s">
        <v>54</v>
      </c>
      <c r="AQ5" s="241" t="s">
        <v>53</v>
      </c>
      <c r="AR5" s="232" t="s">
        <v>51</v>
      </c>
      <c r="AS5" s="233"/>
      <c r="AT5" s="204"/>
      <c r="AU5" s="204"/>
      <c r="AV5" s="241" t="s">
        <v>54</v>
      </c>
      <c r="AW5" s="243" t="s">
        <v>53</v>
      </c>
      <c r="AX5" s="253" t="s">
        <v>54</v>
      </c>
      <c r="AY5" s="255" t="s">
        <v>53</v>
      </c>
      <c r="AZ5" s="261" t="s">
        <v>51</v>
      </c>
      <c r="BA5" s="259"/>
      <c r="BB5" s="259"/>
      <c r="BC5" s="260"/>
      <c r="BD5" s="241" t="s">
        <v>54</v>
      </c>
      <c r="BE5" s="241" t="s">
        <v>53</v>
      </c>
      <c r="BF5" s="232" t="s">
        <v>51</v>
      </c>
      <c r="BG5" s="233"/>
      <c r="BH5" s="204"/>
      <c r="BI5" s="204"/>
      <c r="BJ5" s="241" t="s">
        <v>54</v>
      </c>
      <c r="BK5" s="241" t="s">
        <v>53</v>
      </c>
      <c r="BL5" s="258" t="s">
        <v>51</v>
      </c>
      <c r="BM5" s="259"/>
      <c r="BN5" s="259"/>
      <c r="BO5" s="260"/>
      <c r="BP5" s="241" t="s">
        <v>54</v>
      </c>
      <c r="BQ5" s="241" t="s">
        <v>53</v>
      </c>
      <c r="BR5" s="232" t="s">
        <v>51</v>
      </c>
      <c r="BS5" s="233"/>
      <c r="BT5" s="204"/>
      <c r="BU5" s="204"/>
      <c r="BV5" s="241" t="s">
        <v>54</v>
      </c>
      <c r="BW5" s="241" t="s">
        <v>53</v>
      </c>
      <c r="BX5" s="232" t="s">
        <v>51</v>
      </c>
      <c r="BY5" s="233"/>
      <c r="BZ5" s="204"/>
      <c r="CA5" s="204"/>
      <c r="CB5" s="241" t="s">
        <v>54</v>
      </c>
      <c r="CC5" s="243" t="s">
        <v>53</v>
      </c>
      <c r="CD5" s="253" t="s">
        <v>54</v>
      </c>
      <c r="CE5" s="255" t="s">
        <v>53</v>
      </c>
      <c r="CF5" s="251"/>
      <c r="CG5" s="239"/>
      <c r="CH5" s="246"/>
      <c r="CI5" s="18"/>
    </row>
    <row r="6" spans="1:90" s="19" customFormat="1" ht="52.5">
      <c r="A6" s="264"/>
      <c r="B6" s="22" t="s">
        <v>55</v>
      </c>
      <c r="C6" s="20" t="s">
        <v>56</v>
      </c>
      <c r="D6" s="20" t="s">
        <v>57</v>
      </c>
      <c r="E6" s="20" t="s">
        <v>58</v>
      </c>
      <c r="F6" s="235"/>
      <c r="G6" s="235"/>
      <c r="H6" s="20" t="s">
        <v>55</v>
      </c>
      <c r="I6" s="20" t="s">
        <v>56</v>
      </c>
      <c r="J6" s="20" t="s">
        <v>57</v>
      </c>
      <c r="K6" s="20" t="s">
        <v>58</v>
      </c>
      <c r="L6" s="235"/>
      <c r="M6" s="235"/>
      <c r="N6" s="20" t="s">
        <v>55</v>
      </c>
      <c r="O6" s="20" t="s">
        <v>56</v>
      </c>
      <c r="P6" s="20" t="s">
        <v>57</v>
      </c>
      <c r="Q6" s="20" t="s">
        <v>58</v>
      </c>
      <c r="R6" s="242"/>
      <c r="S6" s="242"/>
      <c r="T6" s="20" t="s">
        <v>55</v>
      </c>
      <c r="U6" s="20" t="s">
        <v>56</v>
      </c>
      <c r="V6" s="20" t="s">
        <v>57</v>
      </c>
      <c r="W6" s="20" t="s">
        <v>58</v>
      </c>
      <c r="X6" s="235"/>
      <c r="Y6" s="235"/>
      <c r="Z6" s="20" t="s">
        <v>55</v>
      </c>
      <c r="AA6" s="20" t="s">
        <v>56</v>
      </c>
      <c r="AB6" s="20" t="s">
        <v>57</v>
      </c>
      <c r="AC6" s="20" t="s">
        <v>59</v>
      </c>
      <c r="AD6" s="242"/>
      <c r="AE6" s="242"/>
      <c r="AF6" s="20" t="s">
        <v>55</v>
      </c>
      <c r="AG6" s="20" t="s">
        <v>56</v>
      </c>
      <c r="AH6" s="20" t="s">
        <v>57</v>
      </c>
      <c r="AI6" s="20" t="s">
        <v>58</v>
      </c>
      <c r="AJ6" s="242"/>
      <c r="AK6" s="242"/>
      <c r="AL6" s="20" t="s">
        <v>55</v>
      </c>
      <c r="AM6" s="20" t="s">
        <v>56</v>
      </c>
      <c r="AN6" s="20" t="s">
        <v>57</v>
      </c>
      <c r="AO6" s="20" t="s">
        <v>58</v>
      </c>
      <c r="AP6" s="242"/>
      <c r="AQ6" s="242"/>
      <c r="AR6" s="20" t="s">
        <v>55</v>
      </c>
      <c r="AS6" s="20" t="s">
        <v>56</v>
      </c>
      <c r="AT6" s="20" t="s">
        <v>57</v>
      </c>
      <c r="AU6" s="20" t="s">
        <v>58</v>
      </c>
      <c r="AV6" s="242"/>
      <c r="AW6" s="244"/>
      <c r="AX6" s="254"/>
      <c r="AY6" s="256"/>
      <c r="AZ6" s="22" t="s">
        <v>55</v>
      </c>
      <c r="BA6" s="20" t="s">
        <v>56</v>
      </c>
      <c r="BB6" s="20" t="s">
        <v>57</v>
      </c>
      <c r="BC6" s="20" t="s">
        <v>59</v>
      </c>
      <c r="BD6" s="242"/>
      <c r="BE6" s="242"/>
      <c r="BF6" s="20" t="s">
        <v>55</v>
      </c>
      <c r="BG6" s="20" t="s">
        <v>56</v>
      </c>
      <c r="BH6" s="20" t="s">
        <v>57</v>
      </c>
      <c r="BI6" s="20" t="s">
        <v>58</v>
      </c>
      <c r="BJ6" s="242"/>
      <c r="BK6" s="242"/>
      <c r="BL6" s="20" t="s">
        <v>55</v>
      </c>
      <c r="BM6" s="20" t="s">
        <v>56</v>
      </c>
      <c r="BN6" s="20" t="s">
        <v>57</v>
      </c>
      <c r="BO6" s="21" t="s">
        <v>61</v>
      </c>
      <c r="BP6" s="242"/>
      <c r="BQ6" s="242"/>
      <c r="BR6" s="20" t="s">
        <v>55</v>
      </c>
      <c r="BS6" s="20" t="s">
        <v>56</v>
      </c>
      <c r="BT6" s="20" t="s">
        <v>57</v>
      </c>
      <c r="BU6" s="20" t="s">
        <v>58</v>
      </c>
      <c r="BV6" s="242"/>
      <c r="BW6" s="242"/>
      <c r="BX6" s="20" t="s">
        <v>55</v>
      </c>
      <c r="BY6" s="20" t="s">
        <v>56</v>
      </c>
      <c r="BZ6" s="20" t="s">
        <v>57</v>
      </c>
      <c r="CA6" s="20" t="s">
        <v>58</v>
      </c>
      <c r="CB6" s="242"/>
      <c r="CC6" s="244"/>
      <c r="CD6" s="254"/>
      <c r="CE6" s="256"/>
      <c r="CF6" s="252"/>
      <c r="CG6" s="240"/>
      <c r="CH6" s="247"/>
      <c r="CI6" s="18"/>
    </row>
    <row r="7" spans="1:90" s="16" customFormat="1">
      <c r="A7" s="216">
        <v>42767</v>
      </c>
      <c r="B7" s="30">
        <v>38218</v>
      </c>
      <c r="C7" s="23">
        <v>24080</v>
      </c>
      <c r="D7" s="23">
        <v>0</v>
      </c>
      <c r="E7" s="23">
        <v>0</v>
      </c>
      <c r="F7" s="24">
        <f>SUM(B7+C7+D7+E7)</f>
        <v>62298</v>
      </c>
      <c r="G7" s="25">
        <v>9936</v>
      </c>
      <c r="H7" s="23">
        <v>56628</v>
      </c>
      <c r="I7" s="23">
        <v>13640</v>
      </c>
      <c r="J7" s="23">
        <v>0</v>
      </c>
      <c r="K7" s="23">
        <v>0</v>
      </c>
      <c r="L7" s="26">
        <f>SUM(H7:I7)</f>
        <v>70268</v>
      </c>
      <c r="M7" s="25">
        <v>192</v>
      </c>
      <c r="N7" s="27">
        <v>12740</v>
      </c>
      <c r="O7" s="27">
        <v>6070</v>
      </c>
      <c r="P7" s="23">
        <v>0</v>
      </c>
      <c r="Q7" s="23">
        <v>0</v>
      </c>
      <c r="R7" s="25">
        <f>N7+O7</f>
        <v>18810</v>
      </c>
      <c r="S7" s="26">
        <v>1080</v>
      </c>
      <c r="T7" s="27">
        <v>31782</v>
      </c>
      <c r="U7" s="27">
        <v>8940</v>
      </c>
      <c r="V7" s="23">
        <v>0</v>
      </c>
      <c r="W7" s="23">
        <v>0</v>
      </c>
      <c r="X7" s="25">
        <f t="shared" ref="X7:X34" si="0">SUM(T7:U7)</f>
        <v>40722</v>
      </c>
      <c r="Y7" s="26">
        <v>4087</v>
      </c>
      <c r="Z7" s="23">
        <v>17880</v>
      </c>
      <c r="AA7" s="23">
        <v>5720</v>
      </c>
      <c r="AB7" s="23">
        <v>0</v>
      </c>
      <c r="AC7" s="23">
        <v>0</v>
      </c>
      <c r="AD7" s="25">
        <f>SUM(Z7:AC7)</f>
        <v>23600</v>
      </c>
      <c r="AE7" s="25">
        <v>1876</v>
      </c>
      <c r="AF7" s="23">
        <v>24840</v>
      </c>
      <c r="AG7" s="23">
        <v>9840</v>
      </c>
      <c r="AH7" s="23">
        <v>0</v>
      </c>
      <c r="AI7" s="23">
        <v>0</v>
      </c>
      <c r="AJ7" s="25">
        <f>SUM(AF7+AG7)</f>
        <v>34680</v>
      </c>
      <c r="AK7" s="25">
        <v>380</v>
      </c>
      <c r="AL7" s="23">
        <v>43292</v>
      </c>
      <c r="AM7" s="23">
        <v>8060</v>
      </c>
      <c r="AN7" s="23">
        <v>0</v>
      </c>
      <c r="AO7" s="23">
        <v>0</v>
      </c>
      <c r="AP7" s="26">
        <f>SUM(AL7+AM7)</f>
        <v>51352</v>
      </c>
      <c r="AQ7" s="26">
        <v>4355</v>
      </c>
      <c r="AR7" s="28">
        <v>25490</v>
      </c>
      <c r="AS7" s="28">
        <v>8720</v>
      </c>
      <c r="AT7" s="23">
        <v>0</v>
      </c>
      <c r="AU7" s="23">
        <v>0</v>
      </c>
      <c r="AV7" s="26">
        <f t="shared" ref="AV7:AV19" si="1">SUM(AR7+AS7)</f>
        <v>34210</v>
      </c>
      <c r="AW7" s="29">
        <v>535</v>
      </c>
      <c r="AX7" s="152">
        <f>SUM(F7+L7+R7+X7+AD7+AJ7+AP7+AV7)</f>
        <v>335940</v>
      </c>
      <c r="AY7" s="153">
        <f>SUM(G7+M7+S7+Y7+AE7+AK7+AQ7+AW7)</f>
        <v>22441</v>
      </c>
      <c r="AZ7" s="30">
        <v>9470</v>
      </c>
      <c r="BA7" s="23">
        <v>5170</v>
      </c>
      <c r="BB7" s="23">
        <v>0</v>
      </c>
      <c r="BC7" s="23">
        <v>0</v>
      </c>
      <c r="BD7" s="26">
        <f>SUM(AZ7+BA7+BC7)</f>
        <v>14640</v>
      </c>
      <c r="BE7" s="26">
        <v>490</v>
      </c>
      <c r="BF7" s="23">
        <v>12360</v>
      </c>
      <c r="BG7" s="23">
        <v>4010</v>
      </c>
      <c r="BH7" s="23">
        <v>0</v>
      </c>
      <c r="BI7" s="23">
        <v>0</v>
      </c>
      <c r="BJ7" s="26">
        <f>SUM(BF7+BG7)</f>
        <v>16370</v>
      </c>
      <c r="BK7" s="26">
        <v>1975</v>
      </c>
      <c r="BL7" s="23">
        <v>2690</v>
      </c>
      <c r="BM7" s="23">
        <v>160</v>
      </c>
      <c r="BN7" s="23">
        <v>0</v>
      </c>
      <c r="BO7" s="23">
        <v>0</v>
      </c>
      <c r="BP7" s="26">
        <f>SUM(BL7+BM7)</f>
        <v>2850</v>
      </c>
      <c r="BQ7" s="26">
        <v>25</v>
      </c>
      <c r="BR7" s="23">
        <v>14190</v>
      </c>
      <c r="BS7" s="23">
        <v>5550</v>
      </c>
      <c r="BT7" s="23">
        <v>0</v>
      </c>
      <c r="BU7" s="23">
        <v>0</v>
      </c>
      <c r="BV7" s="26">
        <f>SUM(BR7+BS7)</f>
        <v>19740</v>
      </c>
      <c r="BW7" s="26">
        <v>550</v>
      </c>
      <c r="BX7" s="23">
        <v>46020</v>
      </c>
      <c r="BY7" s="23">
        <v>3320</v>
      </c>
      <c r="BZ7" s="23">
        <v>0</v>
      </c>
      <c r="CA7" s="23">
        <v>0</v>
      </c>
      <c r="CB7" s="26">
        <f>SUM(BX7+BY7)</f>
        <v>49340</v>
      </c>
      <c r="CC7" s="29">
        <v>570</v>
      </c>
      <c r="CD7" s="152">
        <f>SUM(BD7+BJ7+BP7+BV7+CB7)</f>
        <v>102940</v>
      </c>
      <c r="CE7" s="153">
        <f t="shared" ref="CE7:CE25" si="2">SUM(BE7+BK7+BQ7+BW7+CC7)</f>
        <v>3610</v>
      </c>
      <c r="CF7" s="184">
        <f>F7+L7+R7+X7+AD7+AJ7+AP7+AV7+BD7+BJ7+BP7+BV7+CB7</f>
        <v>438880</v>
      </c>
      <c r="CG7" s="185">
        <f>+G7+M7+S7+Y7+AE7+AK7+AQ7+AW7+BE7+BK7+BQ7+BW7+CC7</f>
        <v>26051</v>
      </c>
      <c r="CH7" s="207">
        <v>12618</v>
      </c>
      <c r="CI7" s="31"/>
      <c r="CJ7" s="31"/>
      <c r="CK7" s="32"/>
      <c r="CL7" s="32"/>
    </row>
    <row r="8" spans="1:90" s="16" customFormat="1">
      <c r="A8" s="216">
        <v>42768</v>
      </c>
      <c r="B8" s="34">
        <v>42065</v>
      </c>
      <c r="C8" s="23">
        <v>29980</v>
      </c>
      <c r="D8" s="23">
        <v>0</v>
      </c>
      <c r="E8" s="23">
        <v>0</v>
      </c>
      <c r="F8" s="24">
        <f t="shared" ref="F8:F34" si="3">SUM(B8+C8+D8+E8)</f>
        <v>72045</v>
      </c>
      <c r="G8" s="25">
        <v>16019</v>
      </c>
      <c r="H8" s="33">
        <v>59121</v>
      </c>
      <c r="I8" s="23">
        <v>12840</v>
      </c>
      <c r="J8" s="23">
        <v>0</v>
      </c>
      <c r="K8" s="23">
        <v>0</v>
      </c>
      <c r="L8" s="26">
        <f t="shared" ref="L8:L34" si="4">SUM(H8:I8)</f>
        <v>71961</v>
      </c>
      <c r="M8" s="25">
        <v>212</v>
      </c>
      <c r="N8" s="27">
        <v>25352</v>
      </c>
      <c r="O8" s="27">
        <v>5150</v>
      </c>
      <c r="P8" s="23">
        <v>0</v>
      </c>
      <c r="Q8" s="23">
        <v>0</v>
      </c>
      <c r="R8" s="25">
        <f t="shared" ref="R8:R34" si="5">N8+O8</f>
        <v>30502</v>
      </c>
      <c r="S8" s="26">
        <v>1750</v>
      </c>
      <c r="T8" s="27">
        <v>39380</v>
      </c>
      <c r="U8" s="27">
        <v>5480</v>
      </c>
      <c r="V8" s="23">
        <v>0</v>
      </c>
      <c r="W8" s="23">
        <v>0</v>
      </c>
      <c r="X8" s="25">
        <f t="shared" si="0"/>
        <v>44860</v>
      </c>
      <c r="Y8" s="26">
        <v>3841</v>
      </c>
      <c r="Z8" s="23">
        <v>19360</v>
      </c>
      <c r="AA8" s="23">
        <v>4850</v>
      </c>
      <c r="AB8" s="23">
        <v>0</v>
      </c>
      <c r="AC8" s="23">
        <v>0</v>
      </c>
      <c r="AD8" s="25">
        <f t="shared" ref="AD8:AD34" si="6">SUM(Z8:AC8)</f>
        <v>24210</v>
      </c>
      <c r="AE8" s="25">
        <v>2616</v>
      </c>
      <c r="AF8" s="23">
        <v>26980</v>
      </c>
      <c r="AG8" s="23">
        <v>21580</v>
      </c>
      <c r="AH8" s="23">
        <v>0</v>
      </c>
      <c r="AI8" s="23">
        <v>0</v>
      </c>
      <c r="AJ8" s="25">
        <f t="shared" ref="AJ8:AJ34" si="7">SUM(AF8+AG8)</f>
        <v>48560</v>
      </c>
      <c r="AK8" s="25">
        <v>390</v>
      </c>
      <c r="AL8" s="33">
        <v>50200</v>
      </c>
      <c r="AM8" s="23">
        <v>9840</v>
      </c>
      <c r="AN8" s="23">
        <v>0</v>
      </c>
      <c r="AO8" s="23">
        <v>0</v>
      </c>
      <c r="AP8" s="26">
        <f t="shared" ref="AP8:AP34" si="8">SUM(AL8+AM8)</f>
        <v>60040</v>
      </c>
      <c r="AQ8" s="26">
        <v>5095</v>
      </c>
      <c r="AR8" s="28">
        <v>37246</v>
      </c>
      <c r="AS8" s="28">
        <v>8960</v>
      </c>
      <c r="AT8" s="23">
        <v>0</v>
      </c>
      <c r="AU8" s="23">
        <v>0</v>
      </c>
      <c r="AV8" s="26">
        <f t="shared" si="1"/>
        <v>46206</v>
      </c>
      <c r="AW8" s="29">
        <v>505</v>
      </c>
      <c r="AX8" s="152">
        <f>SUM(F8+L8+R8+X8+AD8+AJ8+AP8+AV8)</f>
        <v>398384</v>
      </c>
      <c r="AY8" s="153">
        <f>SUM(G8+M8+S8+Y8+AE8+AK8+AQ8+AW8)</f>
        <v>30428</v>
      </c>
      <c r="AZ8" s="34">
        <v>12611</v>
      </c>
      <c r="BA8" s="23">
        <v>1540</v>
      </c>
      <c r="BB8" s="23">
        <v>0</v>
      </c>
      <c r="BC8" s="23">
        <v>0</v>
      </c>
      <c r="BD8" s="26">
        <f t="shared" ref="BD8:BD34" si="9">SUM(AZ8+BA8+BC8)</f>
        <v>14151</v>
      </c>
      <c r="BE8" s="26">
        <v>535</v>
      </c>
      <c r="BF8" s="33">
        <v>14840</v>
      </c>
      <c r="BG8" s="23">
        <v>1610</v>
      </c>
      <c r="BH8" s="23">
        <v>0</v>
      </c>
      <c r="BI8" s="23">
        <v>0</v>
      </c>
      <c r="BJ8" s="26">
        <f t="shared" ref="BJ8:BJ34" si="10">SUM(BF8+BG8)</f>
        <v>16450</v>
      </c>
      <c r="BK8" s="26">
        <v>2720</v>
      </c>
      <c r="BL8" s="33">
        <v>2150</v>
      </c>
      <c r="BM8" s="23">
        <v>300</v>
      </c>
      <c r="BN8" s="23">
        <v>0</v>
      </c>
      <c r="BO8" s="23">
        <v>0</v>
      </c>
      <c r="BP8" s="26">
        <f t="shared" ref="BP8:BP34" si="11">SUM(BL8+BM8)</f>
        <v>2450</v>
      </c>
      <c r="BQ8" s="26">
        <v>169</v>
      </c>
      <c r="BR8" s="33">
        <v>9745</v>
      </c>
      <c r="BS8" s="23">
        <v>4330</v>
      </c>
      <c r="BT8" s="23">
        <v>0</v>
      </c>
      <c r="BU8" s="23">
        <v>0</v>
      </c>
      <c r="BV8" s="26">
        <f t="shared" ref="BV8:BV34" si="12">SUM(BR8+BS8)</f>
        <v>14075</v>
      </c>
      <c r="BW8" s="26">
        <v>235</v>
      </c>
      <c r="BX8" s="33">
        <v>48010</v>
      </c>
      <c r="BY8" s="23">
        <v>3570</v>
      </c>
      <c r="BZ8" s="23">
        <v>0</v>
      </c>
      <c r="CA8" s="23">
        <v>0</v>
      </c>
      <c r="CB8" s="26">
        <f t="shared" ref="CB8:CB34" si="13">SUM(BX8+BY8)</f>
        <v>51580</v>
      </c>
      <c r="CC8" s="29">
        <v>485</v>
      </c>
      <c r="CD8" s="152">
        <f t="shared" ref="CD8:CD25" si="14">SUM(BD8+BJ8+BP8+BV8+CB8)</f>
        <v>98706</v>
      </c>
      <c r="CE8" s="153">
        <f t="shared" si="2"/>
        <v>4144</v>
      </c>
      <c r="CF8" s="184">
        <f t="shared" ref="CF8:CF34" si="15">F8+L8+R8+X8+AD8+AJ8+AP8+AV8+BD8+BJ8+BP8+BV8+CB8</f>
        <v>497090</v>
      </c>
      <c r="CG8" s="185">
        <f t="shared" ref="CG8:CG34" si="16">+G8+M8+S8+Y8+AE8+AK8+AQ8+AW8+BE8+BK8+BQ8+BW8+CC8</f>
        <v>34572</v>
      </c>
      <c r="CH8" s="208">
        <v>13604</v>
      </c>
      <c r="CI8" s="35"/>
      <c r="CJ8" s="31"/>
      <c r="CK8" s="32"/>
      <c r="CL8" s="36"/>
    </row>
    <row r="9" spans="1:90" s="16" customFormat="1">
      <c r="A9" s="216">
        <v>42769</v>
      </c>
      <c r="B9" s="30">
        <v>37710</v>
      </c>
      <c r="C9" s="23">
        <v>16110</v>
      </c>
      <c r="D9" s="23">
        <v>10</v>
      </c>
      <c r="E9" s="23">
        <v>0</v>
      </c>
      <c r="F9" s="24">
        <f t="shared" si="3"/>
        <v>53830</v>
      </c>
      <c r="G9" s="25">
        <v>10945</v>
      </c>
      <c r="H9" s="23">
        <v>58980</v>
      </c>
      <c r="I9" s="23">
        <v>10990</v>
      </c>
      <c r="J9" s="23">
        <v>0</v>
      </c>
      <c r="K9" s="23">
        <v>0</v>
      </c>
      <c r="L9" s="26">
        <f t="shared" si="4"/>
        <v>69970</v>
      </c>
      <c r="M9" s="25">
        <v>278</v>
      </c>
      <c r="N9" s="27">
        <v>13920</v>
      </c>
      <c r="O9" s="27">
        <v>5750.1</v>
      </c>
      <c r="P9" s="23">
        <v>0</v>
      </c>
      <c r="Q9" s="23">
        <v>0</v>
      </c>
      <c r="R9" s="25">
        <f t="shared" si="5"/>
        <v>19670.099999999999</v>
      </c>
      <c r="S9" s="26">
        <v>1590</v>
      </c>
      <c r="T9" s="27">
        <v>35146</v>
      </c>
      <c r="U9" s="27">
        <v>7150</v>
      </c>
      <c r="V9" s="23">
        <v>0</v>
      </c>
      <c r="W9" s="23">
        <v>0</v>
      </c>
      <c r="X9" s="25">
        <f t="shared" si="0"/>
        <v>42296</v>
      </c>
      <c r="Y9" s="26">
        <v>5498</v>
      </c>
      <c r="Z9" s="23">
        <v>18790</v>
      </c>
      <c r="AA9" s="23">
        <v>2130</v>
      </c>
      <c r="AB9" s="23">
        <v>0</v>
      </c>
      <c r="AC9" s="23">
        <v>0</v>
      </c>
      <c r="AD9" s="25">
        <f t="shared" si="6"/>
        <v>20920</v>
      </c>
      <c r="AE9" s="25">
        <v>2675</v>
      </c>
      <c r="AF9" s="23">
        <v>35556</v>
      </c>
      <c r="AG9" s="23">
        <v>13070</v>
      </c>
      <c r="AH9" s="23">
        <v>0</v>
      </c>
      <c r="AI9" s="23">
        <v>0</v>
      </c>
      <c r="AJ9" s="25">
        <f t="shared" si="7"/>
        <v>48626</v>
      </c>
      <c r="AK9" s="25">
        <v>770</v>
      </c>
      <c r="AL9" s="23">
        <v>59670</v>
      </c>
      <c r="AM9" s="23">
        <v>4810</v>
      </c>
      <c r="AN9" s="23">
        <v>0</v>
      </c>
      <c r="AO9" s="23">
        <v>0</v>
      </c>
      <c r="AP9" s="26">
        <f t="shared" si="8"/>
        <v>64480</v>
      </c>
      <c r="AQ9" s="26">
        <v>5440</v>
      </c>
      <c r="AR9" s="28">
        <v>34150</v>
      </c>
      <c r="AS9" s="28">
        <v>5220</v>
      </c>
      <c r="AT9" s="23">
        <v>0</v>
      </c>
      <c r="AU9" s="23">
        <v>0</v>
      </c>
      <c r="AV9" s="26">
        <f t="shared" si="1"/>
        <v>39370</v>
      </c>
      <c r="AW9" s="29">
        <v>850</v>
      </c>
      <c r="AX9" s="152">
        <f>SUM(F9+L9+R9+X9+AD9+AJ9+AP9+AV9)</f>
        <v>359162.1</v>
      </c>
      <c r="AY9" s="153">
        <f>SUM(G9+M9+S9+Y9+AE9+AK9+AQ9+AW9)</f>
        <v>28046</v>
      </c>
      <c r="AZ9" s="30">
        <v>12560</v>
      </c>
      <c r="BA9" s="23">
        <v>7320</v>
      </c>
      <c r="BB9" s="23">
        <v>0</v>
      </c>
      <c r="BC9" s="23">
        <v>0</v>
      </c>
      <c r="BD9" s="26">
        <f t="shared" si="9"/>
        <v>19880</v>
      </c>
      <c r="BE9" s="26">
        <v>1115</v>
      </c>
      <c r="BF9" s="23">
        <v>17700</v>
      </c>
      <c r="BG9" s="23">
        <v>420</v>
      </c>
      <c r="BH9" s="23">
        <v>0</v>
      </c>
      <c r="BI9" s="23">
        <v>0</v>
      </c>
      <c r="BJ9" s="26">
        <f t="shared" si="10"/>
        <v>18120</v>
      </c>
      <c r="BK9" s="26">
        <v>3305</v>
      </c>
      <c r="BL9" s="23">
        <v>2510</v>
      </c>
      <c r="BM9" s="23">
        <v>1140</v>
      </c>
      <c r="BN9" s="23">
        <v>0</v>
      </c>
      <c r="BO9" s="23">
        <v>0</v>
      </c>
      <c r="BP9" s="26">
        <f t="shared" si="11"/>
        <v>3650</v>
      </c>
      <c r="BQ9" s="26">
        <v>20</v>
      </c>
      <c r="BR9" s="23">
        <v>8850</v>
      </c>
      <c r="BS9" s="23">
        <v>1600</v>
      </c>
      <c r="BT9" s="23">
        <v>0</v>
      </c>
      <c r="BU9" s="23">
        <v>0</v>
      </c>
      <c r="BV9" s="26">
        <f t="shared" si="12"/>
        <v>10450</v>
      </c>
      <c r="BW9" s="26">
        <v>205</v>
      </c>
      <c r="BX9" s="23">
        <v>52060</v>
      </c>
      <c r="BY9" s="23">
        <v>5850</v>
      </c>
      <c r="BZ9" s="23">
        <v>0</v>
      </c>
      <c r="CA9" s="23">
        <v>0</v>
      </c>
      <c r="CB9" s="26">
        <f t="shared" si="13"/>
        <v>57910</v>
      </c>
      <c r="CC9" s="29">
        <v>1010</v>
      </c>
      <c r="CD9" s="152">
        <f t="shared" si="14"/>
        <v>110010</v>
      </c>
      <c r="CE9" s="153">
        <f t="shared" si="2"/>
        <v>5655</v>
      </c>
      <c r="CF9" s="184">
        <f t="shared" si="15"/>
        <v>469172.1</v>
      </c>
      <c r="CG9" s="185">
        <f t="shared" si="16"/>
        <v>33701</v>
      </c>
      <c r="CH9" s="208">
        <v>13842</v>
      </c>
      <c r="CI9" s="35"/>
      <c r="CJ9" s="31"/>
      <c r="CK9" s="32"/>
      <c r="CL9" s="36"/>
    </row>
    <row r="10" spans="1:90" s="16" customFormat="1">
      <c r="A10" s="216">
        <v>42770</v>
      </c>
      <c r="B10" s="30">
        <v>48957</v>
      </c>
      <c r="C10" s="23">
        <v>10970</v>
      </c>
      <c r="D10" s="23">
        <v>0</v>
      </c>
      <c r="E10" s="23">
        <v>0</v>
      </c>
      <c r="F10" s="24">
        <f t="shared" si="3"/>
        <v>59927</v>
      </c>
      <c r="G10" s="25">
        <v>5484</v>
      </c>
      <c r="H10" s="23">
        <v>66930</v>
      </c>
      <c r="I10" s="23">
        <v>4210</v>
      </c>
      <c r="J10" s="23">
        <v>0</v>
      </c>
      <c r="K10" s="23">
        <v>0</v>
      </c>
      <c r="L10" s="26">
        <f t="shared" si="4"/>
        <v>71140</v>
      </c>
      <c r="M10" s="25">
        <v>304</v>
      </c>
      <c r="N10" s="27">
        <v>15230</v>
      </c>
      <c r="O10" s="27">
        <v>1840</v>
      </c>
      <c r="P10" s="23">
        <v>0</v>
      </c>
      <c r="Q10" s="23">
        <v>0</v>
      </c>
      <c r="R10" s="25">
        <f t="shared" si="5"/>
        <v>17070</v>
      </c>
      <c r="S10" s="26">
        <v>1030</v>
      </c>
      <c r="T10" s="37">
        <v>60090</v>
      </c>
      <c r="U10" s="37">
        <v>2120</v>
      </c>
      <c r="V10" s="23">
        <v>0</v>
      </c>
      <c r="W10" s="23">
        <v>0</v>
      </c>
      <c r="X10" s="25">
        <f t="shared" si="0"/>
        <v>62210</v>
      </c>
      <c r="Y10" s="26">
        <v>5755</v>
      </c>
      <c r="Z10" s="23">
        <v>22626</v>
      </c>
      <c r="AA10" s="23">
        <v>2460</v>
      </c>
      <c r="AB10" s="23">
        <v>0</v>
      </c>
      <c r="AC10" s="23">
        <v>0</v>
      </c>
      <c r="AD10" s="25">
        <f t="shared" si="6"/>
        <v>25086</v>
      </c>
      <c r="AE10" s="25">
        <v>1189</v>
      </c>
      <c r="AF10" s="23">
        <v>23770</v>
      </c>
      <c r="AG10" s="23">
        <v>3400</v>
      </c>
      <c r="AH10" s="23">
        <v>0</v>
      </c>
      <c r="AI10" s="23">
        <v>0</v>
      </c>
      <c r="AJ10" s="25">
        <f t="shared" si="7"/>
        <v>27170</v>
      </c>
      <c r="AK10" s="25">
        <v>495</v>
      </c>
      <c r="AL10" s="23">
        <v>61330</v>
      </c>
      <c r="AM10" s="23">
        <v>3400</v>
      </c>
      <c r="AN10" s="23">
        <v>0</v>
      </c>
      <c r="AO10" s="23">
        <v>0</v>
      </c>
      <c r="AP10" s="26">
        <f t="shared" si="8"/>
        <v>64730</v>
      </c>
      <c r="AQ10" s="26">
        <v>3725</v>
      </c>
      <c r="AR10" s="28">
        <v>37695</v>
      </c>
      <c r="AS10" s="28">
        <v>5620</v>
      </c>
      <c r="AT10" s="23">
        <v>0</v>
      </c>
      <c r="AU10" s="23">
        <v>0</v>
      </c>
      <c r="AV10" s="26">
        <f t="shared" si="1"/>
        <v>43315</v>
      </c>
      <c r="AW10" s="29">
        <v>225</v>
      </c>
      <c r="AX10" s="152">
        <f>SUM(F10+L10+R10+X10+AD10+AJ10+AP10+AV10)</f>
        <v>370648</v>
      </c>
      <c r="AY10" s="153">
        <f>SUM(G10+M10+S10+Y10+AE10+AK10+AQ10+AW10)</f>
        <v>18207</v>
      </c>
      <c r="AZ10" s="30">
        <v>9570</v>
      </c>
      <c r="BA10" s="23">
        <v>4730</v>
      </c>
      <c r="BB10" s="23">
        <v>0</v>
      </c>
      <c r="BC10" s="23">
        <v>0</v>
      </c>
      <c r="BD10" s="26">
        <f t="shared" si="9"/>
        <v>14300</v>
      </c>
      <c r="BE10" s="26">
        <v>170</v>
      </c>
      <c r="BF10" s="23">
        <v>17010</v>
      </c>
      <c r="BG10" s="23">
        <v>1030</v>
      </c>
      <c r="BH10" s="23">
        <v>0</v>
      </c>
      <c r="BI10" s="23">
        <v>0</v>
      </c>
      <c r="BJ10" s="26">
        <f t="shared" si="10"/>
        <v>18040</v>
      </c>
      <c r="BK10" s="26">
        <v>835</v>
      </c>
      <c r="BL10" s="23">
        <v>4840</v>
      </c>
      <c r="BM10" s="23">
        <v>1550</v>
      </c>
      <c r="BN10" s="23">
        <v>0</v>
      </c>
      <c r="BO10" s="23">
        <v>0</v>
      </c>
      <c r="BP10" s="26">
        <f t="shared" si="11"/>
        <v>6390</v>
      </c>
      <c r="BQ10" s="26">
        <v>68</v>
      </c>
      <c r="BR10" s="23">
        <v>10970</v>
      </c>
      <c r="BS10" s="23">
        <v>1860</v>
      </c>
      <c r="BT10" s="23">
        <v>0</v>
      </c>
      <c r="BU10" s="23">
        <v>0</v>
      </c>
      <c r="BV10" s="26">
        <f t="shared" si="12"/>
        <v>12830</v>
      </c>
      <c r="BW10" s="26">
        <v>450</v>
      </c>
      <c r="BX10" s="23">
        <v>58530</v>
      </c>
      <c r="BY10" s="23">
        <v>1510</v>
      </c>
      <c r="BZ10" s="23">
        <v>0</v>
      </c>
      <c r="CA10" s="23">
        <v>0</v>
      </c>
      <c r="CB10" s="26">
        <f t="shared" si="13"/>
        <v>60040</v>
      </c>
      <c r="CC10" s="29">
        <v>1085</v>
      </c>
      <c r="CD10" s="152">
        <f t="shared" si="14"/>
        <v>111600</v>
      </c>
      <c r="CE10" s="153">
        <f t="shared" si="2"/>
        <v>2608</v>
      </c>
      <c r="CF10" s="184">
        <f t="shared" si="15"/>
        <v>482248</v>
      </c>
      <c r="CG10" s="185">
        <f t="shared" si="16"/>
        <v>20815</v>
      </c>
      <c r="CH10" s="208">
        <v>14180</v>
      </c>
      <c r="CI10" s="38"/>
      <c r="CJ10" s="38"/>
      <c r="CK10" s="32"/>
      <c r="CL10" s="32"/>
    </row>
    <row r="11" spans="1:90" s="16" customFormat="1">
      <c r="A11" s="216">
        <v>42771</v>
      </c>
      <c r="B11" s="30">
        <v>44620</v>
      </c>
      <c r="C11" s="23">
        <v>8610</v>
      </c>
      <c r="D11" s="23">
        <v>0</v>
      </c>
      <c r="E11" s="23">
        <v>0</v>
      </c>
      <c r="F11" s="24">
        <f t="shared" si="3"/>
        <v>53230</v>
      </c>
      <c r="G11" s="25">
        <v>3705</v>
      </c>
      <c r="H11" s="23">
        <v>66110</v>
      </c>
      <c r="I11" s="23">
        <v>6570</v>
      </c>
      <c r="J11" s="23">
        <v>0</v>
      </c>
      <c r="K11" s="23">
        <v>0</v>
      </c>
      <c r="L11" s="26">
        <f t="shared" si="4"/>
        <v>72680</v>
      </c>
      <c r="M11" s="25">
        <v>288</v>
      </c>
      <c r="N11" s="27">
        <v>13375</v>
      </c>
      <c r="O11" s="23">
        <v>2240</v>
      </c>
      <c r="P11" s="23">
        <v>0</v>
      </c>
      <c r="Q11" s="23">
        <v>0</v>
      </c>
      <c r="R11" s="25">
        <f t="shared" si="5"/>
        <v>15615</v>
      </c>
      <c r="S11" s="26">
        <v>680</v>
      </c>
      <c r="T11" s="37">
        <v>59110</v>
      </c>
      <c r="U11" s="37">
        <v>3020</v>
      </c>
      <c r="V11" s="23">
        <v>0</v>
      </c>
      <c r="W11" s="23">
        <v>0</v>
      </c>
      <c r="X11" s="25">
        <f t="shared" si="0"/>
        <v>62130</v>
      </c>
      <c r="Y11" s="26">
        <v>5365</v>
      </c>
      <c r="Z11" s="23">
        <v>17820</v>
      </c>
      <c r="AA11" s="23">
        <v>360</v>
      </c>
      <c r="AB11" s="23">
        <v>0</v>
      </c>
      <c r="AC11" s="23">
        <v>0</v>
      </c>
      <c r="AD11" s="25">
        <f t="shared" si="6"/>
        <v>18180</v>
      </c>
      <c r="AE11" s="25">
        <v>1148</v>
      </c>
      <c r="AF11" s="23">
        <v>12100</v>
      </c>
      <c r="AG11" s="23">
        <v>3270</v>
      </c>
      <c r="AH11" s="23">
        <v>0</v>
      </c>
      <c r="AI11" s="23">
        <v>0</v>
      </c>
      <c r="AJ11" s="25">
        <f t="shared" si="7"/>
        <v>15370</v>
      </c>
      <c r="AK11" s="25">
        <v>150</v>
      </c>
      <c r="AL11" s="23">
        <v>55210</v>
      </c>
      <c r="AM11" s="23">
        <v>9588</v>
      </c>
      <c r="AN11" s="23">
        <v>0</v>
      </c>
      <c r="AO11" s="23">
        <v>0</v>
      </c>
      <c r="AP11" s="26">
        <f t="shared" si="8"/>
        <v>64798</v>
      </c>
      <c r="AQ11" s="26">
        <v>4465</v>
      </c>
      <c r="AR11" s="28">
        <v>36020</v>
      </c>
      <c r="AS11" s="28">
        <v>2470</v>
      </c>
      <c r="AT11" s="23">
        <v>0</v>
      </c>
      <c r="AU11" s="23">
        <v>0</v>
      </c>
      <c r="AV11" s="26">
        <f t="shared" si="1"/>
        <v>38490</v>
      </c>
      <c r="AW11" s="29">
        <v>125</v>
      </c>
      <c r="AX11" s="152">
        <f>SUM(F11+L11+R11+X11+AD11+AJ11+AP11+AV11)</f>
        <v>340493</v>
      </c>
      <c r="AY11" s="153">
        <f>SUM(G11+M11+S11+Y11+AE11+AK11+AQ11+AW11)</f>
        <v>15926</v>
      </c>
      <c r="AZ11" s="30">
        <v>8030</v>
      </c>
      <c r="BA11" s="23">
        <v>2480</v>
      </c>
      <c r="BB11" s="23">
        <v>0</v>
      </c>
      <c r="BC11" s="23">
        <v>0</v>
      </c>
      <c r="BD11" s="26">
        <f t="shared" si="9"/>
        <v>10510</v>
      </c>
      <c r="BE11" s="26">
        <v>980</v>
      </c>
      <c r="BF11" s="23">
        <v>14950</v>
      </c>
      <c r="BG11" s="23">
        <v>1990</v>
      </c>
      <c r="BH11" s="23">
        <v>0</v>
      </c>
      <c r="BI11" s="23">
        <v>0</v>
      </c>
      <c r="BJ11" s="26">
        <f t="shared" si="10"/>
        <v>16940</v>
      </c>
      <c r="BK11" s="26">
        <v>1000</v>
      </c>
      <c r="BL11" s="23">
        <v>1910</v>
      </c>
      <c r="BM11" s="23">
        <v>160</v>
      </c>
      <c r="BN11" s="23">
        <v>0</v>
      </c>
      <c r="BO11" s="23">
        <v>0</v>
      </c>
      <c r="BP11" s="26">
        <f t="shared" si="11"/>
        <v>2070</v>
      </c>
      <c r="BQ11" s="26">
        <v>55</v>
      </c>
      <c r="BR11" s="23">
        <v>9430</v>
      </c>
      <c r="BS11" s="23">
        <v>800</v>
      </c>
      <c r="BT11" s="23">
        <v>0</v>
      </c>
      <c r="BU11" s="23">
        <v>0</v>
      </c>
      <c r="BV11" s="26">
        <f t="shared" si="12"/>
        <v>10230</v>
      </c>
      <c r="BW11" s="26">
        <v>185</v>
      </c>
      <c r="BX11" s="23">
        <v>60630</v>
      </c>
      <c r="BY11" s="23">
        <v>8428</v>
      </c>
      <c r="BZ11" s="23">
        <v>0</v>
      </c>
      <c r="CA11" s="23">
        <v>0</v>
      </c>
      <c r="CB11" s="26">
        <f t="shared" si="13"/>
        <v>69058</v>
      </c>
      <c r="CC11" s="29">
        <v>2045</v>
      </c>
      <c r="CD11" s="152">
        <f t="shared" si="14"/>
        <v>108808</v>
      </c>
      <c r="CE11" s="153">
        <f t="shared" si="2"/>
        <v>4265</v>
      </c>
      <c r="CF11" s="184">
        <f t="shared" si="15"/>
        <v>449301</v>
      </c>
      <c r="CG11" s="185">
        <f t="shared" si="16"/>
        <v>20191</v>
      </c>
      <c r="CH11" s="207">
        <v>12847</v>
      </c>
      <c r="CI11" s="15"/>
    </row>
    <row r="12" spans="1:90" s="16" customFormat="1">
      <c r="A12" s="216">
        <v>42772</v>
      </c>
      <c r="B12" s="30">
        <v>48940</v>
      </c>
      <c r="C12" s="23">
        <v>35480</v>
      </c>
      <c r="D12" s="23">
        <v>0</v>
      </c>
      <c r="E12" s="23">
        <v>0</v>
      </c>
      <c r="F12" s="24">
        <f t="shared" si="3"/>
        <v>84420</v>
      </c>
      <c r="G12" s="25">
        <v>15966</v>
      </c>
      <c r="H12" s="23">
        <v>75680</v>
      </c>
      <c r="I12" s="23">
        <v>12390</v>
      </c>
      <c r="J12" s="23">
        <v>0</v>
      </c>
      <c r="K12" s="23">
        <v>0</v>
      </c>
      <c r="L12" s="26">
        <f t="shared" si="4"/>
        <v>88070</v>
      </c>
      <c r="M12" s="25">
        <v>290</v>
      </c>
      <c r="N12" s="27">
        <v>21230</v>
      </c>
      <c r="O12" s="23">
        <v>9450</v>
      </c>
      <c r="P12" s="23">
        <v>0</v>
      </c>
      <c r="Q12" s="23">
        <v>0</v>
      </c>
      <c r="R12" s="25">
        <f t="shared" si="5"/>
        <v>30680</v>
      </c>
      <c r="S12" s="26">
        <v>1955</v>
      </c>
      <c r="T12" s="37">
        <v>35730</v>
      </c>
      <c r="U12" s="37">
        <v>6010</v>
      </c>
      <c r="V12" s="23">
        <v>0</v>
      </c>
      <c r="W12" s="23">
        <v>0</v>
      </c>
      <c r="X12" s="25">
        <f t="shared" si="0"/>
        <v>41740</v>
      </c>
      <c r="Y12" s="26">
        <v>5534</v>
      </c>
      <c r="Z12" s="23">
        <v>16023</v>
      </c>
      <c r="AA12" s="23">
        <v>1860</v>
      </c>
      <c r="AB12" s="23">
        <v>0</v>
      </c>
      <c r="AC12" s="23">
        <v>0</v>
      </c>
      <c r="AD12" s="25">
        <f t="shared" si="6"/>
        <v>17883</v>
      </c>
      <c r="AE12" s="25">
        <v>2013</v>
      </c>
      <c r="AF12" s="23">
        <v>22642</v>
      </c>
      <c r="AG12" s="23">
        <v>19680</v>
      </c>
      <c r="AH12" s="23">
        <v>0</v>
      </c>
      <c r="AI12" s="23">
        <v>0</v>
      </c>
      <c r="AJ12" s="25">
        <f t="shared" si="7"/>
        <v>42322</v>
      </c>
      <c r="AK12" s="25">
        <v>745</v>
      </c>
      <c r="AL12" s="23">
        <v>43208</v>
      </c>
      <c r="AM12" s="23">
        <v>9240</v>
      </c>
      <c r="AN12" s="23">
        <v>0</v>
      </c>
      <c r="AO12" s="23">
        <v>0</v>
      </c>
      <c r="AP12" s="26">
        <f t="shared" si="8"/>
        <v>52448</v>
      </c>
      <c r="AQ12" s="26">
        <v>8245</v>
      </c>
      <c r="AR12" s="28">
        <v>30662</v>
      </c>
      <c r="AS12" s="28">
        <v>4850</v>
      </c>
      <c r="AT12" s="23">
        <v>0</v>
      </c>
      <c r="AU12" s="23">
        <v>0</v>
      </c>
      <c r="AV12" s="26">
        <f t="shared" si="1"/>
        <v>35512</v>
      </c>
      <c r="AW12" s="29">
        <v>1015</v>
      </c>
      <c r="AX12" s="152">
        <f>SUM(F12+L12+R12+X12+AD12+AJ12+AP12+AV12)</f>
        <v>393075</v>
      </c>
      <c r="AY12" s="153">
        <f>SUM(G12+M12+S12+Y12+AE12+AK12+AQ12+AW12)</f>
        <v>35763</v>
      </c>
      <c r="AZ12" s="30">
        <v>10580</v>
      </c>
      <c r="BA12" s="23">
        <v>7290</v>
      </c>
      <c r="BB12" s="23">
        <v>0</v>
      </c>
      <c r="BC12" s="23">
        <v>0</v>
      </c>
      <c r="BD12" s="26">
        <f t="shared" si="9"/>
        <v>17870</v>
      </c>
      <c r="BE12" s="26">
        <v>1045</v>
      </c>
      <c r="BF12" s="23">
        <v>12040</v>
      </c>
      <c r="BG12" s="23">
        <v>630</v>
      </c>
      <c r="BH12" s="23">
        <v>0</v>
      </c>
      <c r="BI12" s="23">
        <v>0</v>
      </c>
      <c r="BJ12" s="26">
        <f t="shared" si="10"/>
        <v>12670</v>
      </c>
      <c r="BK12" s="26">
        <v>2375</v>
      </c>
      <c r="BL12" s="23">
        <v>1990</v>
      </c>
      <c r="BM12" s="23">
        <v>800</v>
      </c>
      <c r="BN12" s="23">
        <v>0</v>
      </c>
      <c r="BO12" s="23">
        <v>0</v>
      </c>
      <c r="BP12" s="26">
        <f t="shared" si="11"/>
        <v>2790</v>
      </c>
      <c r="BQ12" s="26">
        <v>37</v>
      </c>
      <c r="BR12" s="23">
        <v>11460</v>
      </c>
      <c r="BS12" s="23">
        <v>4280</v>
      </c>
      <c r="BT12" s="23">
        <v>0</v>
      </c>
      <c r="BU12" s="23">
        <v>0</v>
      </c>
      <c r="BV12" s="26">
        <f t="shared" si="12"/>
        <v>15740</v>
      </c>
      <c r="BW12" s="26">
        <v>130</v>
      </c>
      <c r="BX12" s="23">
        <v>48090</v>
      </c>
      <c r="BY12" s="23">
        <v>3700</v>
      </c>
      <c r="BZ12" s="23">
        <v>0</v>
      </c>
      <c r="CA12" s="23">
        <v>0</v>
      </c>
      <c r="CB12" s="26">
        <f t="shared" si="13"/>
        <v>51790</v>
      </c>
      <c r="CC12" s="29">
        <v>605</v>
      </c>
      <c r="CD12" s="152">
        <f t="shared" si="14"/>
        <v>100860</v>
      </c>
      <c r="CE12" s="153">
        <f t="shared" si="2"/>
        <v>4192</v>
      </c>
      <c r="CF12" s="184">
        <f t="shared" si="15"/>
        <v>493935</v>
      </c>
      <c r="CG12" s="185">
        <f t="shared" si="16"/>
        <v>39955</v>
      </c>
      <c r="CH12" s="207">
        <v>13080</v>
      </c>
      <c r="CI12" s="15"/>
    </row>
    <row r="13" spans="1:90" s="16" customFormat="1">
      <c r="A13" s="216">
        <v>42773</v>
      </c>
      <c r="B13" s="30">
        <v>34750</v>
      </c>
      <c r="C13" s="23">
        <v>27670</v>
      </c>
      <c r="D13" s="23">
        <v>0</v>
      </c>
      <c r="E13" s="23">
        <v>0</v>
      </c>
      <c r="F13" s="24">
        <f t="shared" si="3"/>
        <v>62420</v>
      </c>
      <c r="G13" s="25">
        <v>12854</v>
      </c>
      <c r="H13" s="23">
        <v>51810</v>
      </c>
      <c r="I13" s="23">
        <v>8000</v>
      </c>
      <c r="J13" s="23">
        <v>0</v>
      </c>
      <c r="K13" s="23">
        <v>0</v>
      </c>
      <c r="L13" s="26">
        <f t="shared" si="4"/>
        <v>59810</v>
      </c>
      <c r="M13" s="25">
        <v>156</v>
      </c>
      <c r="N13" s="27">
        <v>12010</v>
      </c>
      <c r="O13" s="23">
        <v>7070</v>
      </c>
      <c r="P13" s="23">
        <v>0</v>
      </c>
      <c r="Q13" s="23">
        <v>0</v>
      </c>
      <c r="R13" s="25">
        <f t="shared" si="5"/>
        <v>19080</v>
      </c>
      <c r="S13" s="26">
        <v>2386</v>
      </c>
      <c r="T13" s="39">
        <v>27622</v>
      </c>
      <c r="U13" s="39">
        <v>6110</v>
      </c>
      <c r="V13" s="23">
        <v>0</v>
      </c>
      <c r="W13" s="23">
        <v>0</v>
      </c>
      <c r="X13" s="25">
        <f t="shared" si="0"/>
        <v>33732</v>
      </c>
      <c r="Y13" s="26">
        <v>5879</v>
      </c>
      <c r="Z13" s="23">
        <v>12760</v>
      </c>
      <c r="AA13" s="23">
        <v>3130</v>
      </c>
      <c r="AB13" s="23">
        <v>0</v>
      </c>
      <c r="AC13" s="23">
        <v>0</v>
      </c>
      <c r="AD13" s="25">
        <f t="shared" si="6"/>
        <v>15890</v>
      </c>
      <c r="AE13" s="25">
        <v>1774</v>
      </c>
      <c r="AF13" s="23">
        <v>20260</v>
      </c>
      <c r="AG13" s="23">
        <v>11170</v>
      </c>
      <c r="AH13" s="23">
        <v>0</v>
      </c>
      <c r="AI13" s="23">
        <v>0</v>
      </c>
      <c r="AJ13" s="25">
        <f t="shared" si="7"/>
        <v>31430</v>
      </c>
      <c r="AK13" s="25">
        <v>1390</v>
      </c>
      <c r="AL13" s="23">
        <v>29690</v>
      </c>
      <c r="AM13" s="23">
        <v>6780</v>
      </c>
      <c r="AN13" s="23">
        <v>0</v>
      </c>
      <c r="AO13" s="23">
        <v>0</v>
      </c>
      <c r="AP13" s="26">
        <f t="shared" si="8"/>
        <v>36470</v>
      </c>
      <c r="AQ13" s="26">
        <v>6245</v>
      </c>
      <c r="AR13" s="33">
        <v>22709</v>
      </c>
      <c r="AS13" s="33">
        <v>6780</v>
      </c>
      <c r="AT13" s="23">
        <v>0</v>
      </c>
      <c r="AU13" s="23">
        <v>0</v>
      </c>
      <c r="AV13" s="26">
        <f t="shared" si="1"/>
        <v>29489</v>
      </c>
      <c r="AW13" s="29">
        <v>855</v>
      </c>
      <c r="AX13" s="152">
        <f>SUM(F13+L13+R13+X13+AD13+AJ13+AP13+AV13)</f>
        <v>288321</v>
      </c>
      <c r="AY13" s="153">
        <f>SUM(G13+M13+S13+Y13+AE13+AK13+AQ13+AW13)</f>
        <v>31539</v>
      </c>
      <c r="AZ13" s="30">
        <v>8082</v>
      </c>
      <c r="BA13" s="23">
        <v>3030</v>
      </c>
      <c r="BB13" s="23">
        <v>0</v>
      </c>
      <c r="BC13" s="23">
        <v>0</v>
      </c>
      <c r="BD13" s="26">
        <f t="shared" si="9"/>
        <v>11112</v>
      </c>
      <c r="BE13" s="26">
        <v>330</v>
      </c>
      <c r="BF13" s="23">
        <v>9750</v>
      </c>
      <c r="BG13" s="23">
        <v>1490</v>
      </c>
      <c r="BH13" s="23">
        <v>0</v>
      </c>
      <c r="BI13" s="23">
        <v>0</v>
      </c>
      <c r="BJ13" s="26">
        <f t="shared" si="10"/>
        <v>11240</v>
      </c>
      <c r="BK13" s="26">
        <v>1345</v>
      </c>
      <c r="BL13" s="23">
        <v>2150</v>
      </c>
      <c r="BM13" s="23">
        <v>200</v>
      </c>
      <c r="BN13" s="23">
        <v>0</v>
      </c>
      <c r="BO13" s="23">
        <v>0</v>
      </c>
      <c r="BP13" s="26">
        <f t="shared" si="11"/>
        <v>2350</v>
      </c>
      <c r="BQ13" s="26">
        <v>50</v>
      </c>
      <c r="BR13" s="23">
        <v>9070</v>
      </c>
      <c r="BS13" s="23">
        <v>2820</v>
      </c>
      <c r="BT13" s="23">
        <v>0</v>
      </c>
      <c r="BU13" s="23">
        <v>0</v>
      </c>
      <c r="BV13" s="26">
        <f t="shared" si="12"/>
        <v>11890</v>
      </c>
      <c r="BW13" s="26">
        <v>215</v>
      </c>
      <c r="BX13" s="23">
        <v>41104</v>
      </c>
      <c r="BY13" s="23">
        <v>4150</v>
      </c>
      <c r="BZ13" s="23">
        <v>0</v>
      </c>
      <c r="CA13" s="23">
        <v>0</v>
      </c>
      <c r="CB13" s="26">
        <f t="shared" si="13"/>
        <v>45254</v>
      </c>
      <c r="CC13" s="29">
        <v>1605</v>
      </c>
      <c r="CD13" s="152">
        <f t="shared" si="14"/>
        <v>81846</v>
      </c>
      <c r="CE13" s="153">
        <f t="shared" si="2"/>
        <v>3545</v>
      </c>
      <c r="CF13" s="184">
        <f t="shared" si="15"/>
        <v>370167</v>
      </c>
      <c r="CG13" s="185">
        <f t="shared" si="16"/>
        <v>35084</v>
      </c>
      <c r="CH13" s="209">
        <v>11026</v>
      </c>
      <c r="CI13" s="15"/>
    </row>
    <row r="14" spans="1:90" s="16" customFormat="1">
      <c r="A14" s="216">
        <v>42774</v>
      </c>
      <c r="B14" s="30">
        <v>37138</v>
      </c>
      <c r="C14" s="23">
        <v>20720</v>
      </c>
      <c r="D14" s="23">
        <v>0</v>
      </c>
      <c r="E14" s="23">
        <v>0</v>
      </c>
      <c r="F14" s="24">
        <f t="shared" si="3"/>
        <v>57858</v>
      </c>
      <c r="G14" s="25">
        <v>6511</v>
      </c>
      <c r="H14" s="23">
        <v>47517</v>
      </c>
      <c r="I14" s="23">
        <v>7830</v>
      </c>
      <c r="J14" s="23">
        <v>0</v>
      </c>
      <c r="K14" s="23">
        <v>0</v>
      </c>
      <c r="L14" s="26">
        <f t="shared" si="4"/>
        <v>55347</v>
      </c>
      <c r="M14" s="25">
        <v>138</v>
      </c>
      <c r="N14" s="27">
        <v>12070</v>
      </c>
      <c r="O14" s="23">
        <v>3510</v>
      </c>
      <c r="P14" s="23">
        <v>0</v>
      </c>
      <c r="Q14" s="23">
        <v>0</v>
      </c>
      <c r="R14" s="25">
        <f t="shared" si="5"/>
        <v>15580</v>
      </c>
      <c r="S14" s="26">
        <v>1660</v>
      </c>
      <c r="T14" s="37">
        <v>30320</v>
      </c>
      <c r="U14" s="37">
        <v>6420</v>
      </c>
      <c r="V14" s="23">
        <v>0</v>
      </c>
      <c r="W14" s="23">
        <v>0</v>
      </c>
      <c r="X14" s="25">
        <f t="shared" si="0"/>
        <v>36740</v>
      </c>
      <c r="Y14" s="26">
        <v>5675</v>
      </c>
      <c r="Z14" s="23">
        <v>16430</v>
      </c>
      <c r="AA14" s="23">
        <v>2670</v>
      </c>
      <c r="AB14" s="23">
        <v>0</v>
      </c>
      <c r="AC14" s="23">
        <v>0</v>
      </c>
      <c r="AD14" s="25">
        <f t="shared" si="6"/>
        <v>19100</v>
      </c>
      <c r="AE14" s="25">
        <v>2227</v>
      </c>
      <c r="AF14" s="23">
        <v>19529</v>
      </c>
      <c r="AG14" s="23">
        <v>10970</v>
      </c>
      <c r="AH14" s="23">
        <v>0</v>
      </c>
      <c r="AI14" s="23">
        <v>0</v>
      </c>
      <c r="AJ14" s="25">
        <f t="shared" si="7"/>
        <v>30499</v>
      </c>
      <c r="AK14" s="25">
        <v>545</v>
      </c>
      <c r="AL14" s="23">
        <v>36310</v>
      </c>
      <c r="AM14" s="23">
        <v>7110</v>
      </c>
      <c r="AN14" s="23">
        <v>0</v>
      </c>
      <c r="AO14" s="23">
        <v>0</v>
      </c>
      <c r="AP14" s="26">
        <f t="shared" si="8"/>
        <v>43420</v>
      </c>
      <c r="AQ14" s="26">
        <v>4655</v>
      </c>
      <c r="AR14" s="28">
        <v>27420</v>
      </c>
      <c r="AS14" s="28">
        <v>8760</v>
      </c>
      <c r="AT14" s="23">
        <v>0</v>
      </c>
      <c r="AU14" s="23">
        <v>0</v>
      </c>
      <c r="AV14" s="26">
        <f t="shared" si="1"/>
        <v>36180</v>
      </c>
      <c r="AW14" s="29">
        <v>360</v>
      </c>
      <c r="AX14" s="152">
        <f>SUM(F14+L14+R14+X14+AD14+AJ14+AP14+AV14)</f>
        <v>294724</v>
      </c>
      <c r="AY14" s="153">
        <f>SUM(G14+M14+S14+Y14+AE14+AK14+AQ14+AW14)</f>
        <v>21771</v>
      </c>
      <c r="AZ14" s="30">
        <v>7680</v>
      </c>
      <c r="BA14" s="23">
        <v>3730</v>
      </c>
      <c r="BB14" s="23">
        <v>0</v>
      </c>
      <c r="BC14" s="23">
        <v>0</v>
      </c>
      <c r="BD14" s="26">
        <f t="shared" si="9"/>
        <v>11410</v>
      </c>
      <c r="BE14" s="26">
        <v>170</v>
      </c>
      <c r="BF14" s="23">
        <v>8720</v>
      </c>
      <c r="BG14" s="23">
        <v>1200</v>
      </c>
      <c r="BH14" s="23">
        <v>0</v>
      </c>
      <c r="BI14" s="23">
        <v>0</v>
      </c>
      <c r="BJ14" s="26">
        <f t="shared" si="10"/>
        <v>9920</v>
      </c>
      <c r="BK14" s="26">
        <v>1010</v>
      </c>
      <c r="BL14" s="23">
        <v>2660</v>
      </c>
      <c r="BM14" s="23">
        <v>200</v>
      </c>
      <c r="BN14" s="23">
        <v>0</v>
      </c>
      <c r="BO14" s="23">
        <v>0</v>
      </c>
      <c r="BP14" s="26">
        <f t="shared" si="11"/>
        <v>2860</v>
      </c>
      <c r="BQ14" s="26">
        <v>312</v>
      </c>
      <c r="BR14" s="23">
        <v>8240</v>
      </c>
      <c r="BS14" s="23">
        <v>1580</v>
      </c>
      <c r="BT14" s="23">
        <v>0</v>
      </c>
      <c r="BU14" s="23">
        <v>0</v>
      </c>
      <c r="BV14" s="26">
        <f t="shared" si="12"/>
        <v>9820</v>
      </c>
      <c r="BW14" s="26">
        <v>175</v>
      </c>
      <c r="BX14" s="23">
        <v>42840</v>
      </c>
      <c r="BY14" s="23">
        <v>3450</v>
      </c>
      <c r="BZ14" s="23">
        <v>0</v>
      </c>
      <c r="CA14" s="23">
        <v>0</v>
      </c>
      <c r="CB14" s="26">
        <f t="shared" si="13"/>
        <v>46290</v>
      </c>
      <c r="CC14" s="29">
        <v>465</v>
      </c>
      <c r="CD14" s="152">
        <f t="shared" si="14"/>
        <v>80300</v>
      </c>
      <c r="CE14" s="153">
        <f t="shared" si="2"/>
        <v>2132</v>
      </c>
      <c r="CF14" s="184">
        <f t="shared" si="15"/>
        <v>375024</v>
      </c>
      <c r="CG14" s="185">
        <f t="shared" si="16"/>
        <v>23903</v>
      </c>
      <c r="CH14" s="209">
        <v>11289</v>
      </c>
      <c r="CI14" s="15"/>
    </row>
    <row r="15" spans="1:90" s="16" customFormat="1">
      <c r="A15" s="216">
        <v>42775</v>
      </c>
      <c r="B15" s="30">
        <v>39860</v>
      </c>
      <c r="C15" s="23">
        <v>20650</v>
      </c>
      <c r="D15" s="23">
        <v>0</v>
      </c>
      <c r="E15" s="23">
        <v>0</v>
      </c>
      <c r="F15" s="24">
        <f t="shared" si="3"/>
        <v>60510</v>
      </c>
      <c r="G15" s="25">
        <v>13586</v>
      </c>
      <c r="H15" s="23">
        <v>52610</v>
      </c>
      <c r="I15" s="23">
        <v>11790</v>
      </c>
      <c r="J15" s="23">
        <v>0</v>
      </c>
      <c r="K15" s="23">
        <v>0</v>
      </c>
      <c r="L15" s="26">
        <f t="shared" si="4"/>
        <v>64400</v>
      </c>
      <c r="M15" s="25">
        <v>158</v>
      </c>
      <c r="N15" s="27">
        <v>16430</v>
      </c>
      <c r="O15" s="23">
        <v>3520</v>
      </c>
      <c r="P15" s="23">
        <v>0</v>
      </c>
      <c r="Q15" s="23">
        <v>0</v>
      </c>
      <c r="R15" s="25">
        <f t="shared" si="5"/>
        <v>19950</v>
      </c>
      <c r="S15" s="26">
        <v>2150</v>
      </c>
      <c r="T15" s="37">
        <v>43990</v>
      </c>
      <c r="U15" s="37">
        <v>5710</v>
      </c>
      <c r="V15" s="23">
        <v>0</v>
      </c>
      <c r="W15" s="23">
        <v>0</v>
      </c>
      <c r="X15" s="25">
        <f t="shared" si="0"/>
        <v>49700</v>
      </c>
      <c r="Y15" s="26">
        <v>5843</v>
      </c>
      <c r="Z15" s="23">
        <v>17110</v>
      </c>
      <c r="AA15" s="23">
        <v>1430</v>
      </c>
      <c r="AB15" s="23">
        <v>0</v>
      </c>
      <c r="AC15" s="23">
        <v>0</v>
      </c>
      <c r="AD15" s="25">
        <f t="shared" si="6"/>
        <v>18540</v>
      </c>
      <c r="AE15" s="25">
        <v>2283</v>
      </c>
      <c r="AF15" s="23">
        <v>19810</v>
      </c>
      <c r="AG15" s="23">
        <v>11110</v>
      </c>
      <c r="AH15" s="23">
        <v>0</v>
      </c>
      <c r="AI15" s="23">
        <v>0</v>
      </c>
      <c r="AJ15" s="25">
        <f t="shared" si="7"/>
        <v>30920</v>
      </c>
      <c r="AK15" s="25">
        <v>335</v>
      </c>
      <c r="AL15" s="23">
        <v>39620</v>
      </c>
      <c r="AM15" s="23">
        <v>8800</v>
      </c>
      <c r="AN15" s="23">
        <v>0</v>
      </c>
      <c r="AO15" s="23">
        <v>0</v>
      </c>
      <c r="AP15" s="26">
        <f t="shared" si="8"/>
        <v>48420</v>
      </c>
      <c r="AQ15" s="26">
        <v>4680</v>
      </c>
      <c r="AR15" s="28">
        <v>28620</v>
      </c>
      <c r="AS15" s="28">
        <v>7930</v>
      </c>
      <c r="AT15" s="23">
        <v>0</v>
      </c>
      <c r="AU15" s="23">
        <v>0</v>
      </c>
      <c r="AV15" s="26">
        <f t="shared" si="1"/>
        <v>36550</v>
      </c>
      <c r="AW15" s="29">
        <v>980</v>
      </c>
      <c r="AX15" s="152">
        <f>SUM(F15+L15+R15+X15+AD15+AJ15+AP15+AV15)</f>
        <v>328990</v>
      </c>
      <c r="AY15" s="153">
        <f>SUM(G15+M15+S15+Y15+AE15+AK15+AQ15+AW15)</f>
        <v>30015</v>
      </c>
      <c r="AZ15" s="30">
        <v>11920</v>
      </c>
      <c r="BA15" s="23">
        <v>7600</v>
      </c>
      <c r="BB15" s="23">
        <v>0</v>
      </c>
      <c r="BC15" s="23">
        <v>0</v>
      </c>
      <c r="BD15" s="26">
        <f t="shared" si="9"/>
        <v>19520</v>
      </c>
      <c r="BE15" s="26">
        <v>560</v>
      </c>
      <c r="BF15" s="23">
        <v>12690</v>
      </c>
      <c r="BG15" s="23">
        <v>810</v>
      </c>
      <c r="BH15" s="23">
        <v>0</v>
      </c>
      <c r="BI15" s="23">
        <v>0</v>
      </c>
      <c r="BJ15" s="26">
        <f t="shared" si="10"/>
        <v>13500</v>
      </c>
      <c r="BK15" s="26">
        <v>1335</v>
      </c>
      <c r="BL15" s="23">
        <v>1950</v>
      </c>
      <c r="BM15" s="23">
        <v>280</v>
      </c>
      <c r="BN15" s="23">
        <v>0</v>
      </c>
      <c r="BO15" s="23">
        <v>0</v>
      </c>
      <c r="BP15" s="26">
        <f t="shared" si="11"/>
        <v>2230</v>
      </c>
      <c r="BQ15" s="26">
        <v>22</v>
      </c>
      <c r="BR15" s="23">
        <v>9880</v>
      </c>
      <c r="BS15" s="23">
        <v>1630</v>
      </c>
      <c r="BT15" s="23">
        <v>0</v>
      </c>
      <c r="BU15" s="23">
        <v>0</v>
      </c>
      <c r="BV15" s="26">
        <f t="shared" si="12"/>
        <v>11510</v>
      </c>
      <c r="BW15" s="26">
        <v>100</v>
      </c>
      <c r="BX15" s="23">
        <v>48470</v>
      </c>
      <c r="BY15" s="23">
        <v>3460</v>
      </c>
      <c r="BZ15" s="23">
        <v>0</v>
      </c>
      <c r="CA15" s="23">
        <v>0</v>
      </c>
      <c r="CB15" s="26">
        <f t="shared" si="13"/>
        <v>51930</v>
      </c>
      <c r="CC15" s="29">
        <v>765</v>
      </c>
      <c r="CD15" s="152">
        <f t="shared" si="14"/>
        <v>98690</v>
      </c>
      <c r="CE15" s="153">
        <f t="shared" si="2"/>
        <v>2782</v>
      </c>
      <c r="CF15" s="184">
        <f t="shared" si="15"/>
        <v>427680</v>
      </c>
      <c r="CG15" s="185">
        <f t="shared" si="16"/>
        <v>32797</v>
      </c>
      <c r="CH15" s="209">
        <v>12160</v>
      </c>
      <c r="CI15" s="15"/>
    </row>
    <row r="16" spans="1:90" s="16" customFormat="1">
      <c r="A16" s="216">
        <v>42776</v>
      </c>
      <c r="B16" s="30">
        <v>33766</v>
      </c>
      <c r="C16" s="23">
        <v>26370</v>
      </c>
      <c r="D16" s="23">
        <v>0</v>
      </c>
      <c r="E16" s="23">
        <v>0</v>
      </c>
      <c r="F16" s="24">
        <f t="shared" si="3"/>
        <v>60136</v>
      </c>
      <c r="G16" s="25">
        <v>8028</v>
      </c>
      <c r="H16" s="23">
        <v>52417</v>
      </c>
      <c r="I16" s="23">
        <v>9380</v>
      </c>
      <c r="J16" s="23">
        <v>0</v>
      </c>
      <c r="K16" s="23">
        <v>0</v>
      </c>
      <c r="L16" s="26">
        <f t="shared" si="4"/>
        <v>61797</v>
      </c>
      <c r="M16" s="25">
        <v>294</v>
      </c>
      <c r="N16" s="27">
        <v>12373</v>
      </c>
      <c r="O16" s="23">
        <v>3600</v>
      </c>
      <c r="P16" s="23">
        <v>0</v>
      </c>
      <c r="Q16" s="23">
        <v>0</v>
      </c>
      <c r="R16" s="25">
        <f t="shared" si="5"/>
        <v>15973</v>
      </c>
      <c r="S16" s="26">
        <v>930</v>
      </c>
      <c r="T16" s="39">
        <v>34930</v>
      </c>
      <c r="U16" s="39">
        <v>5430</v>
      </c>
      <c r="V16" s="23">
        <v>0</v>
      </c>
      <c r="W16" s="23">
        <v>0</v>
      </c>
      <c r="X16" s="25">
        <f t="shared" si="0"/>
        <v>40360</v>
      </c>
      <c r="Y16" s="26">
        <v>4586</v>
      </c>
      <c r="Z16" s="23">
        <v>21360</v>
      </c>
      <c r="AA16" s="23">
        <v>1810</v>
      </c>
      <c r="AB16" s="23">
        <v>0</v>
      </c>
      <c r="AC16" s="23">
        <v>0</v>
      </c>
      <c r="AD16" s="25">
        <f t="shared" si="6"/>
        <v>23170</v>
      </c>
      <c r="AE16" s="25">
        <v>1817</v>
      </c>
      <c r="AF16" s="23">
        <v>34180</v>
      </c>
      <c r="AG16" s="23">
        <v>11880</v>
      </c>
      <c r="AH16" s="23">
        <v>0</v>
      </c>
      <c r="AI16" s="23">
        <v>0</v>
      </c>
      <c r="AJ16" s="25">
        <f t="shared" si="7"/>
        <v>46060</v>
      </c>
      <c r="AK16" s="25">
        <v>490</v>
      </c>
      <c r="AL16" s="23">
        <v>59536</v>
      </c>
      <c r="AM16" s="23">
        <v>5040</v>
      </c>
      <c r="AN16" s="23">
        <v>0</v>
      </c>
      <c r="AO16" s="23">
        <v>0</v>
      </c>
      <c r="AP16" s="26">
        <f t="shared" si="8"/>
        <v>64576</v>
      </c>
      <c r="AQ16" s="26">
        <v>3520</v>
      </c>
      <c r="AR16" s="33">
        <v>33220</v>
      </c>
      <c r="AS16" s="33">
        <v>4610</v>
      </c>
      <c r="AT16" s="23">
        <v>0</v>
      </c>
      <c r="AU16" s="23">
        <v>0</v>
      </c>
      <c r="AV16" s="26">
        <f t="shared" si="1"/>
        <v>37830</v>
      </c>
      <c r="AW16" s="29">
        <v>1430</v>
      </c>
      <c r="AX16" s="152">
        <f>SUM(F16+L16+R16+X16+AD16+AJ16+AP16+AV16)</f>
        <v>349902</v>
      </c>
      <c r="AY16" s="153">
        <f>SUM(G16+M16+S16+Y16+AE16+AK16+AQ16+AW16)</f>
        <v>21095</v>
      </c>
      <c r="AZ16" s="30">
        <v>12512</v>
      </c>
      <c r="BA16" s="23">
        <v>2530</v>
      </c>
      <c r="BB16" s="23">
        <v>0</v>
      </c>
      <c r="BC16" s="23">
        <v>0</v>
      </c>
      <c r="BD16" s="26">
        <f t="shared" si="9"/>
        <v>15042</v>
      </c>
      <c r="BE16" s="26">
        <v>430</v>
      </c>
      <c r="BF16" s="23">
        <v>15370</v>
      </c>
      <c r="BG16" s="23">
        <v>940</v>
      </c>
      <c r="BH16" s="23">
        <v>0</v>
      </c>
      <c r="BI16" s="23">
        <v>0</v>
      </c>
      <c r="BJ16" s="26">
        <f t="shared" si="10"/>
        <v>16310</v>
      </c>
      <c r="BK16" s="26">
        <v>1850</v>
      </c>
      <c r="BL16" s="23">
        <v>2000</v>
      </c>
      <c r="BM16" s="23">
        <v>240</v>
      </c>
      <c r="BN16" s="23">
        <v>0</v>
      </c>
      <c r="BO16" s="23">
        <v>0</v>
      </c>
      <c r="BP16" s="26">
        <f t="shared" si="11"/>
        <v>2240</v>
      </c>
      <c r="BQ16" s="26">
        <v>27</v>
      </c>
      <c r="BR16" s="23">
        <v>9270</v>
      </c>
      <c r="BS16" s="23">
        <v>1860</v>
      </c>
      <c r="BT16" s="23">
        <v>0</v>
      </c>
      <c r="BU16" s="23">
        <v>0</v>
      </c>
      <c r="BV16" s="26">
        <f t="shared" si="12"/>
        <v>11130</v>
      </c>
      <c r="BW16" s="26">
        <v>220</v>
      </c>
      <c r="BX16" s="23">
        <v>50440</v>
      </c>
      <c r="BY16" s="23">
        <v>6600</v>
      </c>
      <c r="BZ16" s="23">
        <v>0</v>
      </c>
      <c r="CA16" s="23">
        <v>0</v>
      </c>
      <c r="CB16" s="26">
        <f t="shared" si="13"/>
        <v>57040</v>
      </c>
      <c r="CC16" s="29">
        <v>1700</v>
      </c>
      <c r="CD16" s="152">
        <f t="shared" si="14"/>
        <v>101762</v>
      </c>
      <c r="CE16" s="153">
        <f t="shared" si="2"/>
        <v>4227</v>
      </c>
      <c r="CF16" s="184">
        <f t="shared" si="15"/>
        <v>451664</v>
      </c>
      <c r="CG16" s="185">
        <f t="shared" si="16"/>
        <v>25322</v>
      </c>
      <c r="CH16" s="207">
        <v>13195</v>
      </c>
      <c r="CI16" s="15"/>
    </row>
    <row r="17" spans="1:87" s="16" customFormat="1">
      <c r="A17" s="216">
        <v>42777</v>
      </c>
      <c r="B17" s="30">
        <v>51164</v>
      </c>
      <c r="C17" s="23">
        <v>1960</v>
      </c>
      <c r="D17" s="23">
        <v>0</v>
      </c>
      <c r="E17" s="23">
        <v>0</v>
      </c>
      <c r="F17" s="24">
        <f t="shared" si="3"/>
        <v>53124</v>
      </c>
      <c r="G17" s="25">
        <v>6813</v>
      </c>
      <c r="H17" s="23">
        <v>63574</v>
      </c>
      <c r="I17" s="23">
        <v>3360</v>
      </c>
      <c r="J17" s="23">
        <v>0</v>
      </c>
      <c r="K17" s="23">
        <v>0</v>
      </c>
      <c r="L17" s="26">
        <f t="shared" si="4"/>
        <v>66934</v>
      </c>
      <c r="M17" s="25">
        <v>320</v>
      </c>
      <c r="N17" s="27">
        <v>11560</v>
      </c>
      <c r="O17" s="23">
        <v>220</v>
      </c>
      <c r="P17" s="23">
        <v>0</v>
      </c>
      <c r="Q17" s="23">
        <v>0</v>
      </c>
      <c r="R17" s="25">
        <f t="shared" si="5"/>
        <v>11780</v>
      </c>
      <c r="S17" s="26">
        <v>1825</v>
      </c>
      <c r="T17" s="37">
        <v>55064</v>
      </c>
      <c r="U17" s="37">
        <v>4030</v>
      </c>
      <c r="V17" s="23">
        <v>0</v>
      </c>
      <c r="W17" s="23">
        <v>0</v>
      </c>
      <c r="X17" s="25">
        <f t="shared" si="0"/>
        <v>59094</v>
      </c>
      <c r="Y17" s="26">
        <v>4505</v>
      </c>
      <c r="Z17" s="23">
        <v>21473</v>
      </c>
      <c r="AA17" s="23">
        <v>390</v>
      </c>
      <c r="AB17" s="23">
        <v>0</v>
      </c>
      <c r="AC17" s="23">
        <v>0</v>
      </c>
      <c r="AD17" s="25">
        <f t="shared" si="6"/>
        <v>21863</v>
      </c>
      <c r="AE17" s="25">
        <v>1378</v>
      </c>
      <c r="AF17" s="23">
        <v>16710</v>
      </c>
      <c r="AG17" s="23">
        <v>340</v>
      </c>
      <c r="AH17" s="23">
        <v>0</v>
      </c>
      <c r="AI17" s="23">
        <v>0</v>
      </c>
      <c r="AJ17" s="25">
        <f t="shared" si="7"/>
        <v>17050</v>
      </c>
      <c r="AK17" s="25">
        <v>490</v>
      </c>
      <c r="AL17" s="23">
        <v>56503</v>
      </c>
      <c r="AM17" s="23">
        <v>2240</v>
      </c>
      <c r="AN17" s="23">
        <v>0</v>
      </c>
      <c r="AO17" s="23">
        <v>0</v>
      </c>
      <c r="AP17" s="26">
        <f t="shared" si="8"/>
        <v>58743</v>
      </c>
      <c r="AQ17" s="26">
        <v>3280</v>
      </c>
      <c r="AR17" s="28">
        <v>33931</v>
      </c>
      <c r="AS17" s="28">
        <v>1270</v>
      </c>
      <c r="AT17" s="23">
        <v>0</v>
      </c>
      <c r="AU17" s="23">
        <v>0</v>
      </c>
      <c r="AV17" s="26">
        <f t="shared" si="1"/>
        <v>35201</v>
      </c>
      <c r="AW17" s="29">
        <v>130</v>
      </c>
      <c r="AX17" s="152">
        <f>SUM(F17+L17+R17+X17+AD17+AJ17+AP17+AV17)</f>
        <v>323789</v>
      </c>
      <c r="AY17" s="153">
        <f>SUM(G17+M17+S17+Y17+AE17+AK17+AQ17+AW17)</f>
        <v>18741</v>
      </c>
      <c r="AZ17" s="30">
        <v>9640</v>
      </c>
      <c r="BA17" s="23">
        <v>440</v>
      </c>
      <c r="BB17" s="23">
        <v>0</v>
      </c>
      <c r="BC17" s="23">
        <v>0</v>
      </c>
      <c r="BD17" s="26">
        <f t="shared" si="9"/>
        <v>10080</v>
      </c>
      <c r="BE17" s="26">
        <v>140</v>
      </c>
      <c r="BF17" s="23">
        <v>14710</v>
      </c>
      <c r="BG17" s="23">
        <v>40</v>
      </c>
      <c r="BH17" s="23">
        <v>0</v>
      </c>
      <c r="BI17" s="23">
        <v>0</v>
      </c>
      <c r="BJ17" s="26">
        <f t="shared" si="10"/>
        <v>14750</v>
      </c>
      <c r="BK17" s="26">
        <v>1310</v>
      </c>
      <c r="BL17" s="23">
        <v>3390</v>
      </c>
      <c r="BM17" s="23">
        <v>260</v>
      </c>
      <c r="BN17" s="23">
        <v>0</v>
      </c>
      <c r="BO17" s="23">
        <v>0</v>
      </c>
      <c r="BP17" s="26">
        <f t="shared" si="11"/>
        <v>3650</v>
      </c>
      <c r="BQ17" s="26">
        <v>42</v>
      </c>
      <c r="BR17" s="23">
        <v>7570</v>
      </c>
      <c r="BS17" s="23">
        <v>580</v>
      </c>
      <c r="BT17" s="23">
        <v>0</v>
      </c>
      <c r="BU17" s="23">
        <v>0</v>
      </c>
      <c r="BV17" s="26">
        <f t="shared" si="12"/>
        <v>8150</v>
      </c>
      <c r="BW17" s="26">
        <v>171</v>
      </c>
      <c r="BX17" s="23">
        <v>64434</v>
      </c>
      <c r="BY17" s="23">
        <v>2410</v>
      </c>
      <c r="BZ17" s="23">
        <v>0</v>
      </c>
      <c r="CA17" s="23">
        <v>0</v>
      </c>
      <c r="CB17" s="26">
        <f t="shared" si="13"/>
        <v>66844</v>
      </c>
      <c r="CC17" s="29">
        <v>1480</v>
      </c>
      <c r="CD17" s="152">
        <f t="shared" si="14"/>
        <v>103474</v>
      </c>
      <c r="CE17" s="153">
        <f t="shared" si="2"/>
        <v>3143</v>
      </c>
      <c r="CF17" s="184">
        <f t="shared" si="15"/>
        <v>427263</v>
      </c>
      <c r="CG17" s="185">
        <f t="shared" si="16"/>
        <v>21884</v>
      </c>
      <c r="CH17" s="207">
        <v>12543</v>
      </c>
      <c r="CI17" s="15"/>
    </row>
    <row r="18" spans="1:87" s="16" customFormat="1">
      <c r="A18" s="216">
        <v>42778</v>
      </c>
      <c r="B18" s="30">
        <v>46220</v>
      </c>
      <c r="C18" s="23">
        <v>3380</v>
      </c>
      <c r="D18" s="23">
        <v>0</v>
      </c>
      <c r="E18" s="23">
        <v>0</v>
      </c>
      <c r="F18" s="24">
        <f t="shared" si="3"/>
        <v>49600</v>
      </c>
      <c r="G18" s="25">
        <v>2825</v>
      </c>
      <c r="H18" s="23">
        <v>68070</v>
      </c>
      <c r="I18" s="23">
        <v>2820</v>
      </c>
      <c r="J18" s="23">
        <v>0</v>
      </c>
      <c r="K18" s="23">
        <v>0</v>
      </c>
      <c r="L18" s="26">
        <f t="shared" si="4"/>
        <v>70890</v>
      </c>
      <c r="M18" s="25">
        <v>390</v>
      </c>
      <c r="N18" s="27">
        <v>13777</v>
      </c>
      <c r="O18" s="23">
        <v>460</v>
      </c>
      <c r="P18" s="23">
        <v>0</v>
      </c>
      <c r="Q18" s="23">
        <v>0</v>
      </c>
      <c r="R18" s="25">
        <f t="shared" si="5"/>
        <v>14237</v>
      </c>
      <c r="S18" s="26">
        <v>525</v>
      </c>
      <c r="T18" s="37">
        <v>57480</v>
      </c>
      <c r="U18" s="37">
        <v>4450</v>
      </c>
      <c r="V18" s="23">
        <v>0</v>
      </c>
      <c r="W18" s="23">
        <v>0</v>
      </c>
      <c r="X18" s="25">
        <f t="shared" si="0"/>
        <v>61930</v>
      </c>
      <c r="Y18" s="26">
        <v>5566</v>
      </c>
      <c r="Z18" s="23">
        <v>20100</v>
      </c>
      <c r="AA18" s="23">
        <v>830</v>
      </c>
      <c r="AB18" s="23">
        <v>0</v>
      </c>
      <c r="AC18" s="23">
        <v>0</v>
      </c>
      <c r="AD18" s="25">
        <f t="shared" si="6"/>
        <v>20930</v>
      </c>
      <c r="AE18" s="25">
        <v>819</v>
      </c>
      <c r="AF18" s="23">
        <v>10610</v>
      </c>
      <c r="AG18" s="23">
        <v>2160</v>
      </c>
      <c r="AH18" s="23">
        <v>0</v>
      </c>
      <c r="AI18" s="23">
        <v>0</v>
      </c>
      <c r="AJ18" s="25">
        <f t="shared" si="7"/>
        <v>12770</v>
      </c>
      <c r="AK18" s="25">
        <v>115</v>
      </c>
      <c r="AL18" s="23">
        <v>51220</v>
      </c>
      <c r="AM18" s="23">
        <v>4350</v>
      </c>
      <c r="AN18" s="23">
        <v>0</v>
      </c>
      <c r="AO18" s="23">
        <v>0</v>
      </c>
      <c r="AP18" s="26">
        <f>SUM(AL18+AM18)</f>
        <v>55570</v>
      </c>
      <c r="AQ18" s="26">
        <v>3105</v>
      </c>
      <c r="AR18" s="28">
        <v>30960</v>
      </c>
      <c r="AS18" s="28">
        <v>1640</v>
      </c>
      <c r="AT18" s="23">
        <v>0</v>
      </c>
      <c r="AU18" s="23">
        <v>0</v>
      </c>
      <c r="AV18" s="26">
        <f t="shared" si="1"/>
        <v>32600</v>
      </c>
      <c r="AW18" s="29">
        <v>80</v>
      </c>
      <c r="AX18" s="152">
        <f>SUM(F18+L18+R18+X18+AD18+AJ18+AP18+AV18)</f>
        <v>318527</v>
      </c>
      <c r="AY18" s="153">
        <f>SUM(G18+M18+S18+Y18+AE18+AK18+AQ18+AW18)</f>
        <v>13425</v>
      </c>
      <c r="AZ18" s="30">
        <v>9420</v>
      </c>
      <c r="BA18" s="23">
        <v>1120</v>
      </c>
      <c r="BB18" s="23">
        <v>0</v>
      </c>
      <c r="BC18" s="23">
        <v>0</v>
      </c>
      <c r="BD18" s="26">
        <f t="shared" si="9"/>
        <v>10540</v>
      </c>
      <c r="BE18" s="26">
        <v>1175</v>
      </c>
      <c r="BF18" s="23">
        <v>13040</v>
      </c>
      <c r="BG18" s="23">
        <v>1600</v>
      </c>
      <c r="BH18" s="23">
        <v>0</v>
      </c>
      <c r="BI18" s="23">
        <v>0</v>
      </c>
      <c r="BJ18" s="26">
        <f t="shared" si="10"/>
        <v>14640</v>
      </c>
      <c r="BK18" s="26">
        <v>575</v>
      </c>
      <c r="BL18" s="23">
        <v>2510</v>
      </c>
      <c r="BM18" s="23">
        <v>0</v>
      </c>
      <c r="BN18" s="23">
        <v>0</v>
      </c>
      <c r="BO18" s="23">
        <v>0</v>
      </c>
      <c r="BP18" s="26">
        <f t="shared" si="11"/>
        <v>2510</v>
      </c>
      <c r="BQ18" s="26">
        <v>16</v>
      </c>
      <c r="BR18" s="23">
        <v>9635</v>
      </c>
      <c r="BS18" s="23">
        <v>1740</v>
      </c>
      <c r="BT18" s="23">
        <v>0</v>
      </c>
      <c r="BU18" s="23">
        <v>0</v>
      </c>
      <c r="BV18" s="26">
        <f t="shared" si="12"/>
        <v>11375</v>
      </c>
      <c r="BW18" s="26">
        <v>130</v>
      </c>
      <c r="BX18" s="23">
        <v>65540</v>
      </c>
      <c r="BY18" s="23">
        <v>2450</v>
      </c>
      <c r="BZ18" s="23">
        <v>0</v>
      </c>
      <c r="CA18" s="23">
        <v>0</v>
      </c>
      <c r="CB18" s="26">
        <f t="shared" si="13"/>
        <v>67990</v>
      </c>
      <c r="CC18" s="29">
        <v>1775</v>
      </c>
      <c r="CD18" s="152">
        <f t="shared" si="14"/>
        <v>107055</v>
      </c>
      <c r="CE18" s="153">
        <f t="shared" si="2"/>
        <v>3671</v>
      </c>
      <c r="CF18" s="184">
        <f t="shared" si="15"/>
        <v>425582</v>
      </c>
      <c r="CG18" s="185">
        <f t="shared" si="16"/>
        <v>17096</v>
      </c>
      <c r="CH18" s="207">
        <v>12149</v>
      </c>
      <c r="CI18" s="15"/>
    </row>
    <row r="19" spans="1:87" s="16" customFormat="1">
      <c r="A19" s="216">
        <v>42779</v>
      </c>
      <c r="B19" s="30">
        <v>37470</v>
      </c>
      <c r="C19" s="23">
        <v>18830</v>
      </c>
      <c r="D19" s="23">
        <v>0</v>
      </c>
      <c r="E19" s="23">
        <v>0</v>
      </c>
      <c r="F19" s="24">
        <f t="shared" si="3"/>
        <v>56300</v>
      </c>
      <c r="G19" s="25">
        <v>10981</v>
      </c>
      <c r="H19" s="23">
        <v>61476</v>
      </c>
      <c r="I19" s="23">
        <v>7280</v>
      </c>
      <c r="J19" s="23">
        <v>0</v>
      </c>
      <c r="K19" s="23">
        <v>0</v>
      </c>
      <c r="L19" s="26">
        <f t="shared" si="4"/>
        <v>68756</v>
      </c>
      <c r="M19" s="25">
        <v>276</v>
      </c>
      <c r="N19" s="23">
        <v>12120</v>
      </c>
      <c r="O19" s="23">
        <v>2970</v>
      </c>
      <c r="P19" s="23">
        <v>0</v>
      </c>
      <c r="Q19" s="23">
        <v>0</v>
      </c>
      <c r="R19" s="25">
        <f t="shared" si="5"/>
        <v>15090</v>
      </c>
      <c r="S19" s="26">
        <v>1625</v>
      </c>
      <c r="T19" s="37">
        <v>26930</v>
      </c>
      <c r="U19" s="37">
        <v>2910</v>
      </c>
      <c r="V19" s="23">
        <v>0</v>
      </c>
      <c r="W19" s="23">
        <v>0</v>
      </c>
      <c r="X19" s="25">
        <f t="shared" si="0"/>
        <v>29840</v>
      </c>
      <c r="Y19" s="26">
        <v>4316</v>
      </c>
      <c r="Z19" s="23">
        <v>15510</v>
      </c>
      <c r="AA19" s="23">
        <v>3110</v>
      </c>
      <c r="AB19" s="23">
        <v>0</v>
      </c>
      <c r="AC19" s="23">
        <v>0</v>
      </c>
      <c r="AD19" s="25">
        <f t="shared" si="6"/>
        <v>18620</v>
      </c>
      <c r="AE19" s="25">
        <v>2149</v>
      </c>
      <c r="AF19" s="23">
        <v>21170</v>
      </c>
      <c r="AG19" s="23">
        <v>15970</v>
      </c>
      <c r="AH19" s="23">
        <v>0</v>
      </c>
      <c r="AI19" s="23">
        <v>0</v>
      </c>
      <c r="AJ19" s="25">
        <f t="shared" si="7"/>
        <v>37140</v>
      </c>
      <c r="AK19" s="25">
        <v>255</v>
      </c>
      <c r="AL19" s="23">
        <v>31590</v>
      </c>
      <c r="AM19" s="23">
        <v>8260</v>
      </c>
      <c r="AN19" s="23">
        <v>0</v>
      </c>
      <c r="AO19" s="23">
        <v>0</v>
      </c>
      <c r="AP19" s="26">
        <f t="shared" si="8"/>
        <v>39850</v>
      </c>
      <c r="AQ19" s="26">
        <v>5140</v>
      </c>
      <c r="AR19" s="28">
        <v>23395</v>
      </c>
      <c r="AS19" s="28">
        <v>11010</v>
      </c>
      <c r="AT19" s="23">
        <v>0</v>
      </c>
      <c r="AU19" s="23">
        <v>0</v>
      </c>
      <c r="AV19" s="26">
        <f t="shared" si="1"/>
        <v>34405</v>
      </c>
      <c r="AW19" s="29">
        <v>755</v>
      </c>
      <c r="AX19" s="152">
        <f>SUM(F19+L19+R19+X19+AD19+AJ19+AP19+AV19)</f>
        <v>300001</v>
      </c>
      <c r="AY19" s="153">
        <f>SUM(G19+M19+S19+Y19+AE19+AK19+AQ19+AW19)</f>
        <v>25497</v>
      </c>
      <c r="AZ19" s="30">
        <v>8830</v>
      </c>
      <c r="BA19" s="23">
        <v>5080</v>
      </c>
      <c r="BB19" s="23">
        <v>0</v>
      </c>
      <c r="BC19" s="23">
        <v>0</v>
      </c>
      <c r="BD19" s="26">
        <f t="shared" si="9"/>
        <v>13910</v>
      </c>
      <c r="BE19" s="26">
        <v>305</v>
      </c>
      <c r="BF19" s="23">
        <v>9600</v>
      </c>
      <c r="BG19" s="23">
        <v>3680</v>
      </c>
      <c r="BH19" s="23">
        <v>0</v>
      </c>
      <c r="BI19" s="23">
        <v>0</v>
      </c>
      <c r="BJ19" s="26">
        <f t="shared" si="10"/>
        <v>13280</v>
      </c>
      <c r="BK19" s="26">
        <v>1785</v>
      </c>
      <c r="BL19" s="23">
        <v>2020</v>
      </c>
      <c r="BM19" s="23">
        <v>100</v>
      </c>
      <c r="BN19" s="23">
        <v>0</v>
      </c>
      <c r="BO19" s="23">
        <v>0</v>
      </c>
      <c r="BP19" s="26">
        <f t="shared" si="11"/>
        <v>2120</v>
      </c>
      <c r="BQ19" s="26">
        <v>61</v>
      </c>
      <c r="BR19" s="23">
        <v>8800</v>
      </c>
      <c r="BS19" s="23">
        <v>4470</v>
      </c>
      <c r="BT19" s="23">
        <v>0</v>
      </c>
      <c r="BU19" s="23">
        <v>0</v>
      </c>
      <c r="BV19" s="26">
        <f t="shared" si="12"/>
        <v>13270</v>
      </c>
      <c r="BW19" s="26">
        <v>540</v>
      </c>
      <c r="BX19" s="23">
        <v>35690</v>
      </c>
      <c r="BY19" s="23">
        <v>4810</v>
      </c>
      <c r="BZ19" s="23">
        <v>0</v>
      </c>
      <c r="CA19" s="23">
        <v>0</v>
      </c>
      <c r="CB19" s="26">
        <f t="shared" si="13"/>
        <v>40500</v>
      </c>
      <c r="CC19" s="29">
        <v>685</v>
      </c>
      <c r="CD19" s="152">
        <f t="shared" si="14"/>
        <v>83080</v>
      </c>
      <c r="CE19" s="153">
        <f t="shared" si="2"/>
        <v>3376</v>
      </c>
      <c r="CF19" s="184">
        <f t="shared" si="15"/>
        <v>383081</v>
      </c>
      <c r="CG19" s="185">
        <f t="shared" si="16"/>
        <v>28873</v>
      </c>
      <c r="CH19" s="207">
        <v>12436</v>
      </c>
      <c r="CI19" s="15"/>
    </row>
    <row r="20" spans="1:87" s="16" customFormat="1">
      <c r="A20" s="216">
        <v>42780</v>
      </c>
      <c r="B20" s="30">
        <v>37696</v>
      </c>
      <c r="C20" s="23">
        <v>12940</v>
      </c>
      <c r="D20" s="23">
        <v>0</v>
      </c>
      <c r="E20" s="23">
        <v>0</v>
      </c>
      <c r="F20" s="24">
        <f t="shared" si="3"/>
        <v>50636</v>
      </c>
      <c r="G20" s="25">
        <v>9542</v>
      </c>
      <c r="H20" s="23">
        <v>45790</v>
      </c>
      <c r="I20" s="23">
        <v>5070</v>
      </c>
      <c r="J20" s="23">
        <v>0</v>
      </c>
      <c r="K20" s="23">
        <v>0</v>
      </c>
      <c r="L20" s="26">
        <f t="shared" si="4"/>
        <v>50860</v>
      </c>
      <c r="M20" s="25">
        <v>188</v>
      </c>
      <c r="N20" s="23">
        <v>11103</v>
      </c>
      <c r="O20" s="23">
        <v>1880</v>
      </c>
      <c r="P20" s="23">
        <v>0</v>
      </c>
      <c r="Q20" s="23">
        <v>0</v>
      </c>
      <c r="R20" s="25">
        <f t="shared" si="5"/>
        <v>12983</v>
      </c>
      <c r="S20" s="26">
        <v>1080</v>
      </c>
      <c r="T20" s="37">
        <v>31803</v>
      </c>
      <c r="U20" s="37">
        <v>4330</v>
      </c>
      <c r="V20" s="23">
        <v>0</v>
      </c>
      <c r="W20" s="23">
        <v>0</v>
      </c>
      <c r="X20" s="25">
        <f t="shared" si="0"/>
        <v>36133</v>
      </c>
      <c r="Y20" s="26">
        <v>3104</v>
      </c>
      <c r="Z20" s="23">
        <v>16084</v>
      </c>
      <c r="AA20" s="23">
        <v>630</v>
      </c>
      <c r="AB20" s="23">
        <v>0</v>
      </c>
      <c r="AC20" s="23">
        <v>0</v>
      </c>
      <c r="AD20" s="25">
        <f t="shared" si="6"/>
        <v>16714</v>
      </c>
      <c r="AE20" s="25">
        <v>1069</v>
      </c>
      <c r="AF20" s="23">
        <v>16716</v>
      </c>
      <c r="AG20" s="23">
        <v>5380</v>
      </c>
      <c r="AH20" s="23">
        <v>0</v>
      </c>
      <c r="AI20" s="23">
        <v>0</v>
      </c>
      <c r="AJ20" s="25">
        <f t="shared" si="7"/>
        <v>22096</v>
      </c>
      <c r="AK20" s="25">
        <v>310</v>
      </c>
      <c r="AL20" s="23">
        <v>30050</v>
      </c>
      <c r="AM20" s="23">
        <v>2030</v>
      </c>
      <c r="AN20" s="23">
        <v>0</v>
      </c>
      <c r="AO20" s="23">
        <v>0</v>
      </c>
      <c r="AP20" s="26">
        <f t="shared" si="8"/>
        <v>32080</v>
      </c>
      <c r="AQ20" s="26">
        <v>2885</v>
      </c>
      <c r="AR20" s="28">
        <v>19582</v>
      </c>
      <c r="AS20" s="28">
        <v>4340</v>
      </c>
      <c r="AT20" s="23">
        <v>0</v>
      </c>
      <c r="AU20" s="23">
        <v>0</v>
      </c>
      <c r="AV20" s="26">
        <f>SUM(AR20+AS20)</f>
        <v>23922</v>
      </c>
      <c r="AW20" s="29">
        <v>485</v>
      </c>
      <c r="AX20" s="152">
        <f>SUM(F20+L20+R20+X20+AD20+AJ20+AP20+AV20)</f>
        <v>245424</v>
      </c>
      <c r="AY20" s="153">
        <f>SUM(G20+M20+S20+Y20+AE20+AK20+AQ20+AW20)</f>
        <v>18663</v>
      </c>
      <c r="AZ20" s="30">
        <v>9150</v>
      </c>
      <c r="BA20" s="23">
        <v>1280</v>
      </c>
      <c r="BB20" s="23">
        <v>0</v>
      </c>
      <c r="BC20" s="23">
        <v>0</v>
      </c>
      <c r="BD20" s="26">
        <f t="shared" si="9"/>
        <v>10430</v>
      </c>
      <c r="BE20" s="26">
        <v>170</v>
      </c>
      <c r="BF20" s="23">
        <v>8710</v>
      </c>
      <c r="BG20" s="23">
        <v>590</v>
      </c>
      <c r="BH20" s="23">
        <v>0</v>
      </c>
      <c r="BI20" s="23">
        <v>0</v>
      </c>
      <c r="BJ20" s="26">
        <f t="shared" si="10"/>
        <v>9300</v>
      </c>
      <c r="BK20" s="26">
        <v>1190</v>
      </c>
      <c r="BL20" s="23">
        <v>2170</v>
      </c>
      <c r="BM20" s="23">
        <v>150</v>
      </c>
      <c r="BN20" s="23">
        <v>0</v>
      </c>
      <c r="BO20" s="23">
        <v>0</v>
      </c>
      <c r="BP20" s="26">
        <f t="shared" si="11"/>
        <v>2320</v>
      </c>
      <c r="BQ20" s="26">
        <v>59</v>
      </c>
      <c r="BR20" s="23">
        <v>5759</v>
      </c>
      <c r="BS20" s="23">
        <v>0</v>
      </c>
      <c r="BT20" s="23">
        <v>0</v>
      </c>
      <c r="BU20" s="23">
        <v>0</v>
      </c>
      <c r="BV20" s="26">
        <f t="shared" si="12"/>
        <v>5759</v>
      </c>
      <c r="BW20" s="26">
        <v>215</v>
      </c>
      <c r="BX20" s="23">
        <v>36386</v>
      </c>
      <c r="BY20" s="23">
        <v>2980</v>
      </c>
      <c r="BZ20" s="23">
        <v>0</v>
      </c>
      <c r="CA20" s="23">
        <v>0</v>
      </c>
      <c r="CB20" s="26">
        <f t="shared" si="13"/>
        <v>39366</v>
      </c>
      <c r="CC20" s="29">
        <v>800</v>
      </c>
      <c r="CD20" s="152">
        <f t="shared" si="14"/>
        <v>67175</v>
      </c>
      <c r="CE20" s="153">
        <f t="shared" si="2"/>
        <v>2434</v>
      </c>
      <c r="CF20" s="184">
        <f t="shared" si="15"/>
        <v>312599</v>
      </c>
      <c r="CG20" s="185">
        <f t="shared" si="16"/>
        <v>21097</v>
      </c>
      <c r="CH20" s="207">
        <v>10182</v>
      </c>
      <c r="CI20" s="15"/>
    </row>
    <row r="21" spans="1:87" s="16" customFormat="1">
      <c r="A21" s="216">
        <v>42781</v>
      </c>
      <c r="B21" s="40">
        <v>44870</v>
      </c>
      <c r="C21" s="23">
        <v>13050</v>
      </c>
      <c r="D21" s="23">
        <v>0</v>
      </c>
      <c r="E21" s="23">
        <v>0</v>
      </c>
      <c r="F21" s="24">
        <f t="shared" si="3"/>
        <v>57920</v>
      </c>
      <c r="G21" s="25">
        <v>8216</v>
      </c>
      <c r="H21" s="39">
        <v>45914</v>
      </c>
      <c r="I21" s="23">
        <v>7040</v>
      </c>
      <c r="J21" s="23">
        <v>0</v>
      </c>
      <c r="K21" s="23">
        <v>0</v>
      </c>
      <c r="L21" s="26">
        <f t="shared" si="4"/>
        <v>52954</v>
      </c>
      <c r="M21" s="25">
        <v>162</v>
      </c>
      <c r="N21" s="23">
        <v>15340</v>
      </c>
      <c r="O21" s="23">
        <v>750</v>
      </c>
      <c r="P21" s="23">
        <v>0</v>
      </c>
      <c r="Q21" s="23">
        <v>0</v>
      </c>
      <c r="R21" s="25">
        <f t="shared" si="5"/>
        <v>16090</v>
      </c>
      <c r="S21" s="26">
        <v>1710</v>
      </c>
      <c r="T21" s="37">
        <v>26350</v>
      </c>
      <c r="U21" s="37">
        <v>5121</v>
      </c>
      <c r="V21" s="23">
        <v>0</v>
      </c>
      <c r="W21" s="23">
        <v>0</v>
      </c>
      <c r="X21" s="25">
        <f t="shared" si="0"/>
        <v>31471</v>
      </c>
      <c r="Y21" s="26">
        <v>3567</v>
      </c>
      <c r="Z21" s="23">
        <v>14280</v>
      </c>
      <c r="AA21" s="23">
        <v>2470</v>
      </c>
      <c r="AB21" s="23">
        <v>0</v>
      </c>
      <c r="AC21" s="23">
        <v>0</v>
      </c>
      <c r="AD21" s="25">
        <f t="shared" si="6"/>
        <v>16750</v>
      </c>
      <c r="AE21" s="25">
        <v>1050</v>
      </c>
      <c r="AF21" s="23">
        <v>14686</v>
      </c>
      <c r="AG21" s="23">
        <v>19383</v>
      </c>
      <c r="AH21" s="23">
        <v>0</v>
      </c>
      <c r="AI21" s="23">
        <v>0</v>
      </c>
      <c r="AJ21" s="25">
        <f t="shared" si="7"/>
        <v>34069</v>
      </c>
      <c r="AK21" s="25">
        <v>245</v>
      </c>
      <c r="AL21" s="39">
        <v>36073</v>
      </c>
      <c r="AM21" s="23">
        <v>0</v>
      </c>
      <c r="AN21" s="23">
        <v>0</v>
      </c>
      <c r="AO21" s="23">
        <v>0</v>
      </c>
      <c r="AP21" s="26">
        <f t="shared" si="8"/>
        <v>36073</v>
      </c>
      <c r="AQ21" s="26">
        <v>3495</v>
      </c>
      <c r="AR21" s="28">
        <v>22552</v>
      </c>
      <c r="AS21" s="28">
        <v>7830</v>
      </c>
      <c r="AT21" s="23">
        <v>0</v>
      </c>
      <c r="AU21" s="23">
        <v>0</v>
      </c>
      <c r="AV21" s="26">
        <f t="shared" ref="AV21:AV34" si="17">SUM(AR21+AS21)</f>
        <v>30382</v>
      </c>
      <c r="AW21" s="29">
        <v>770</v>
      </c>
      <c r="AX21" s="152">
        <f>SUM(F21+L21+R21+X21+AD21+AJ21+AP21+AV21)</f>
        <v>275709</v>
      </c>
      <c r="AY21" s="153">
        <f>SUM(G21+M21+S21+Y21+AE21+AK21+AQ21+AW21)</f>
        <v>19215</v>
      </c>
      <c r="AZ21" s="40">
        <v>10884</v>
      </c>
      <c r="BA21" s="23">
        <v>5510</v>
      </c>
      <c r="BB21" s="23">
        <v>0</v>
      </c>
      <c r="BC21" s="23">
        <v>0</v>
      </c>
      <c r="BD21" s="26">
        <f t="shared" si="9"/>
        <v>16394</v>
      </c>
      <c r="BE21" s="26">
        <v>395</v>
      </c>
      <c r="BF21" s="39">
        <v>8320</v>
      </c>
      <c r="BG21" s="23">
        <v>2590</v>
      </c>
      <c r="BH21" s="23">
        <v>0</v>
      </c>
      <c r="BI21" s="23">
        <v>0</v>
      </c>
      <c r="BJ21" s="26">
        <f t="shared" si="10"/>
        <v>10910</v>
      </c>
      <c r="BK21" s="26">
        <v>1520</v>
      </c>
      <c r="BL21" s="39">
        <v>1700</v>
      </c>
      <c r="BM21" s="23">
        <v>640</v>
      </c>
      <c r="BN21" s="23">
        <v>0</v>
      </c>
      <c r="BO21" s="23">
        <v>0</v>
      </c>
      <c r="BP21" s="26">
        <f t="shared" si="11"/>
        <v>2340</v>
      </c>
      <c r="BQ21" s="26">
        <v>52</v>
      </c>
      <c r="BR21" s="39">
        <v>7230</v>
      </c>
      <c r="BS21" s="23">
        <v>3100</v>
      </c>
      <c r="BT21" s="23">
        <v>0</v>
      </c>
      <c r="BU21" s="23">
        <v>0</v>
      </c>
      <c r="BV21" s="26">
        <f t="shared" si="12"/>
        <v>10330</v>
      </c>
      <c r="BW21" s="26">
        <v>135</v>
      </c>
      <c r="BX21" s="39">
        <v>40570</v>
      </c>
      <c r="BY21" s="23">
        <v>6630</v>
      </c>
      <c r="BZ21" s="23">
        <v>0</v>
      </c>
      <c r="CA21" s="23">
        <v>0</v>
      </c>
      <c r="CB21" s="26">
        <f t="shared" si="13"/>
        <v>47200</v>
      </c>
      <c r="CC21" s="29">
        <v>681.11</v>
      </c>
      <c r="CD21" s="152">
        <f t="shared" si="14"/>
        <v>87174</v>
      </c>
      <c r="CE21" s="153">
        <f t="shared" si="2"/>
        <v>2783.11</v>
      </c>
      <c r="CF21" s="184">
        <f t="shared" si="15"/>
        <v>362883</v>
      </c>
      <c r="CG21" s="185">
        <f t="shared" si="16"/>
        <v>21998.11</v>
      </c>
      <c r="CH21" s="207">
        <v>10634</v>
      </c>
      <c r="CI21" s="15"/>
    </row>
    <row r="22" spans="1:87" s="16" customFormat="1">
      <c r="A22" s="216">
        <v>42782</v>
      </c>
      <c r="B22" s="30">
        <v>41767</v>
      </c>
      <c r="C22" s="23">
        <v>12160</v>
      </c>
      <c r="D22" s="23">
        <v>0</v>
      </c>
      <c r="E22" s="23">
        <v>0</v>
      </c>
      <c r="F22" s="24">
        <f t="shared" si="3"/>
        <v>53927</v>
      </c>
      <c r="G22" s="25">
        <v>8031</v>
      </c>
      <c r="H22" s="23">
        <v>48790</v>
      </c>
      <c r="I22" s="23">
        <v>9780</v>
      </c>
      <c r="J22" s="23">
        <v>0</v>
      </c>
      <c r="K22" s="23">
        <v>0</v>
      </c>
      <c r="L22" s="26">
        <f t="shared" si="4"/>
        <v>58570</v>
      </c>
      <c r="M22" s="25">
        <v>166</v>
      </c>
      <c r="N22" s="23">
        <v>14832</v>
      </c>
      <c r="O22" s="23">
        <v>2080</v>
      </c>
      <c r="P22" s="23">
        <v>0</v>
      </c>
      <c r="Q22" s="23">
        <v>0</v>
      </c>
      <c r="R22" s="25">
        <f t="shared" si="5"/>
        <v>16912</v>
      </c>
      <c r="S22" s="26">
        <v>1835</v>
      </c>
      <c r="T22" s="37">
        <v>29380</v>
      </c>
      <c r="U22" s="37">
        <v>4040</v>
      </c>
      <c r="V22" s="23">
        <v>0</v>
      </c>
      <c r="W22" s="23">
        <v>0</v>
      </c>
      <c r="X22" s="25">
        <f t="shared" si="0"/>
        <v>33420</v>
      </c>
      <c r="Y22" s="26">
        <v>5940</v>
      </c>
      <c r="Z22" s="23">
        <v>14490</v>
      </c>
      <c r="AA22" s="23">
        <v>3330</v>
      </c>
      <c r="AB22" s="23">
        <v>0</v>
      </c>
      <c r="AC22" s="23">
        <v>0</v>
      </c>
      <c r="AD22" s="25">
        <f t="shared" si="6"/>
        <v>17820</v>
      </c>
      <c r="AE22" s="25">
        <v>1925</v>
      </c>
      <c r="AF22" s="23">
        <v>23380</v>
      </c>
      <c r="AG22" s="23">
        <v>10280</v>
      </c>
      <c r="AH22" s="23">
        <v>0</v>
      </c>
      <c r="AI22" s="23">
        <v>0</v>
      </c>
      <c r="AJ22" s="25">
        <f t="shared" si="7"/>
        <v>33660</v>
      </c>
      <c r="AK22" s="25">
        <v>539</v>
      </c>
      <c r="AL22" s="23">
        <v>37080</v>
      </c>
      <c r="AM22" s="23">
        <v>3916</v>
      </c>
      <c r="AN22" s="23">
        <v>0</v>
      </c>
      <c r="AO22" s="23">
        <v>0</v>
      </c>
      <c r="AP22" s="26">
        <f t="shared" si="8"/>
        <v>40996</v>
      </c>
      <c r="AQ22" s="26">
        <v>3280</v>
      </c>
      <c r="AR22" s="28">
        <v>22484</v>
      </c>
      <c r="AS22" s="28">
        <v>8030</v>
      </c>
      <c r="AT22" s="23">
        <v>0</v>
      </c>
      <c r="AU22" s="23">
        <v>0</v>
      </c>
      <c r="AV22" s="26">
        <f t="shared" si="17"/>
        <v>30514</v>
      </c>
      <c r="AW22" s="29">
        <v>335</v>
      </c>
      <c r="AX22" s="152">
        <f>SUM(F22+L22+R22+X22+AD22+AJ22+AP22+AV22)</f>
        <v>285819</v>
      </c>
      <c r="AY22" s="153">
        <f>SUM(G22+M22+S22+Y22+AE22+AK22+AQ22+AW22)</f>
        <v>22051</v>
      </c>
      <c r="AZ22" s="30">
        <v>15320</v>
      </c>
      <c r="BA22" s="23">
        <v>5790</v>
      </c>
      <c r="BB22" s="23">
        <v>0</v>
      </c>
      <c r="BC22" s="23">
        <v>0</v>
      </c>
      <c r="BD22" s="26">
        <f t="shared" si="9"/>
        <v>21110</v>
      </c>
      <c r="BE22" s="26">
        <v>1365</v>
      </c>
      <c r="BF22" s="23">
        <v>12400</v>
      </c>
      <c r="BG22" s="23">
        <v>640</v>
      </c>
      <c r="BH22" s="23">
        <v>0</v>
      </c>
      <c r="BI22" s="23">
        <v>0</v>
      </c>
      <c r="BJ22" s="26">
        <f t="shared" si="10"/>
        <v>13040</v>
      </c>
      <c r="BK22" s="26">
        <v>1585</v>
      </c>
      <c r="BL22" s="23">
        <v>1650</v>
      </c>
      <c r="BM22" s="23">
        <v>180</v>
      </c>
      <c r="BN22" s="23">
        <v>0</v>
      </c>
      <c r="BO22" s="23">
        <v>0</v>
      </c>
      <c r="BP22" s="26">
        <f t="shared" si="11"/>
        <v>1830</v>
      </c>
      <c r="BQ22" s="26">
        <v>61</v>
      </c>
      <c r="BR22" s="23">
        <v>6720</v>
      </c>
      <c r="BS22" s="23">
        <v>2660</v>
      </c>
      <c r="BT22" s="23">
        <v>0</v>
      </c>
      <c r="BU22" s="23">
        <v>0</v>
      </c>
      <c r="BV22" s="26">
        <f t="shared" si="12"/>
        <v>9380</v>
      </c>
      <c r="BW22" s="26">
        <v>360</v>
      </c>
      <c r="BX22" s="23">
        <v>36786</v>
      </c>
      <c r="BY22" s="23">
        <v>2060</v>
      </c>
      <c r="BZ22" s="23">
        <v>0</v>
      </c>
      <c r="CA22" s="23">
        <v>0</v>
      </c>
      <c r="CB22" s="26">
        <f t="shared" si="13"/>
        <v>38846</v>
      </c>
      <c r="CC22" s="29">
        <v>330</v>
      </c>
      <c r="CD22" s="152">
        <f t="shared" si="14"/>
        <v>84206</v>
      </c>
      <c r="CE22" s="153">
        <f t="shared" si="2"/>
        <v>3701</v>
      </c>
      <c r="CF22" s="184">
        <f t="shared" si="15"/>
        <v>370025</v>
      </c>
      <c r="CG22" s="185">
        <f t="shared" si="16"/>
        <v>25752</v>
      </c>
      <c r="CH22" s="207">
        <v>11273</v>
      </c>
      <c r="CI22" s="15"/>
    </row>
    <row r="23" spans="1:87" s="16" customFormat="1">
      <c r="A23" s="216">
        <v>42783</v>
      </c>
      <c r="B23" s="30">
        <v>33704</v>
      </c>
      <c r="C23" s="23">
        <v>16600</v>
      </c>
      <c r="D23" s="23">
        <v>0</v>
      </c>
      <c r="E23" s="23">
        <v>0</v>
      </c>
      <c r="F23" s="24">
        <f t="shared" si="3"/>
        <v>50304</v>
      </c>
      <c r="G23" s="25">
        <v>8189</v>
      </c>
      <c r="H23" s="23">
        <v>51730</v>
      </c>
      <c r="I23" s="23">
        <v>8750</v>
      </c>
      <c r="J23" s="23">
        <v>0</v>
      </c>
      <c r="K23" s="23">
        <v>0</v>
      </c>
      <c r="L23" s="26">
        <f t="shared" si="4"/>
        <v>60480</v>
      </c>
      <c r="M23" s="25">
        <v>220</v>
      </c>
      <c r="N23" s="23">
        <v>13980</v>
      </c>
      <c r="O23" s="23">
        <v>4730</v>
      </c>
      <c r="P23" s="23">
        <v>0</v>
      </c>
      <c r="Q23" s="23">
        <v>0</v>
      </c>
      <c r="R23" s="25">
        <f t="shared" si="5"/>
        <v>18710</v>
      </c>
      <c r="S23" s="26">
        <v>1865</v>
      </c>
      <c r="T23" s="28">
        <v>35562</v>
      </c>
      <c r="U23" s="28">
        <v>5820</v>
      </c>
      <c r="V23" s="23">
        <v>0</v>
      </c>
      <c r="W23" s="23">
        <v>0</v>
      </c>
      <c r="X23" s="25">
        <f t="shared" si="0"/>
        <v>41382</v>
      </c>
      <c r="Y23" s="26">
        <v>4198</v>
      </c>
      <c r="Z23" s="23">
        <v>18920</v>
      </c>
      <c r="AA23" s="23">
        <v>2410</v>
      </c>
      <c r="AB23" s="23">
        <v>0</v>
      </c>
      <c r="AC23" s="23">
        <v>0</v>
      </c>
      <c r="AD23" s="25">
        <f t="shared" si="6"/>
        <v>21330</v>
      </c>
      <c r="AE23" s="25">
        <v>1315</v>
      </c>
      <c r="AF23" s="23">
        <v>32135</v>
      </c>
      <c r="AG23" s="23">
        <v>13770</v>
      </c>
      <c r="AH23" s="23">
        <v>0</v>
      </c>
      <c r="AI23" s="23">
        <v>0</v>
      </c>
      <c r="AJ23" s="25">
        <f t="shared" si="7"/>
        <v>45905</v>
      </c>
      <c r="AK23" s="25">
        <v>1145</v>
      </c>
      <c r="AL23" s="23">
        <v>53348</v>
      </c>
      <c r="AM23" s="23">
        <v>9700</v>
      </c>
      <c r="AN23" s="23">
        <v>0</v>
      </c>
      <c r="AO23" s="23">
        <v>0</v>
      </c>
      <c r="AP23" s="26">
        <f t="shared" si="8"/>
        <v>63048</v>
      </c>
      <c r="AQ23" s="26">
        <v>3980</v>
      </c>
      <c r="AR23" s="28">
        <v>30570</v>
      </c>
      <c r="AS23" s="28">
        <v>4670</v>
      </c>
      <c r="AT23" s="23">
        <v>0</v>
      </c>
      <c r="AU23" s="23">
        <v>0</v>
      </c>
      <c r="AV23" s="26">
        <f t="shared" si="17"/>
        <v>35240</v>
      </c>
      <c r="AW23" s="29">
        <v>250</v>
      </c>
      <c r="AX23" s="152">
        <f>SUM(F23+L23+R23+X23+AD23+AJ23+AP23+AV23)</f>
        <v>336399</v>
      </c>
      <c r="AY23" s="153">
        <f>SUM(G23+M23+S23+Y23+AE23+AK23+AQ23+AW23)</f>
        <v>21162</v>
      </c>
      <c r="AZ23" s="30">
        <v>10626</v>
      </c>
      <c r="BA23" s="23">
        <v>4860</v>
      </c>
      <c r="BB23" s="23">
        <v>0</v>
      </c>
      <c r="BC23" s="23">
        <v>0</v>
      </c>
      <c r="BD23" s="26">
        <f t="shared" si="9"/>
        <v>15486</v>
      </c>
      <c r="BE23" s="26">
        <v>835</v>
      </c>
      <c r="BF23" s="23">
        <v>15380</v>
      </c>
      <c r="BG23" s="23">
        <v>1540</v>
      </c>
      <c r="BH23" s="23">
        <v>0</v>
      </c>
      <c r="BI23" s="23">
        <v>0</v>
      </c>
      <c r="BJ23" s="26">
        <f t="shared" si="10"/>
        <v>16920</v>
      </c>
      <c r="BK23" s="26">
        <v>1440</v>
      </c>
      <c r="BL23" s="23">
        <v>2130</v>
      </c>
      <c r="BM23" s="23">
        <v>0</v>
      </c>
      <c r="BN23" s="23">
        <v>0</v>
      </c>
      <c r="BO23" s="23">
        <v>0</v>
      </c>
      <c r="BP23" s="26">
        <f t="shared" si="11"/>
        <v>2130</v>
      </c>
      <c r="BQ23" s="26">
        <v>15</v>
      </c>
      <c r="BR23" s="23">
        <v>7090</v>
      </c>
      <c r="BS23" s="23">
        <v>1130</v>
      </c>
      <c r="BT23" s="23">
        <v>0</v>
      </c>
      <c r="BU23" s="23">
        <v>0</v>
      </c>
      <c r="BV23" s="26">
        <f t="shared" si="12"/>
        <v>8220</v>
      </c>
      <c r="BW23" s="26">
        <v>620</v>
      </c>
      <c r="BX23" s="23">
        <v>51420</v>
      </c>
      <c r="BY23" s="23">
        <v>1300</v>
      </c>
      <c r="BZ23" s="23">
        <v>0</v>
      </c>
      <c r="CA23" s="23">
        <v>0</v>
      </c>
      <c r="CB23" s="26">
        <f t="shared" si="13"/>
        <v>52720</v>
      </c>
      <c r="CC23" s="29">
        <v>705</v>
      </c>
      <c r="CD23" s="152">
        <f t="shared" si="14"/>
        <v>95476</v>
      </c>
      <c r="CE23" s="153">
        <f t="shared" si="2"/>
        <v>3615</v>
      </c>
      <c r="CF23" s="184">
        <f t="shared" si="15"/>
        <v>431875</v>
      </c>
      <c r="CG23" s="185">
        <f t="shared" si="16"/>
        <v>24777</v>
      </c>
      <c r="CH23" s="210">
        <v>12956</v>
      </c>
      <c r="CI23" s="15"/>
    </row>
    <row r="24" spans="1:87" s="16" customFormat="1">
      <c r="A24" s="216">
        <v>42784</v>
      </c>
      <c r="B24" s="30">
        <v>41300</v>
      </c>
      <c r="C24" s="23">
        <v>10000</v>
      </c>
      <c r="D24" s="23">
        <v>0</v>
      </c>
      <c r="E24" s="23">
        <v>0</v>
      </c>
      <c r="F24" s="24">
        <f t="shared" si="3"/>
        <v>51300</v>
      </c>
      <c r="G24" s="25">
        <v>5842</v>
      </c>
      <c r="H24" s="23">
        <v>53380</v>
      </c>
      <c r="I24" s="23">
        <v>3660</v>
      </c>
      <c r="J24" s="23">
        <v>0</v>
      </c>
      <c r="K24" s="23">
        <v>0</v>
      </c>
      <c r="L24" s="26">
        <f t="shared" si="4"/>
        <v>57040</v>
      </c>
      <c r="M24" s="25">
        <v>230</v>
      </c>
      <c r="N24" s="23">
        <v>13780</v>
      </c>
      <c r="O24" s="23">
        <v>1310</v>
      </c>
      <c r="P24" s="23">
        <v>0</v>
      </c>
      <c r="Q24" s="23">
        <v>0</v>
      </c>
      <c r="R24" s="25">
        <f t="shared" si="5"/>
        <v>15090</v>
      </c>
      <c r="S24" s="26">
        <v>1830</v>
      </c>
      <c r="T24" s="37">
        <v>49780</v>
      </c>
      <c r="U24" s="37">
        <v>2800</v>
      </c>
      <c r="V24" s="23">
        <v>0</v>
      </c>
      <c r="W24" s="23">
        <v>0</v>
      </c>
      <c r="X24" s="25">
        <f t="shared" si="0"/>
        <v>52580</v>
      </c>
      <c r="Y24" s="26">
        <v>5783</v>
      </c>
      <c r="Z24" s="23">
        <v>19040</v>
      </c>
      <c r="AA24" s="23">
        <v>730</v>
      </c>
      <c r="AB24" s="23">
        <v>0</v>
      </c>
      <c r="AC24" s="23">
        <v>0</v>
      </c>
      <c r="AD24" s="25">
        <f t="shared" si="6"/>
        <v>19770</v>
      </c>
      <c r="AE24" s="25">
        <v>1166</v>
      </c>
      <c r="AF24" s="23">
        <v>17540</v>
      </c>
      <c r="AG24" s="23">
        <v>2840</v>
      </c>
      <c r="AH24" s="23">
        <v>0</v>
      </c>
      <c r="AI24" s="23">
        <v>0</v>
      </c>
      <c r="AJ24" s="25">
        <f t="shared" si="7"/>
        <v>20380</v>
      </c>
      <c r="AK24" s="25">
        <v>575</v>
      </c>
      <c r="AL24" s="23">
        <v>45713</v>
      </c>
      <c r="AM24" s="23">
        <v>4030</v>
      </c>
      <c r="AN24" s="23">
        <v>0</v>
      </c>
      <c r="AO24" s="23">
        <v>0</v>
      </c>
      <c r="AP24" s="26">
        <f>SUM(AL24+AM24)</f>
        <v>49743</v>
      </c>
      <c r="AQ24" s="26">
        <v>3390</v>
      </c>
      <c r="AR24" s="28">
        <v>25989</v>
      </c>
      <c r="AS24" s="28">
        <v>9690</v>
      </c>
      <c r="AT24" s="23">
        <v>0</v>
      </c>
      <c r="AU24" s="23">
        <v>0</v>
      </c>
      <c r="AV24" s="26">
        <f t="shared" si="17"/>
        <v>35679</v>
      </c>
      <c r="AW24" s="29">
        <v>175</v>
      </c>
      <c r="AX24" s="152">
        <f>SUM(F24+L24+R24+X24+AD24+AJ24+AP24+AV24)</f>
        <v>301582</v>
      </c>
      <c r="AY24" s="153">
        <f>SUM(G24+M24+S24+Y24+AE24+AK24+AQ24+AW24)</f>
        <v>18991</v>
      </c>
      <c r="AZ24" s="30">
        <v>10894</v>
      </c>
      <c r="BA24" s="23">
        <v>2920</v>
      </c>
      <c r="BB24" s="23">
        <v>0</v>
      </c>
      <c r="BC24" s="23">
        <v>0</v>
      </c>
      <c r="BD24" s="26">
        <f t="shared" si="9"/>
        <v>13814</v>
      </c>
      <c r="BE24" s="26">
        <v>120</v>
      </c>
      <c r="BF24" s="23">
        <v>13970</v>
      </c>
      <c r="BG24" s="23">
        <v>1180</v>
      </c>
      <c r="BH24" s="23">
        <v>0</v>
      </c>
      <c r="BI24" s="23">
        <v>0</v>
      </c>
      <c r="BJ24" s="26">
        <f t="shared" si="10"/>
        <v>15150</v>
      </c>
      <c r="BK24" s="26">
        <v>780</v>
      </c>
      <c r="BL24" s="23">
        <v>2130</v>
      </c>
      <c r="BM24" s="23">
        <v>100</v>
      </c>
      <c r="BN24" s="23">
        <v>0</v>
      </c>
      <c r="BO24" s="23">
        <v>0</v>
      </c>
      <c r="BP24" s="26">
        <f t="shared" si="11"/>
        <v>2230</v>
      </c>
      <c r="BQ24" s="26">
        <v>35</v>
      </c>
      <c r="BR24" s="23">
        <v>7160</v>
      </c>
      <c r="BS24" s="23">
        <v>1710</v>
      </c>
      <c r="BT24" s="23">
        <v>0</v>
      </c>
      <c r="BU24" s="23">
        <v>0</v>
      </c>
      <c r="BV24" s="26">
        <f t="shared" si="12"/>
        <v>8870</v>
      </c>
      <c r="BW24" s="26">
        <v>195</v>
      </c>
      <c r="BX24" s="23">
        <v>48586</v>
      </c>
      <c r="BY24" s="23">
        <v>3420</v>
      </c>
      <c r="BZ24" s="23">
        <v>0</v>
      </c>
      <c r="CA24" s="23">
        <v>0</v>
      </c>
      <c r="CB24" s="26">
        <f t="shared" si="13"/>
        <v>52006</v>
      </c>
      <c r="CC24" s="29">
        <v>995</v>
      </c>
      <c r="CD24" s="152">
        <f t="shared" si="14"/>
        <v>92070</v>
      </c>
      <c r="CE24" s="153">
        <f t="shared" si="2"/>
        <v>2125</v>
      </c>
      <c r="CF24" s="184">
        <f t="shared" si="15"/>
        <v>393652</v>
      </c>
      <c r="CG24" s="185">
        <f t="shared" si="16"/>
        <v>21116</v>
      </c>
      <c r="CH24" s="211">
        <v>12014</v>
      </c>
      <c r="CI24" s="15"/>
    </row>
    <row r="25" spans="1:87" s="16" customFormat="1">
      <c r="A25" s="216">
        <v>42785</v>
      </c>
      <c r="B25" s="30">
        <v>46880</v>
      </c>
      <c r="C25" s="23">
        <v>6950</v>
      </c>
      <c r="D25" s="23">
        <v>0</v>
      </c>
      <c r="E25" s="23">
        <v>0</v>
      </c>
      <c r="F25" s="24">
        <f t="shared" si="3"/>
        <v>53830</v>
      </c>
      <c r="G25" s="25">
        <v>3069</v>
      </c>
      <c r="H25" s="23">
        <v>60068</v>
      </c>
      <c r="I25" s="23">
        <v>2670</v>
      </c>
      <c r="J25" s="23">
        <v>0</v>
      </c>
      <c r="K25" s="23">
        <v>0</v>
      </c>
      <c r="L25" s="26">
        <f t="shared" si="4"/>
        <v>62738</v>
      </c>
      <c r="M25" s="25">
        <v>264</v>
      </c>
      <c r="N25" s="23">
        <v>11124</v>
      </c>
      <c r="O25" s="23">
        <v>450</v>
      </c>
      <c r="P25" s="23">
        <v>0</v>
      </c>
      <c r="Q25" s="23">
        <v>0</v>
      </c>
      <c r="R25" s="25">
        <f t="shared" si="5"/>
        <v>11574</v>
      </c>
      <c r="S25" s="26">
        <v>1790</v>
      </c>
      <c r="T25" s="37">
        <v>53440</v>
      </c>
      <c r="U25" s="37">
        <v>3670</v>
      </c>
      <c r="V25" s="23">
        <v>0</v>
      </c>
      <c r="W25" s="23">
        <v>0</v>
      </c>
      <c r="X25" s="25">
        <f t="shared" si="0"/>
        <v>57110</v>
      </c>
      <c r="Y25" s="26">
        <v>5934</v>
      </c>
      <c r="Z25" s="23">
        <v>17060</v>
      </c>
      <c r="AA25" s="23">
        <v>1910</v>
      </c>
      <c r="AB25" s="23">
        <v>0</v>
      </c>
      <c r="AC25" s="23">
        <v>0</v>
      </c>
      <c r="AD25" s="25">
        <f t="shared" si="6"/>
        <v>18970</v>
      </c>
      <c r="AE25" s="25">
        <v>892</v>
      </c>
      <c r="AF25" s="23">
        <v>11930</v>
      </c>
      <c r="AG25" s="23">
        <v>580</v>
      </c>
      <c r="AH25" s="23">
        <v>0</v>
      </c>
      <c r="AI25" s="23">
        <v>0</v>
      </c>
      <c r="AJ25" s="25">
        <f t="shared" si="7"/>
        <v>12510</v>
      </c>
      <c r="AK25" s="25">
        <v>160</v>
      </c>
      <c r="AL25" s="23">
        <v>50460</v>
      </c>
      <c r="AM25" s="23">
        <v>5240</v>
      </c>
      <c r="AN25" s="23">
        <v>0</v>
      </c>
      <c r="AO25" s="23">
        <v>0</v>
      </c>
      <c r="AP25" s="26">
        <f t="shared" si="8"/>
        <v>55700</v>
      </c>
      <c r="AQ25" s="26">
        <v>2765</v>
      </c>
      <c r="AR25" s="28">
        <v>30143</v>
      </c>
      <c r="AS25" s="28">
        <v>3290</v>
      </c>
      <c r="AT25" s="23">
        <v>0</v>
      </c>
      <c r="AU25" s="23">
        <v>0</v>
      </c>
      <c r="AV25" s="26">
        <f t="shared" si="17"/>
        <v>33433</v>
      </c>
      <c r="AW25" s="29">
        <v>600</v>
      </c>
      <c r="AX25" s="152">
        <f>SUM(F25+L25+R25+X25+AD25+AJ25+AP25+AV25)</f>
        <v>305865</v>
      </c>
      <c r="AY25" s="153">
        <f>SUM(G25+M25+S25+Y25+AE25+AK25+AQ25+AW25)</f>
        <v>15474</v>
      </c>
      <c r="AZ25" s="30">
        <v>8330</v>
      </c>
      <c r="BA25" s="23">
        <v>1000</v>
      </c>
      <c r="BB25" s="23">
        <v>0</v>
      </c>
      <c r="BC25" s="23">
        <v>0</v>
      </c>
      <c r="BD25" s="26">
        <f t="shared" si="9"/>
        <v>9330</v>
      </c>
      <c r="BE25" s="26">
        <v>1230</v>
      </c>
      <c r="BF25" s="23">
        <v>12470</v>
      </c>
      <c r="BG25" s="23">
        <v>810</v>
      </c>
      <c r="BH25" s="23">
        <v>0</v>
      </c>
      <c r="BI25" s="23">
        <v>0</v>
      </c>
      <c r="BJ25" s="26">
        <f t="shared" si="10"/>
        <v>13280</v>
      </c>
      <c r="BK25" s="26">
        <v>540</v>
      </c>
      <c r="BL25" s="23">
        <v>1640</v>
      </c>
      <c r="BM25" s="23">
        <v>80</v>
      </c>
      <c r="BN25" s="23">
        <v>0</v>
      </c>
      <c r="BO25" s="23">
        <v>0</v>
      </c>
      <c r="BP25" s="26">
        <f t="shared" si="11"/>
        <v>1720</v>
      </c>
      <c r="BQ25" s="26">
        <v>92</v>
      </c>
      <c r="BR25" s="23">
        <v>9420</v>
      </c>
      <c r="BS25" s="23">
        <v>560</v>
      </c>
      <c r="BT25" s="23">
        <v>0</v>
      </c>
      <c r="BU25" s="23">
        <v>0</v>
      </c>
      <c r="BV25" s="26">
        <f t="shared" si="12"/>
        <v>9980</v>
      </c>
      <c r="BW25" s="26">
        <v>90</v>
      </c>
      <c r="BX25" s="23">
        <v>59860</v>
      </c>
      <c r="BY25" s="23">
        <v>3680</v>
      </c>
      <c r="BZ25" s="23">
        <v>0</v>
      </c>
      <c r="CA25" s="23">
        <v>0</v>
      </c>
      <c r="CB25" s="26">
        <f t="shared" si="13"/>
        <v>63540</v>
      </c>
      <c r="CC25" s="29">
        <v>1635</v>
      </c>
      <c r="CD25" s="152">
        <f t="shared" si="14"/>
        <v>97850</v>
      </c>
      <c r="CE25" s="153">
        <f t="shared" si="2"/>
        <v>3587</v>
      </c>
      <c r="CF25" s="184">
        <f t="shared" si="15"/>
        <v>403715</v>
      </c>
      <c r="CG25" s="185">
        <f t="shared" si="16"/>
        <v>19061</v>
      </c>
      <c r="CH25" s="210">
        <v>11679</v>
      </c>
      <c r="CI25" s="15"/>
    </row>
    <row r="26" spans="1:87" s="16" customFormat="1">
      <c r="A26" s="216">
        <v>42786</v>
      </c>
      <c r="B26" s="30">
        <v>43576</v>
      </c>
      <c r="C26" s="23">
        <v>28960</v>
      </c>
      <c r="D26" s="23">
        <v>0</v>
      </c>
      <c r="E26" s="23">
        <v>0</v>
      </c>
      <c r="F26" s="24">
        <f t="shared" si="3"/>
        <v>72536</v>
      </c>
      <c r="G26" s="25">
        <v>14830</v>
      </c>
      <c r="H26" s="23">
        <v>56420</v>
      </c>
      <c r="I26" s="23">
        <v>8620</v>
      </c>
      <c r="J26" s="23">
        <v>0</v>
      </c>
      <c r="K26" s="23">
        <v>0</v>
      </c>
      <c r="L26" s="26">
        <f t="shared" si="4"/>
        <v>65040</v>
      </c>
      <c r="M26" s="25">
        <v>286</v>
      </c>
      <c r="N26" s="23">
        <v>9532</v>
      </c>
      <c r="O26" s="23">
        <v>5680</v>
      </c>
      <c r="P26" s="23">
        <v>0</v>
      </c>
      <c r="Q26" s="23">
        <v>0</v>
      </c>
      <c r="R26" s="25">
        <f t="shared" si="5"/>
        <v>15212</v>
      </c>
      <c r="S26" s="26">
        <v>2125</v>
      </c>
      <c r="T26" s="37">
        <v>29850</v>
      </c>
      <c r="U26" s="37">
        <v>7380</v>
      </c>
      <c r="V26" s="23">
        <v>0</v>
      </c>
      <c r="W26" s="23">
        <v>0</v>
      </c>
      <c r="X26" s="25">
        <f t="shared" si="0"/>
        <v>37230</v>
      </c>
      <c r="Y26" s="26">
        <v>4018</v>
      </c>
      <c r="Z26" s="23">
        <v>14150</v>
      </c>
      <c r="AA26" s="23">
        <v>2160</v>
      </c>
      <c r="AB26" s="23">
        <v>0</v>
      </c>
      <c r="AC26" s="23">
        <v>0</v>
      </c>
      <c r="AD26" s="25">
        <f t="shared" si="6"/>
        <v>16310</v>
      </c>
      <c r="AE26" s="25">
        <v>2264</v>
      </c>
      <c r="AF26" s="23">
        <v>17593</v>
      </c>
      <c r="AG26" s="23">
        <v>11480</v>
      </c>
      <c r="AH26" s="23">
        <v>0</v>
      </c>
      <c r="AI26" s="23">
        <v>0</v>
      </c>
      <c r="AJ26" s="25">
        <f t="shared" si="7"/>
        <v>29073</v>
      </c>
      <c r="AK26" s="25">
        <v>1070</v>
      </c>
      <c r="AL26" s="23">
        <v>28764</v>
      </c>
      <c r="AM26" s="23">
        <v>3710</v>
      </c>
      <c r="AN26" s="23">
        <v>0</v>
      </c>
      <c r="AO26" s="23">
        <v>0</v>
      </c>
      <c r="AP26" s="26">
        <f t="shared" si="8"/>
        <v>32474</v>
      </c>
      <c r="AQ26" s="26">
        <v>4740</v>
      </c>
      <c r="AR26" s="28">
        <v>21830</v>
      </c>
      <c r="AS26" s="28">
        <v>6840</v>
      </c>
      <c r="AT26" s="23">
        <v>0</v>
      </c>
      <c r="AU26" s="23">
        <v>0</v>
      </c>
      <c r="AV26" s="26">
        <f t="shared" si="17"/>
        <v>28670</v>
      </c>
      <c r="AW26" s="29">
        <v>965</v>
      </c>
      <c r="AX26" s="152">
        <f>SUM(F26+L26+R26+X26+AD26+AJ26+AP26+AV26)</f>
        <v>296545</v>
      </c>
      <c r="AY26" s="153">
        <f>SUM(G26+M26+S26+Y26+AE26+AK26+AQ26+AW26)</f>
        <v>30298</v>
      </c>
      <c r="AZ26" s="30">
        <v>9670</v>
      </c>
      <c r="BA26" s="23">
        <v>2610</v>
      </c>
      <c r="BB26" s="23">
        <v>0</v>
      </c>
      <c r="BC26" s="23">
        <v>0</v>
      </c>
      <c r="BD26" s="26">
        <f t="shared" si="9"/>
        <v>12280</v>
      </c>
      <c r="BE26" s="26">
        <v>425</v>
      </c>
      <c r="BF26" s="23">
        <v>10930</v>
      </c>
      <c r="BG26" s="23">
        <v>2160</v>
      </c>
      <c r="BH26" s="23">
        <v>0</v>
      </c>
      <c r="BI26" s="23">
        <v>0</v>
      </c>
      <c r="BJ26" s="26">
        <f t="shared" si="10"/>
        <v>13090</v>
      </c>
      <c r="BK26" s="26">
        <v>3500</v>
      </c>
      <c r="BL26" s="23">
        <v>2460</v>
      </c>
      <c r="BM26" s="23">
        <v>100</v>
      </c>
      <c r="BN26" s="23">
        <v>0</v>
      </c>
      <c r="BO26" s="23">
        <v>0</v>
      </c>
      <c r="BP26" s="26">
        <f t="shared" si="11"/>
        <v>2560</v>
      </c>
      <c r="BQ26" s="26">
        <v>36</v>
      </c>
      <c r="BR26" s="23">
        <v>8640</v>
      </c>
      <c r="BS26" s="23">
        <v>3810</v>
      </c>
      <c r="BT26" s="23">
        <v>0</v>
      </c>
      <c r="BU26" s="23">
        <v>0</v>
      </c>
      <c r="BV26" s="26">
        <f t="shared" si="12"/>
        <v>12450</v>
      </c>
      <c r="BW26" s="26">
        <v>895</v>
      </c>
      <c r="BX26" s="23">
        <v>42520</v>
      </c>
      <c r="BY26" s="23">
        <v>2380</v>
      </c>
      <c r="BZ26" s="23">
        <v>0</v>
      </c>
      <c r="CA26" s="23">
        <v>0</v>
      </c>
      <c r="CB26" s="26">
        <f t="shared" si="13"/>
        <v>44900</v>
      </c>
      <c r="CC26" s="29">
        <v>1130</v>
      </c>
      <c r="CD26" s="152">
        <f>SUM(BD26+BJ26+BP26+BV26+CB26)</f>
        <v>85280</v>
      </c>
      <c r="CE26" s="153">
        <f>SUM(BE26+BK26+BQ26+BW26+CC26)</f>
        <v>5986</v>
      </c>
      <c r="CF26" s="184">
        <f t="shared" si="15"/>
        <v>381825</v>
      </c>
      <c r="CG26" s="185">
        <f t="shared" si="16"/>
        <v>36284</v>
      </c>
      <c r="CH26" s="212">
        <v>10716</v>
      </c>
      <c r="CI26" s="15"/>
    </row>
    <row r="27" spans="1:87" s="16" customFormat="1">
      <c r="A27" s="216">
        <v>42787</v>
      </c>
      <c r="B27" s="30">
        <v>38780</v>
      </c>
      <c r="C27" s="23">
        <v>23550</v>
      </c>
      <c r="D27" s="23">
        <v>0</v>
      </c>
      <c r="E27" s="23">
        <v>0</v>
      </c>
      <c r="F27" s="24">
        <f t="shared" si="3"/>
        <v>62330</v>
      </c>
      <c r="G27" s="25">
        <v>10796</v>
      </c>
      <c r="H27" s="23">
        <v>41260</v>
      </c>
      <c r="I27" s="23">
        <v>12750</v>
      </c>
      <c r="J27" s="23">
        <v>0</v>
      </c>
      <c r="K27" s="23">
        <v>0</v>
      </c>
      <c r="L27" s="26">
        <f t="shared" si="4"/>
        <v>54010</v>
      </c>
      <c r="M27" s="25">
        <v>162</v>
      </c>
      <c r="N27" s="23">
        <v>8760</v>
      </c>
      <c r="O27" s="23">
        <v>7000</v>
      </c>
      <c r="P27" s="23">
        <v>0</v>
      </c>
      <c r="Q27" s="23">
        <v>0</v>
      </c>
      <c r="R27" s="25">
        <f t="shared" si="5"/>
        <v>15760</v>
      </c>
      <c r="S27" s="26">
        <v>1640</v>
      </c>
      <c r="T27" s="37">
        <v>27730</v>
      </c>
      <c r="U27" s="37">
        <v>7060</v>
      </c>
      <c r="V27" s="23">
        <v>0</v>
      </c>
      <c r="W27" s="23">
        <v>0</v>
      </c>
      <c r="X27" s="25">
        <f t="shared" si="0"/>
        <v>34790</v>
      </c>
      <c r="Y27" s="26">
        <v>3445</v>
      </c>
      <c r="Z27" s="23">
        <v>12238</v>
      </c>
      <c r="AA27" s="23">
        <v>1700</v>
      </c>
      <c r="AB27" s="23">
        <v>0</v>
      </c>
      <c r="AC27" s="23">
        <v>0</v>
      </c>
      <c r="AD27" s="25">
        <f t="shared" si="6"/>
        <v>13938</v>
      </c>
      <c r="AE27" s="25">
        <v>2377</v>
      </c>
      <c r="AF27" s="23">
        <v>15815</v>
      </c>
      <c r="AG27" s="23">
        <v>16360</v>
      </c>
      <c r="AH27" s="23">
        <v>0</v>
      </c>
      <c r="AI27" s="23">
        <v>0</v>
      </c>
      <c r="AJ27" s="25">
        <f t="shared" si="7"/>
        <v>32175</v>
      </c>
      <c r="AK27" s="25">
        <v>605</v>
      </c>
      <c r="AL27" s="23">
        <v>28840</v>
      </c>
      <c r="AM27" s="23">
        <v>9060</v>
      </c>
      <c r="AN27" s="23">
        <v>0</v>
      </c>
      <c r="AO27" s="23">
        <v>0</v>
      </c>
      <c r="AP27" s="26">
        <f t="shared" si="8"/>
        <v>37900</v>
      </c>
      <c r="AQ27" s="26">
        <v>3545</v>
      </c>
      <c r="AR27" s="28">
        <v>19228</v>
      </c>
      <c r="AS27" s="28">
        <v>8110</v>
      </c>
      <c r="AT27" s="23">
        <v>0</v>
      </c>
      <c r="AU27" s="23">
        <v>0</v>
      </c>
      <c r="AV27" s="26">
        <f t="shared" si="17"/>
        <v>27338</v>
      </c>
      <c r="AW27" s="29">
        <v>810</v>
      </c>
      <c r="AX27" s="152">
        <f>SUM(F27+L27+R27+X27+AD27+AJ27+AP27+AV27)</f>
        <v>278241</v>
      </c>
      <c r="AY27" s="153">
        <f>SUM(G27+M27+S27+Y27+AE27+AK27+AQ27+AW27)</f>
        <v>23380</v>
      </c>
      <c r="AZ27" s="30">
        <v>9980</v>
      </c>
      <c r="BA27" s="23">
        <v>3240</v>
      </c>
      <c r="BB27" s="23">
        <v>0</v>
      </c>
      <c r="BC27" s="23">
        <v>0</v>
      </c>
      <c r="BD27" s="26">
        <f t="shared" si="9"/>
        <v>13220</v>
      </c>
      <c r="BE27" s="26">
        <v>325</v>
      </c>
      <c r="BF27" s="23">
        <v>7790</v>
      </c>
      <c r="BG27" s="23">
        <v>1420</v>
      </c>
      <c r="BH27" s="23">
        <v>0</v>
      </c>
      <c r="BI27" s="23">
        <v>0</v>
      </c>
      <c r="BJ27" s="26">
        <f t="shared" si="10"/>
        <v>9210</v>
      </c>
      <c r="BK27" s="26">
        <v>3370</v>
      </c>
      <c r="BL27" s="23">
        <v>2270</v>
      </c>
      <c r="BM27" s="23">
        <v>0</v>
      </c>
      <c r="BN27" s="23">
        <v>0</v>
      </c>
      <c r="BO27" s="23">
        <v>0</v>
      </c>
      <c r="BP27" s="26">
        <f t="shared" si="11"/>
        <v>2270</v>
      </c>
      <c r="BQ27" s="26">
        <v>72</v>
      </c>
      <c r="BR27" s="23">
        <v>7290</v>
      </c>
      <c r="BS27" s="23">
        <v>970</v>
      </c>
      <c r="BT27" s="23">
        <v>0</v>
      </c>
      <c r="BU27" s="23">
        <v>0</v>
      </c>
      <c r="BV27" s="26">
        <f t="shared" si="12"/>
        <v>8260</v>
      </c>
      <c r="BW27" s="26">
        <v>430</v>
      </c>
      <c r="BX27" s="23">
        <v>35243</v>
      </c>
      <c r="BY27" s="23">
        <v>1500</v>
      </c>
      <c r="BZ27" s="23">
        <v>0</v>
      </c>
      <c r="CA27" s="23">
        <v>0</v>
      </c>
      <c r="CB27" s="26">
        <f t="shared" si="13"/>
        <v>36743</v>
      </c>
      <c r="CC27" s="29">
        <v>420</v>
      </c>
      <c r="CD27" s="152">
        <f>SUM(BD27+BJ27+BP27+BV27+CB27)</f>
        <v>69703</v>
      </c>
      <c r="CE27" s="153">
        <f>SUM(BE27+BK27+BQ27+BW27+CC27)</f>
        <v>4617</v>
      </c>
      <c r="CF27" s="184">
        <f t="shared" si="15"/>
        <v>347944</v>
      </c>
      <c r="CG27" s="185">
        <f t="shared" si="16"/>
        <v>27997</v>
      </c>
      <c r="CH27" s="213">
        <v>9972</v>
      </c>
      <c r="CI27" s="15"/>
    </row>
    <row r="28" spans="1:87" s="16" customFormat="1">
      <c r="A28" s="216">
        <v>42788</v>
      </c>
      <c r="B28" s="30">
        <v>35199</v>
      </c>
      <c r="C28" s="23">
        <v>23890</v>
      </c>
      <c r="D28" s="23">
        <v>0</v>
      </c>
      <c r="E28" s="23">
        <v>300</v>
      </c>
      <c r="F28" s="24">
        <f t="shared" si="3"/>
        <v>59389</v>
      </c>
      <c r="G28" s="25">
        <v>10331</v>
      </c>
      <c r="H28" s="23">
        <v>44998</v>
      </c>
      <c r="I28" s="23">
        <v>5570</v>
      </c>
      <c r="J28" s="23">
        <v>0</v>
      </c>
      <c r="K28" s="23">
        <v>0</v>
      </c>
      <c r="L28" s="26">
        <f t="shared" si="4"/>
        <v>50568</v>
      </c>
      <c r="M28" s="25">
        <v>162</v>
      </c>
      <c r="N28" s="23">
        <v>11830</v>
      </c>
      <c r="O28" s="23">
        <v>3890</v>
      </c>
      <c r="P28" s="23">
        <v>0</v>
      </c>
      <c r="Q28" s="23">
        <v>0</v>
      </c>
      <c r="R28" s="25">
        <f t="shared" si="5"/>
        <v>15720</v>
      </c>
      <c r="S28" s="26">
        <v>1590</v>
      </c>
      <c r="T28" s="37">
        <v>24540</v>
      </c>
      <c r="U28" s="37">
        <v>2540</v>
      </c>
      <c r="V28" s="23">
        <v>0</v>
      </c>
      <c r="W28" s="23">
        <v>0</v>
      </c>
      <c r="X28" s="25">
        <f t="shared" si="0"/>
        <v>27080</v>
      </c>
      <c r="Y28" s="26">
        <v>4702</v>
      </c>
      <c r="Z28" s="23">
        <v>12950</v>
      </c>
      <c r="AA28" s="23">
        <v>1640</v>
      </c>
      <c r="AB28" s="23">
        <v>0</v>
      </c>
      <c r="AC28" s="23">
        <v>250</v>
      </c>
      <c r="AD28" s="25">
        <f t="shared" si="6"/>
        <v>14840</v>
      </c>
      <c r="AE28" s="25">
        <v>1208</v>
      </c>
      <c r="AF28" s="23">
        <v>16812</v>
      </c>
      <c r="AG28" s="23">
        <v>7660</v>
      </c>
      <c r="AH28" s="23">
        <v>0</v>
      </c>
      <c r="AI28" s="23">
        <v>0</v>
      </c>
      <c r="AJ28" s="25">
        <f t="shared" si="7"/>
        <v>24472</v>
      </c>
      <c r="AK28" s="25">
        <v>735</v>
      </c>
      <c r="AL28" s="23">
        <v>32070</v>
      </c>
      <c r="AM28" s="23">
        <v>7720</v>
      </c>
      <c r="AN28" s="23">
        <v>0</v>
      </c>
      <c r="AO28" s="23">
        <v>0</v>
      </c>
      <c r="AP28" s="26">
        <f t="shared" si="8"/>
        <v>39790</v>
      </c>
      <c r="AQ28" s="26">
        <v>4715</v>
      </c>
      <c r="AR28" s="28">
        <v>21852</v>
      </c>
      <c r="AS28" s="28">
        <v>2840</v>
      </c>
      <c r="AT28" s="23">
        <v>0</v>
      </c>
      <c r="AU28" s="23">
        <v>0</v>
      </c>
      <c r="AV28" s="26">
        <f t="shared" si="17"/>
        <v>24692</v>
      </c>
      <c r="AW28" s="29">
        <v>1305</v>
      </c>
      <c r="AX28" s="152">
        <f>SUM(F28+L28+R28+X28+AD28+AJ28+AP28+AV28)</f>
        <v>256551</v>
      </c>
      <c r="AY28" s="153">
        <f>SUM(G28+M28+S28+Y28+AE28+AK28+AQ28+AW28)</f>
        <v>24748</v>
      </c>
      <c r="AZ28" s="30">
        <v>8642</v>
      </c>
      <c r="BA28" s="23">
        <v>3220</v>
      </c>
      <c r="BB28" s="23">
        <v>0</v>
      </c>
      <c r="BC28" s="23">
        <v>0</v>
      </c>
      <c r="BD28" s="26">
        <f t="shared" si="9"/>
        <v>11862</v>
      </c>
      <c r="BE28" s="26">
        <v>335</v>
      </c>
      <c r="BF28" s="23">
        <v>9420</v>
      </c>
      <c r="BG28" s="23">
        <v>1210</v>
      </c>
      <c r="BH28" s="23">
        <v>0</v>
      </c>
      <c r="BI28" s="23">
        <v>0</v>
      </c>
      <c r="BJ28" s="26">
        <f t="shared" si="10"/>
        <v>10630</v>
      </c>
      <c r="BK28" s="26">
        <v>1360</v>
      </c>
      <c r="BL28" s="23">
        <v>1840</v>
      </c>
      <c r="BM28" s="23">
        <v>0</v>
      </c>
      <c r="BN28" s="23">
        <v>0</v>
      </c>
      <c r="BO28" s="23">
        <v>0</v>
      </c>
      <c r="BP28" s="26">
        <f t="shared" si="11"/>
        <v>1840</v>
      </c>
      <c r="BQ28" s="26">
        <v>5</v>
      </c>
      <c r="BR28" s="23">
        <v>6680</v>
      </c>
      <c r="BS28" s="23">
        <v>3940</v>
      </c>
      <c r="BT28" s="23">
        <v>0</v>
      </c>
      <c r="BU28" s="23">
        <v>0</v>
      </c>
      <c r="BV28" s="26">
        <f t="shared" si="12"/>
        <v>10620</v>
      </c>
      <c r="BW28" s="26">
        <v>155</v>
      </c>
      <c r="BX28" s="23">
        <v>37220</v>
      </c>
      <c r="BY28" s="23">
        <v>5810</v>
      </c>
      <c r="BZ28" s="23">
        <v>0</v>
      </c>
      <c r="CA28" s="23">
        <v>0</v>
      </c>
      <c r="CB28" s="26">
        <f t="shared" si="13"/>
        <v>43030</v>
      </c>
      <c r="CC28" s="29">
        <v>210</v>
      </c>
      <c r="CD28" s="152">
        <f>SUM(BD28+BJ28+BP28+BV28+CB28)</f>
        <v>77982</v>
      </c>
      <c r="CE28" s="153">
        <f>SUM(BE28+BK28+BQ28+BW28+CC28)</f>
        <v>2065</v>
      </c>
      <c r="CF28" s="184">
        <f t="shared" si="15"/>
        <v>334533</v>
      </c>
      <c r="CG28" s="185">
        <f t="shared" si="16"/>
        <v>26813</v>
      </c>
      <c r="CH28" s="213">
        <v>10221</v>
      </c>
      <c r="CI28" s="15"/>
    </row>
    <row r="29" spans="1:87" s="16" customFormat="1">
      <c r="A29" s="216">
        <v>42789</v>
      </c>
      <c r="B29" s="30">
        <v>35140</v>
      </c>
      <c r="C29" s="23">
        <v>21700</v>
      </c>
      <c r="D29" s="23">
        <v>0</v>
      </c>
      <c r="E29" s="23">
        <v>500</v>
      </c>
      <c r="F29" s="24">
        <f t="shared" si="3"/>
        <v>57340</v>
      </c>
      <c r="G29" s="25">
        <v>7835</v>
      </c>
      <c r="H29" s="23">
        <v>47548</v>
      </c>
      <c r="I29" s="23">
        <v>6110</v>
      </c>
      <c r="J29" s="23">
        <v>0</v>
      </c>
      <c r="K29" s="23">
        <v>0</v>
      </c>
      <c r="L29" s="26">
        <f t="shared" si="4"/>
        <v>53658</v>
      </c>
      <c r="M29" s="25">
        <v>186</v>
      </c>
      <c r="N29" s="23">
        <v>12670</v>
      </c>
      <c r="O29" s="23">
        <v>3690</v>
      </c>
      <c r="P29" s="23">
        <v>0</v>
      </c>
      <c r="Q29" s="23">
        <v>0</v>
      </c>
      <c r="R29" s="25">
        <f t="shared" si="5"/>
        <v>16360</v>
      </c>
      <c r="S29" s="26">
        <v>1645</v>
      </c>
      <c r="T29" s="39">
        <v>28592</v>
      </c>
      <c r="U29" s="39">
        <v>3520</v>
      </c>
      <c r="V29" s="23">
        <v>0</v>
      </c>
      <c r="W29" s="23">
        <v>0</v>
      </c>
      <c r="X29" s="25">
        <f t="shared" si="0"/>
        <v>32112</v>
      </c>
      <c r="Y29" s="26">
        <v>4202</v>
      </c>
      <c r="Z29" s="23">
        <v>17300</v>
      </c>
      <c r="AA29" s="23">
        <v>1170</v>
      </c>
      <c r="AB29" s="23">
        <v>0</v>
      </c>
      <c r="AC29" s="23">
        <v>0</v>
      </c>
      <c r="AD29" s="25">
        <f t="shared" si="6"/>
        <v>18470</v>
      </c>
      <c r="AE29" s="25">
        <v>1692</v>
      </c>
      <c r="AF29" s="23">
        <v>25955</v>
      </c>
      <c r="AG29" s="23">
        <v>7460</v>
      </c>
      <c r="AH29" s="23">
        <v>0</v>
      </c>
      <c r="AI29" s="23">
        <v>0</v>
      </c>
      <c r="AJ29" s="25">
        <f t="shared" si="7"/>
        <v>33415</v>
      </c>
      <c r="AK29" s="25">
        <v>575</v>
      </c>
      <c r="AL29" s="23">
        <v>43012</v>
      </c>
      <c r="AM29" s="23">
        <v>3790</v>
      </c>
      <c r="AN29" s="23">
        <v>0</v>
      </c>
      <c r="AO29" s="23">
        <v>0</v>
      </c>
      <c r="AP29" s="26">
        <f t="shared" si="8"/>
        <v>46802</v>
      </c>
      <c r="AQ29" s="26">
        <v>4330</v>
      </c>
      <c r="AR29" s="33">
        <v>22970</v>
      </c>
      <c r="AS29" s="33">
        <v>8230</v>
      </c>
      <c r="AT29" s="23">
        <v>0</v>
      </c>
      <c r="AU29" s="23">
        <v>0</v>
      </c>
      <c r="AV29" s="26">
        <f t="shared" si="17"/>
        <v>31200</v>
      </c>
      <c r="AW29" s="29">
        <v>320</v>
      </c>
      <c r="AX29" s="152">
        <f>SUM(F29+L29+R29+X29+AD29+AJ29+AP29+AV29)</f>
        <v>289357</v>
      </c>
      <c r="AY29" s="153">
        <f>SUM(G29+M29+S29+Y29+AE29+AK29+AQ29+AW29)</f>
        <v>20785</v>
      </c>
      <c r="AZ29" s="30">
        <v>9940</v>
      </c>
      <c r="BA29" s="23">
        <v>5020</v>
      </c>
      <c r="BB29" s="23">
        <v>0</v>
      </c>
      <c r="BC29" s="23">
        <v>0</v>
      </c>
      <c r="BD29" s="26">
        <f t="shared" si="9"/>
        <v>14960</v>
      </c>
      <c r="BE29" s="26">
        <v>395</v>
      </c>
      <c r="BF29" s="23">
        <v>13150</v>
      </c>
      <c r="BG29" s="23">
        <v>2100</v>
      </c>
      <c r="BH29" s="23">
        <v>0</v>
      </c>
      <c r="BI29" s="23">
        <v>0</v>
      </c>
      <c r="BJ29" s="26">
        <f t="shared" si="10"/>
        <v>15250</v>
      </c>
      <c r="BK29" s="26">
        <v>2181</v>
      </c>
      <c r="BL29" s="23">
        <v>2230</v>
      </c>
      <c r="BM29" s="23">
        <v>0</v>
      </c>
      <c r="BN29" s="23">
        <v>0</v>
      </c>
      <c r="BO29" s="23">
        <v>100</v>
      </c>
      <c r="BP29" s="26">
        <f>SUM(BL29+BM29+BO29)</f>
        <v>2330</v>
      </c>
      <c r="BQ29" s="26">
        <v>93</v>
      </c>
      <c r="BR29" s="23">
        <v>7460</v>
      </c>
      <c r="BS29" s="23">
        <v>2250</v>
      </c>
      <c r="BT29" s="23">
        <v>0</v>
      </c>
      <c r="BU29" s="23">
        <v>0</v>
      </c>
      <c r="BV29" s="26">
        <f t="shared" si="12"/>
        <v>9710</v>
      </c>
      <c r="BW29" s="26">
        <v>910</v>
      </c>
      <c r="BX29" s="23">
        <v>40420</v>
      </c>
      <c r="BY29" s="23">
        <v>2600</v>
      </c>
      <c r="BZ29" s="23">
        <v>0</v>
      </c>
      <c r="CA29" s="23">
        <v>0</v>
      </c>
      <c r="CB29" s="26">
        <f t="shared" si="13"/>
        <v>43020</v>
      </c>
      <c r="CC29" s="29">
        <v>75</v>
      </c>
      <c r="CD29" s="152">
        <f>SUM(BD29+BJ29+BP29+BV29+CB29)</f>
        <v>85270</v>
      </c>
      <c r="CE29" s="153">
        <f>SUM(BE29+BK29+BQ29+BW29+CC29)</f>
        <v>3654</v>
      </c>
      <c r="CF29" s="184">
        <f t="shared" si="15"/>
        <v>374627</v>
      </c>
      <c r="CG29" s="185">
        <f t="shared" si="16"/>
        <v>24439</v>
      </c>
      <c r="CH29" s="208">
        <v>11398</v>
      </c>
      <c r="CI29" s="15"/>
    </row>
    <row r="30" spans="1:87" s="16" customFormat="1">
      <c r="A30" s="216">
        <v>42790</v>
      </c>
      <c r="B30" s="30">
        <v>36898</v>
      </c>
      <c r="C30" s="23">
        <v>8810</v>
      </c>
      <c r="D30" s="23">
        <v>0</v>
      </c>
      <c r="E30" s="23">
        <v>0</v>
      </c>
      <c r="F30" s="24">
        <f t="shared" si="3"/>
        <v>45708</v>
      </c>
      <c r="G30" s="25">
        <v>6698</v>
      </c>
      <c r="H30" s="23">
        <v>48718</v>
      </c>
      <c r="I30" s="23">
        <v>5280</v>
      </c>
      <c r="J30" s="23">
        <v>0</v>
      </c>
      <c r="K30" s="23">
        <v>0</v>
      </c>
      <c r="L30" s="26">
        <f t="shared" si="4"/>
        <v>53998</v>
      </c>
      <c r="M30" s="25">
        <v>262</v>
      </c>
      <c r="N30" s="23">
        <v>11400</v>
      </c>
      <c r="O30" s="23">
        <v>2200</v>
      </c>
      <c r="P30" s="23">
        <v>0</v>
      </c>
      <c r="Q30" s="23">
        <v>0</v>
      </c>
      <c r="R30" s="25">
        <f t="shared" si="5"/>
        <v>13600</v>
      </c>
      <c r="S30" s="26">
        <v>760</v>
      </c>
      <c r="T30" s="37">
        <v>29448</v>
      </c>
      <c r="U30" s="37">
        <v>5239</v>
      </c>
      <c r="V30" s="23">
        <v>0</v>
      </c>
      <c r="W30" s="23">
        <v>0</v>
      </c>
      <c r="X30" s="25">
        <f t="shared" si="0"/>
        <v>34687</v>
      </c>
      <c r="Y30" s="26">
        <v>4820</v>
      </c>
      <c r="Z30" s="23">
        <v>18690</v>
      </c>
      <c r="AA30" s="23">
        <v>860</v>
      </c>
      <c r="AB30" s="23">
        <v>0</v>
      </c>
      <c r="AC30" s="23">
        <v>0</v>
      </c>
      <c r="AD30" s="25">
        <f t="shared" si="6"/>
        <v>19550</v>
      </c>
      <c r="AE30" s="25">
        <v>1320</v>
      </c>
      <c r="AF30" s="23">
        <v>30060</v>
      </c>
      <c r="AG30" s="23">
        <v>5800</v>
      </c>
      <c r="AH30" s="23">
        <v>0</v>
      </c>
      <c r="AI30" s="23">
        <v>0</v>
      </c>
      <c r="AJ30" s="25">
        <f t="shared" si="7"/>
        <v>35860</v>
      </c>
      <c r="AK30" s="25">
        <v>155</v>
      </c>
      <c r="AL30" s="23">
        <v>54486</v>
      </c>
      <c r="AM30" s="23">
        <v>6360</v>
      </c>
      <c r="AN30" s="23">
        <v>0</v>
      </c>
      <c r="AO30" s="23">
        <v>0</v>
      </c>
      <c r="AP30" s="26">
        <f>SUM(AL30+AM30)</f>
        <v>60846</v>
      </c>
      <c r="AQ30" s="26">
        <v>3540</v>
      </c>
      <c r="AR30" s="28">
        <v>30198</v>
      </c>
      <c r="AS30" s="28">
        <v>2860</v>
      </c>
      <c r="AT30" s="23">
        <v>0</v>
      </c>
      <c r="AU30" s="23">
        <v>0</v>
      </c>
      <c r="AV30" s="26">
        <f t="shared" si="17"/>
        <v>33058</v>
      </c>
      <c r="AW30" s="29">
        <v>655</v>
      </c>
      <c r="AX30" s="152">
        <f>SUM(F30+L30+R30+X30+AD30+AJ30+AP30+AV30)</f>
        <v>297307</v>
      </c>
      <c r="AY30" s="153">
        <f>SUM(G30+M30+S30+Y30+AE30+AK30+AQ30+AW30)</f>
        <v>18210</v>
      </c>
      <c r="AZ30" s="30">
        <v>12760</v>
      </c>
      <c r="BA30" s="23">
        <v>3880</v>
      </c>
      <c r="BB30" s="23">
        <v>0</v>
      </c>
      <c r="BC30" s="23">
        <v>0</v>
      </c>
      <c r="BD30" s="26">
        <f t="shared" si="9"/>
        <v>16640</v>
      </c>
      <c r="BE30" s="26">
        <v>310</v>
      </c>
      <c r="BF30" s="23">
        <v>15525</v>
      </c>
      <c r="BG30" s="23">
        <v>1510</v>
      </c>
      <c r="BH30" s="23">
        <v>0</v>
      </c>
      <c r="BI30" s="23">
        <v>0</v>
      </c>
      <c r="BJ30" s="26">
        <f t="shared" si="10"/>
        <v>17035</v>
      </c>
      <c r="BK30" s="26">
        <v>1725</v>
      </c>
      <c r="BL30" s="23">
        <v>2290</v>
      </c>
      <c r="BM30" s="23">
        <v>2600</v>
      </c>
      <c r="BN30" s="23">
        <v>0</v>
      </c>
      <c r="BO30" s="23">
        <v>0</v>
      </c>
      <c r="BP30" s="26">
        <f t="shared" si="11"/>
        <v>4890</v>
      </c>
      <c r="BQ30" s="26">
        <v>55</v>
      </c>
      <c r="BR30" s="23">
        <v>5340</v>
      </c>
      <c r="BS30" s="23">
        <v>780</v>
      </c>
      <c r="BT30" s="23">
        <v>0</v>
      </c>
      <c r="BU30" s="23">
        <v>0</v>
      </c>
      <c r="BV30" s="26">
        <f t="shared" si="12"/>
        <v>6120</v>
      </c>
      <c r="BW30" s="26">
        <v>275</v>
      </c>
      <c r="BX30" s="23">
        <v>48966</v>
      </c>
      <c r="BY30" s="23">
        <v>3130</v>
      </c>
      <c r="BZ30" s="23">
        <v>0</v>
      </c>
      <c r="CA30" s="23">
        <v>0</v>
      </c>
      <c r="CB30" s="26">
        <f t="shared" si="13"/>
        <v>52096</v>
      </c>
      <c r="CC30" s="29">
        <v>210</v>
      </c>
      <c r="CD30" s="152">
        <f>SUM(BD30+BJ30+BP30+BV30+CB30)</f>
        <v>96781</v>
      </c>
      <c r="CE30" s="153">
        <f>SUM(BE30+BK30+BQ30+BW30+CC30)</f>
        <v>2575</v>
      </c>
      <c r="CF30" s="184">
        <f t="shared" si="15"/>
        <v>394088</v>
      </c>
      <c r="CG30" s="185">
        <f t="shared" si="16"/>
        <v>20785</v>
      </c>
      <c r="CH30" s="208">
        <v>12426</v>
      </c>
      <c r="CI30" s="15"/>
    </row>
    <row r="31" spans="1:87" s="16" customFormat="1">
      <c r="A31" s="216">
        <v>42791</v>
      </c>
      <c r="B31" s="30">
        <v>44824</v>
      </c>
      <c r="C31" s="23">
        <v>9110</v>
      </c>
      <c r="D31" s="23">
        <v>0</v>
      </c>
      <c r="E31" s="23">
        <v>0</v>
      </c>
      <c r="F31" s="24">
        <f t="shared" si="3"/>
        <v>53934</v>
      </c>
      <c r="G31" s="25">
        <v>4854</v>
      </c>
      <c r="H31" s="23">
        <v>57944</v>
      </c>
      <c r="I31" s="23">
        <v>2740</v>
      </c>
      <c r="J31" s="23">
        <v>0</v>
      </c>
      <c r="K31" s="23">
        <v>0</v>
      </c>
      <c r="L31" s="26">
        <f t="shared" si="4"/>
        <v>60684</v>
      </c>
      <c r="M31" s="25">
        <v>228</v>
      </c>
      <c r="N31" s="23">
        <v>14880</v>
      </c>
      <c r="O31" s="23">
        <v>580</v>
      </c>
      <c r="P31" s="23">
        <v>0</v>
      </c>
      <c r="Q31" s="23">
        <v>0</v>
      </c>
      <c r="R31" s="25">
        <f t="shared" si="5"/>
        <v>15460</v>
      </c>
      <c r="S31" s="26">
        <v>1635</v>
      </c>
      <c r="T31" s="37">
        <v>51900</v>
      </c>
      <c r="U31" s="37">
        <v>1420</v>
      </c>
      <c r="V31" s="23">
        <v>0</v>
      </c>
      <c r="W31" s="23">
        <v>0</v>
      </c>
      <c r="X31" s="25">
        <f t="shared" si="0"/>
        <v>53320</v>
      </c>
      <c r="Y31" s="26">
        <v>5662</v>
      </c>
      <c r="Z31" s="23">
        <v>21390</v>
      </c>
      <c r="AA31" s="23">
        <v>3050</v>
      </c>
      <c r="AB31" s="23">
        <v>0</v>
      </c>
      <c r="AC31" s="23">
        <v>0</v>
      </c>
      <c r="AD31" s="25">
        <f t="shared" si="6"/>
        <v>24440</v>
      </c>
      <c r="AE31" s="25">
        <v>1214</v>
      </c>
      <c r="AF31" s="23">
        <v>14440</v>
      </c>
      <c r="AG31" s="23">
        <v>4070</v>
      </c>
      <c r="AH31" s="23">
        <v>0</v>
      </c>
      <c r="AI31" s="23">
        <v>0</v>
      </c>
      <c r="AJ31" s="25">
        <f t="shared" si="7"/>
        <v>18510</v>
      </c>
      <c r="AK31" s="25">
        <v>190</v>
      </c>
      <c r="AL31" s="23">
        <v>49620</v>
      </c>
      <c r="AM31" s="23">
        <v>4980</v>
      </c>
      <c r="AN31" s="23">
        <v>0</v>
      </c>
      <c r="AO31" s="23">
        <v>0</v>
      </c>
      <c r="AP31" s="26">
        <f t="shared" si="8"/>
        <v>54600</v>
      </c>
      <c r="AQ31" s="26">
        <v>3480</v>
      </c>
      <c r="AR31" s="28">
        <v>33540</v>
      </c>
      <c r="AS31" s="28">
        <v>3150</v>
      </c>
      <c r="AT31" s="23">
        <v>0</v>
      </c>
      <c r="AU31" s="23">
        <v>0</v>
      </c>
      <c r="AV31" s="26">
        <f t="shared" si="17"/>
        <v>36690</v>
      </c>
      <c r="AW31" s="29">
        <v>270</v>
      </c>
      <c r="AX31" s="152">
        <f>SUM(F31+L31+R31+X31+AD31+AJ31+AP31+AV31)</f>
        <v>317638</v>
      </c>
      <c r="AY31" s="153">
        <f>SUM(G31+M31+S31+Y31+AE31+AK31+AQ31+AW31)</f>
        <v>17533</v>
      </c>
      <c r="AZ31" s="30">
        <v>8260</v>
      </c>
      <c r="BA31" s="23">
        <v>1090</v>
      </c>
      <c r="BB31" s="23">
        <v>0</v>
      </c>
      <c r="BC31" s="23">
        <v>0</v>
      </c>
      <c r="BD31" s="26">
        <f t="shared" si="9"/>
        <v>9350</v>
      </c>
      <c r="BE31" s="26">
        <v>135</v>
      </c>
      <c r="BF31" s="23">
        <v>13590</v>
      </c>
      <c r="BG31" s="23">
        <v>260</v>
      </c>
      <c r="BH31" s="23">
        <v>0</v>
      </c>
      <c r="BI31" s="23">
        <v>0</v>
      </c>
      <c r="BJ31" s="26">
        <f t="shared" si="10"/>
        <v>13850</v>
      </c>
      <c r="BK31" s="26">
        <v>1195</v>
      </c>
      <c r="BL31" s="23">
        <v>2600</v>
      </c>
      <c r="BM31" s="23">
        <v>0</v>
      </c>
      <c r="BN31" s="23">
        <v>0</v>
      </c>
      <c r="BO31" s="23">
        <v>0</v>
      </c>
      <c r="BP31" s="26">
        <f t="shared" si="11"/>
        <v>2600</v>
      </c>
      <c r="BQ31" s="26">
        <v>24</v>
      </c>
      <c r="BR31" s="23">
        <v>10400</v>
      </c>
      <c r="BS31" s="23">
        <v>260</v>
      </c>
      <c r="BT31" s="23">
        <v>0</v>
      </c>
      <c r="BU31" s="23">
        <v>0</v>
      </c>
      <c r="BV31" s="26">
        <f t="shared" si="12"/>
        <v>10660</v>
      </c>
      <c r="BW31" s="26">
        <v>225</v>
      </c>
      <c r="BX31" s="23">
        <v>57440</v>
      </c>
      <c r="BY31" s="23">
        <v>2600</v>
      </c>
      <c r="BZ31" s="23">
        <v>0</v>
      </c>
      <c r="CA31" s="23">
        <v>0</v>
      </c>
      <c r="CB31" s="26">
        <f t="shared" si="13"/>
        <v>60040</v>
      </c>
      <c r="CC31" s="29">
        <v>590</v>
      </c>
      <c r="CD31" s="152">
        <f>SUM(BD31+BJ31+BP31+BV31+CB31)</f>
        <v>96500</v>
      </c>
      <c r="CE31" s="153">
        <f>SUM(BE31+BK31+BQ31+BW31+CC31)</f>
        <v>2169</v>
      </c>
      <c r="CF31" s="184">
        <f t="shared" si="15"/>
        <v>414138</v>
      </c>
      <c r="CG31" s="185">
        <f t="shared" si="16"/>
        <v>19702</v>
      </c>
      <c r="CH31" s="208">
        <v>11905</v>
      </c>
      <c r="CI31" s="15"/>
    </row>
    <row r="32" spans="1:87" s="16" customFormat="1">
      <c r="A32" s="216">
        <v>42792</v>
      </c>
      <c r="B32" s="30">
        <v>49431</v>
      </c>
      <c r="C32" s="23">
        <v>5608.88</v>
      </c>
      <c r="D32" s="23">
        <v>0</v>
      </c>
      <c r="E32" s="23">
        <v>0</v>
      </c>
      <c r="F32" s="24">
        <f t="shared" si="3"/>
        <v>55039.88</v>
      </c>
      <c r="G32" s="25">
        <v>2756</v>
      </c>
      <c r="H32" s="23">
        <v>54661</v>
      </c>
      <c r="I32" s="23">
        <v>4650</v>
      </c>
      <c r="J32" s="23">
        <v>0</v>
      </c>
      <c r="K32" s="23">
        <v>0</v>
      </c>
      <c r="L32" s="26">
        <f t="shared" si="4"/>
        <v>59311</v>
      </c>
      <c r="M32" s="25">
        <v>278</v>
      </c>
      <c r="N32" s="23">
        <v>9910</v>
      </c>
      <c r="O32" s="23">
        <v>0</v>
      </c>
      <c r="P32" s="23">
        <v>0</v>
      </c>
      <c r="Q32" s="23">
        <v>0</v>
      </c>
      <c r="R32" s="25">
        <f t="shared" si="5"/>
        <v>9910</v>
      </c>
      <c r="S32" s="26">
        <v>1375</v>
      </c>
      <c r="T32" s="37">
        <v>51523</v>
      </c>
      <c r="U32" s="37">
        <v>4460</v>
      </c>
      <c r="V32" s="23">
        <v>0</v>
      </c>
      <c r="W32" s="23">
        <v>0</v>
      </c>
      <c r="X32" s="25">
        <f t="shared" si="0"/>
        <v>55983</v>
      </c>
      <c r="Y32" s="26">
        <v>5782</v>
      </c>
      <c r="Z32" s="23">
        <v>17999</v>
      </c>
      <c r="AA32" s="23">
        <v>770</v>
      </c>
      <c r="AB32" s="23">
        <v>0</v>
      </c>
      <c r="AC32" s="23">
        <v>0</v>
      </c>
      <c r="AD32" s="25">
        <f t="shared" si="6"/>
        <v>18769</v>
      </c>
      <c r="AE32" s="25">
        <v>911</v>
      </c>
      <c r="AF32" s="23">
        <v>10390</v>
      </c>
      <c r="AG32" s="23">
        <v>1000</v>
      </c>
      <c r="AH32" s="23">
        <v>0</v>
      </c>
      <c r="AI32" s="23">
        <v>0</v>
      </c>
      <c r="AJ32" s="25">
        <f t="shared" si="7"/>
        <v>11390</v>
      </c>
      <c r="AK32" s="25">
        <v>90</v>
      </c>
      <c r="AL32" s="23">
        <v>50173</v>
      </c>
      <c r="AM32" s="23">
        <v>2250</v>
      </c>
      <c r="AN32" s="23">
        <v>0</v>
      </c>
      <c r="AO32" s="23">
        <v>0</v>
      </c>
      <c r="AP32" s="26">
        <f t="shared" si="8"/>
        <v>52423</v>
      </c>
      <c r="AQ32" s="26">
        <v>2795</v>
      </c>
      <c r="AR32" s="28">
        <v>27575</v>
      </c>
      <c r="AS32" s="28">
        <v>2610</v>
      </c>
      <c r="AT32" s="23">
        <v>0</v>
      </c>
      <c r="AU32" s="23">
        <v>0</v>
      </c>
      <c r="AV32" s="26">
        <f t="shared" si="17"/>
        <v>30185</v>
      </c>
      <c r="AW32" s="29">
        <v>95</v>
      </c>
      <c r="AX32" s="152">
        <f>SUM(F32+L32+R32+X32+AD32+AJ32+AP32+AV32)</f>
        <v>293010.88</v>
      </c>
      <c r="AY32" s="153">
        <f>SUM(G32+M32+S32+Y32+AE32+AK32+AQ32+AW32)</f>
        <v>14082</v>
      </c>
      <c r="AZ32" s="30">
        <v>7110</v>
      </c>
      <c r="BA32" s="23">
        <v>1500</v>
      </c>
      <c r="BB32" s="23">
        <v>0</v>
      </c>
      <c r="BC32" s="23">
        <v>0</v>
      </c>
      <c r="BD32" s="26">
        <f t="shared" si="9"/>
        <v>8610</v>
      </c>
      <c r="BE32" s="26">
        <v>1180</v>
      </c>
      <c r="BF32" s="23">
        <v>13120</v>
      </c>
      <c r="BG32" s="23">
        <v>1560</v>
      </c>
      <c r="BH32" s="23">
        <v>0</v>
      </c>
      <c r="BI32" s="23">
        <v>0</v>
      </c>
      <c r="BJ32" s="26">
        <f t="shared" si="10"/>
        <v>14680</v>
      </c>
      <c r="BK32" s="26">
        <v>795</v>
      </c>
      <c r="BL32" s="23">
        <v>2010</v>
      </c>
      <c r="BM32" s="23">
        <v>100</v>
      </c>
      <c r="BN32" s="23">
        <v>0</v>
      </c>
      <c r="BO32" s="23">
        <v>0</v>
      </c>
      <c r="BP32" s="26">
        <f t="shared" si="11"/>
        <v>2110</v>
      </c>
      <c r="BQ32" s="26">
        <v>27</v>
      </c>
      <c r="BR32" s="23">
        <v>7728</v>
      </c>
      <c r="BS32" s="23">
        <v>880</v>
      </c>
      <c r="BT32" s="23">
        <v>0</v>
      </c>
      <c r="BU32" s="23">
        <v>0</v>
      </c>
      <c r="BV32" s="26">
        <f t="shared" si="12"/>
        <v>8608</v>
      </c>
      <c r="BW32" s="26">
        <v>90</v>
      </c>
      <c r="BX32" s="23">
        <v>61256</v>
      </c>
      <c r="BY32" s="23">
        <v>6030</v>
      </c>
      <c r="BZ32" s="23">
        <v>0</v>
      </c>
      <c r="CA32" s="23">
        <v>0</v>
      </c>
      <c r="CB32" s="26">
        <f t="shared" si="13"/>
        <v>67286</v>
      </c>
      <c r="CC32" s="29">
        <v>1830</v>
      </c>
      <c r="CD32" s="152">
        <f>SUM(BD32+BJ32+BP32+BV32+CB32)</f>
        <v>101294</v>
      </c>
      <c r="CE32" s="153">
        <f>SUM(BE32+BK32+BQ32+BW32+CC32)</f>
        <v>3922</v>
      </c>
      <c r="CF32" s="184">
        <f t="shared" si="15"/>
        <v>394304.88</v>
      </c>
      <c r="CG32" s="185">
        <f t="shared" si="16"/>
        <v>18004</v>
      </c>
      <c r="CH32" s="208">
        <v>11300</v>
      </c>
      <c r="CI32" s="15"/>
    </row>
    <row r="33" spans="1:87" s="16" customFormat="1">
      <c r="A33" s="216">
        <v>42793</v>
      </c>
      <c r="B33" s="30">
        <v>44290</v>
      </c>
      <c r="C33" s="23">
        <v>27040</v>
      </c>
      <c r="D33" s="23">
        <v>0</v>
      </c>
      <c r="E33" s="23">
        <v>0</v>
      </c>
      <c r="F33" s="24">
        <f t="shared" si="3"/>
        <v>71330</v>
      </c>
      <c r="G33" s="25">
        <v>10131</v>
      </c>
      <c r="H33" s="23">
        <v>68038</v>
      </c>
      <c r="I33" s="23">
        <v>3410</v>
      </c>
      <c r="J33" s="23">
        <v>0</v>
      </c>
      <c r="K33" s="23">
        <v>0</v>
      </c>
      <c r="L33" s="26">
        <f t="shared" si="4"/>
        <v>71448</v>
      </c>
      <c r="M33" s="25">
        <v>256</v>
      </c>
      <c r="N33" s="23">
        <v>15552</v>
      </c>
      <c r="O33" s="23">
        <v>4350</v>
      </c>
      <c r="P33" s="23">
        <v>0</v>
      </c>
      <c r="Q33" s="23">
        <v>0</v>
      </c>
      <c r="R33" s="25">
        <f t="shared" si="5"/>
        <v>19902</v>
      </c>
      <c r="S33" s="26">
        <v>2065</v>
      </c>
      <c r="T33" s="27">
        <v>25546</v>
      </c>
      <c r="U33" s="27">
        <v>4500</v>
      </c>
      <c r="V33" s="23">
        <v>0</v>
      </c>
      <c r="W33" s="23">
        <v>0</v>
      </c>
      <c r="X33" s="25">
        <f t="shared" si="0"/>
        <v>30046</v>
      </c>
      <c r="Y33" s="26">
        <v>4204</v>
      </c>
      <c r="Z33" s="23">
        <v>15179</v>
      </c>
      <c r="AA33" s="23">
        <v>3680</v>
      </c>
      <c r="AB33" s="23">
        <v>0</v>
      </c>
      <c r="AC33" s="23">
        <v>0</v>
      </c>
      <c r="AD33" s="25">
        <f t="shared" si="6"/>
        <v>18859</v>
      </c>
      <c r="AE33" s="25">
        <v>1213</v>
      </c>
      <c r="AF33" s="23">
        <v>18090</v>
      </c>
      <c r="AG33" s="23">
        <v>10920</v>
      </c>
      <c r="AH33" s="23">
        <v>0</v>
      </c>
      <c r="AI33" s="23">
        <v>0</v>
      </c>
      <c r="AJ33" s="25">
        <f t="shared" si="7"/>
        <v>29010</v>
      </c>
      <c r="AK33" s="25">
        <v>490</v>
      </c>
      <c r="AL33" s="23">
        <v>28510</v>
      </c>
      <c r="AM33" s="23">
        <v>8930</v>
      </c>
      <c r="AN33" s="23">
        <v>0</v>
      </c>
      <c r="AO33" s="23">
        <v>0</v>
      </c>
      <c r="AP33" s="26">
        <f t="shared" si="8"/>
        <v>37440</v>
      </c>
      <c r="AQ33" s="26">
        <v>4207.95</v>
      </c>
      <c r="AR33" s="28">
        <v>23006</v>
      </c>
      <c r="AS33" s="28">
        <v>8570</v>
      </c>
      <c r="AT33" s="23">
        <v>0</v>
      </c>
      <c r="AU33" s="23">
        <v>0</v>
      </c>
      <c r="AV33" s="26">
        <f t="shared" si="17"/>
        <v>31576</v>
      </c>
      <c r="AW33" s="29">
        <v>515</v>
      </c>
      <c r="AX33" s="152">
        <f>SUM(F33+L33+R33+X33+AD33+AJ33+AP33+AV33)</f>
        <v>309611</v>
      </c>
      <c r="AY33" s="153">
        <f>SUM(G33+M33+S33+Y33+AE33+AK33+AQ33+AW33)</f>
        <v>23081.95</v>
      </c>
      <c r="AZ33" s="30">
        <v>8270</v>
      </c>
      <c r="BA33" s="23">
        <v>6220</v>
      </c>
      <c r="BB33" s="23">
        <v>0</v>
      </c>
      <c r="BC33" s="23">
        <v>0</v>
      </c>
      <c r="BD33" s="26">
        <f t="shared" si="9"/>
        <v>14490</v>
      </c>
      <c r="BE33" s="26">
        <v>430</v>
      </c>
      <c r="BF33" s="23">
        <v>9370</v>
      </c>
      <c r="BG33" s="23">
        <v>900</v>
      </c>
      <c r="BH33" s="23">
        <v>0</v>
      </c>
      <c r="BI33" s="23">
        <v>0</v>
      </c>
      <c r="BJ33" s="26">
        <f t="shared" si="10"/>
        <v>10270</v>
      </c>
      <c r="BK33" s="26">
        <v>2670</v>
      </c>
      <c r="BL33" s="23">
        <v>1330</v>
      </c>
      <c r="BM33" s="23">
        <v>550</v>
      </c>
      <c r="BN33" s="23">
        <v>0</v>
      </c>
      <c r="BO33" s="23">
        <v>0</v>
      </c>
      <c r="BP33" s="26">
        <f t="shared" si="11"/>
        <v>1880</v>
      </c>
      <c r="BQ33" s="26">
        <v>136</v>
      </c>
      <c r="BR33" s="23">
        <v>7350</v>
      </c>
      <c r="BS33" s="23">
        <v>1480</v>
      </c>
      <c r="BT33" s="23">
        <v>0</v>
      </c>
      <c r="BU33" s="23">
        <v>0</v>
      </c>
      <c r="BV33" s="26">
        <f t="shared" si="12"/>
        <v>8830</v>
      </c>
      <c r="BW33" s="26">
        <v>165</v>
      </c>
      <c r="BX33" s="23">
        <v>40680</v>
      </c>
      <c r="BY33" s="23">
        <v>2490</v>
      </c>
      <c r="BZ33" s="23">
        <v>0</v>
      </c>
      <c r="CA33" s="23">
        <v>0</v>
      </c>
      <c r="CB33" s="26">
        <f t="shared" si="13"/>
        <v>43170</v>
      </c>
      <c r="CC33" s="29">
        <v>935</v>
      </c>
      <c r="CD33" s="152">
        <f>SUM(BD33+BJ33+BP33+BV33+CB33)</f>
        <v>78640</v>
      </c>
      <c r="CE33" s="153">
        <f>SUM(BE33+BK33+BQ33+BW33+CC33)</f>
        <v>4336</v>
      </c>
      <c r="CF33" s="184">
        <f t="shared" si="15"/>
        <v>388251</v>
      </c>
      <c r="CG33" s="185">
        <f t="shared" si="16"/>
        <v>27417.95</v>
      </c>
      <c r="CH33" s="208">
        <v>9847</v>
      </c>
      <c r="CI33" s="15"/>
    </row>
    <row r="34" spans="1:87" s="16" customFormat="1" ht="27" thickBot="1">
      <c r="A34" s="216">
        <v>42794</v>
      </c>
      <c r="B34" s="30">
        <v>43950</v>
      </c>
      <c r="C34" s="23">
        <v>21960</v>
      </c>
      <c r="D34" s="23">
        <v>0</v>
      </c>
      <c r="E34" s="23">
        <v>0</v>
      </c>
      <c r="F34" s="24">
        <f t="shared" si="3"/>
        <v>65910</v>
      </c>
      <c r="G34" s="25">
        <v>7727</v>
      </c>
      <c r="H34" s="23">
        <v>45980</v>
      </c>
      <c r="I34" s="23">
        <v>7260</v>
      </c>
      <c r="J34" s="23">
        <v>0</v>
      </c>
      <c r="K34" s="23">
        <v>0</v>
      </c>
      <c r="L34" s="26">
        <f t="shared" si="4"/>
        <v>53240</v>
      </c>
      <c r="M34" s="25">
        <v>152</v>
      </c>
      <c r="N34" s="23">
        <v>10230</v>
      </c>
      <c r="O34" s="23">
        <v>5510</v>
      </c>
      <c r="P34" s="23">
        <v>0</v>
      </c>
      <c r="Q34" s="23">
        <v>0</v>
      </c>
      <c r="R34" s="25">
        <f t="shared" si="5"/>
        <v>15740</v>
      </c>
      <c r="S34" s="26">
        <v>2200</v>
      </c>
      <c r="T34" s="27">
        <v>22666</v>
      </c>
      <c r="U34" s="27">
        <v>6030</v>
      </c>
      <c r="V34" s="23">
        <v>0</v>
      </c>
      <c r="W34" s="23">
        <v>0</v>
      </c>
      <c r="X34" s="25">
        <f t="shared" si="0"/>
        <v>28696</v>
      </c>
      <c r="Y34" s="26">
        <v>3680</v>
      </c>
      <c r="Z34" s="23">
        <v>14716</v>
      </c>
      <c r="AA34" s="23">
        <v>2330</v>
      </c>
      <c r="AB34" s="23">
        <v>0</v>
      </c>
      <c r="AC34" s="23">
        <v>0</v>
      </c>
      <c r="AD34" s="25">
        <f t="shared" si="6"/>
        <v>17046</v>
      </c>
      <c r="AE34" s="25">
        <v>1542</v>
      </c>
      <c r="AF34" s="23">
        <v>19630</v>
      </c>
      <c r="AG34" s="23">
        <v>12900</v>
      </c>
      <c r="AH34" s="23">
        <v>0</v>
      </c>
      <c r="AI34" s="23">
        <v>0</v>
      </c>
      <c r="AJ34" s="25">
        <f t="shared" si="7"/>
        <v>32530</v>
      </c>
      <c r="AK34" s="25">
        <v>520</v>
      </c>
      <c r="AL34" s="23">
        <v>32861</v>
      </c>
      <c r="AM34" s="23">
        <v>7230</v>
      </c>
      <c r="AN34" s="23">
        <v>0</v>
      </c>
      <c r="AO34" s="23">
        <v>0</v>
      </c>
      <c r="AP34" s="26">
        <f t="shared" si="8"/>
        <v>40091</v>
      </c>
      <c r="AQ34" s="26">
        <v>3300</v>
      </c>
      <c r="AR34" s="28">
        <v>22880</v>
      </c>
      <c r="AS34" s="28">
        <v>6630</v>
      </c>
      <c r="AT34" s="23">
        <v>0</v>
      </c>
      <c r="AU34" s="23">
        <v>0</v>
      </c>
      <c r="AV34" s="26">
        <f t="shared" si="17"/>
        <v>29510</v>
      </c>
      <c r="AW34" s="29">
        <v>540</v>
      </c>
      <c r="AX34" s="152">
        <f>SUM(F34+L34+R34+X34+AD34+AJ34+AP34+AV34)</f>
        <v>282763</v>
      </c>
      <c r="AY34" s="153">
        <f>SUM(G34+M34+S34+Y34+AE34+AK34+AQ34+AW34)</f>
        <v>19661</v>
      </c>
      <c r="AZ34" s="30">
        <v>9395</v>
      </c>
      <c r="BA34" s="23">
        <v>8660</v>
      </c>
      <c r="BB34" s="23">
        <v>0</v>
      </c>
      <c r="BC34" s="23">
        <v>500</v>
      </c>
      <c r="BD34" s="26">
        <f t="shared" si="9"/>
        <v>18555</v>
      </c>
      <c r="BE34" s="26">
        <v>605</v>
      </c>
      <c r="BF34" s="23">
        <v>9060</v>
      </c>
      <c r="BG34" s="23">
        <v>1460</v>
      </c>
      <c r="BH34" s="23">
        <v>0</v>
      </c>
      <c r="BI34" s="23">
        <v>0</v>
      </c>
      <c r="BJ34" s="26">
        <f t="shared" si="10"/>
        <v>10520</v>
      </c>
      <c r="BK34" s="26">
        <v>2605</v>
      </c>
      <c r="BL34" s="23">
        <v>1840</v>
      </c>
      <c r="BM34" s="23">
        <v>640</v>
      </c>
      <c r="BN34" s="23">
        <v>0</v>
      </c>
      <c r="BO34" s="23">
        <v>0</v>
      </c>
      <c r="BP34" s="26">
        <f t="shared" si="11"/>
        <v>2480</v>
      </c>
      <c r="BQ34" s="26">
        <v>30</v>
      </c>
      <c r="BR34" s="23">
        <v>7160</v>
      </c>
      <c r="BS34" s="23">
        <v>3390</v>
      </c>
      <c r="BT34" s="23">
        <v>0</v>
      </c>
      <c r="BU34" s="23">
        <v>0</v>
      </c>
      <c r="BV34" s="26">
        <f t="shared" si="12"/>
        <v>10550</v>
      </c>
      <c r="BW34" s="26">
        <v>110</v>
      </c>
      <c r="BX34" s="23">
        <v>34470</v>
      </c>
      <c r="BY34" s="23">
        <v>3070</v>
      </c>
      <c r="BZ34" s="23">
        <v>0</v>
      </c>
      <c r="CA34" s="23">
        <v>0</v>
      </c>
      <c r="CB34" s="26">
        <f t="shared" si="13"/>
        <v>37540</v>
      </c>
      <c r="CC34" s="29">
        <v>535</v>
      </c>
      <c r="CD34" s="152">
        <f>SUM(BD34+BJ34+BP34+BV34+CB34)</f>
        <v>79645</v>
      </c>
      <c r="CE34" s="153">
        <f>SUM(BE34+BK34+BQ34+BW34+CC34)</f>
        <v>3885</v>
      </c>
      <c r="CF34" s="184">
        <f t="shared" si="15"/>
        <v>362408</v>
      </c>
      <c r="CG34" s="185">
        <f t="shared" si="16"/>
        <v>23546</v>
      </c>
      <c r="CH34" s="208">
        <v>11382</v>
      </c>
      <c r="CI34" s="15"/>
    </row>
    <row r="35" spans="1:87" s="16" customFormat="1" ht="27" thickBot="1">
      <c r="A35" s="217" t="s">
        <v>5</v>
      </c>
      <c r="B35" s="67">
        <f>SUM(B7:B34)</f>
        <v>1159183</v>
      </c>
      <c r="C35" s="61">
        <f>SUM(C7:C34)</f>
        <v>487138.88</v>
      </c>
      <c r="D35" s="61">
        <f t="shared" ref="D35:CG35" si="18">SUM(D7:D34)</f>
        <v>10</v>
      </c>
      <c r="E35" s="61">
        <f t="shared" si="18"/>
        <v>800</v>
      </c>
      <c r="F35" s="62">
        <f t="shared" si="18"/>
        <v>1647131.88</v>
      </c>
      <c r="G35" s="62">
        <f t="shared" si="18"/>
        <v>242500</v>
      </c>
      <c r="H35" s="61">
        <f t="shared" si="18"/>
        <v>1552162</v>
      </c>
      <c r="I35" s="61">
        <f t="shared" si="18"/>
        <v>204460</v>
      </c>
      <c r="J35" s="61">
        <f t="shared" ref="J35:K35" si="19">SUM(J7:J34)</f>
        <v>0</v>
      </c>
      <c r="K35" s="61">
        <f t="shared" si="19"/>
        <v>0</v>
      </c>
      <c r="L35" s="62">
        <f t="shared" si="18"/>
        <v>1756622</v>
      </c>
      <c r="M35" s="62">
        <f t="shared" si="18"/>
        <v>6498</v>
      </c>
      <c r="N35" s="61">
        <f t="shared" si="18"/>
        <v>377110</v>
      </c>
      <c r="O35" s="61">
        <f t="shared" si="18"/>
        <v>95950.1</v>
      </c>
      <c r="P35" s="61">
        <f t="shared" si="18"/>
        <v>0</v>
      </c>
      <c r="Q35" s="61">
        <f t="shared" si="18"/>
        <v>0</v>
      </c>
      <c r="R35" s="62">
        <f t="shared" si="18"/>
        <v>473060.1</v>
      </c>
      <c r="S35" s="62">
        <f t="shared" si="18"/>
        <v>44331</v>
      </c>
      <c r="T35" s="61">
        <f t="shared" si="18"/>
        <v>1055684</v>
      </c>
      <c r="U35" s="61">
        <f t="shared" si="18"/>
        <v>135710</v>
      </c>
      <c r="V35" s="61">
        <f t="shared" ref="V35:W35" si="20">SUM(V7:V34)</f>
        <v>0</v>
      </c>
      <c r="W35" s="61">
        <f t="shared" si="20"/>
        <v>0</v>
      </c>
      <c r="X35" s="62">
        <f t="shared" si="18"/>
        <v>1191394</v>
      </c>
      <c r="Y35" s="62">
        <f t="shared" si="18"/>
        <v>135491</v>
      </c>
      <c r="Z35" s="61">
        <f t="shared" si="18"/>
        <v>481728</v>
      </c>
      <c r="AA35" s="61">
        <f t="shared" si="18"/>
        <v>59590</v>
      </c>
      <c r="AB35" s="61">
        <f t="shared" si="18"/>
        <v>0</v>
      </c>
      <c r="AC35" s="61">
        <f t="shared" si="18"/>
        <v>250</v>
      </c>
      <c r="AD35" s="62">
        <f t="shared" si="18"/>
        <v>541568</v>
      </c>
      <c r="AE35" s="62">
        <f t="shared" si="18"/>
        <v>45122</v>
      </c>
      <c r="AF35" s="61">
        <f t="shared" si="18"/>
        <v>573329</v>
      </c>
      <c r="AG35" s="61">
        <f t="shared" si="18"/>
        <v>264323</v>
      </c>
      <c r="AH35" s="61">
        <f t="shared" si="18"/>
        <v>0</v>
      </c>
      <c r="AI35" s="61">
        <f t="shared" si="18"/>
        <v>0</v>
      </c>
      <c r="AJ35" s="62">
        <f t="shared" si="18"/>
        <v>837652</v>
      </c>
      <c r="AK35" s="62">
        <f t="shared" si="18"/>
        <v>13954</v>
      </c>
      <c r="AL35" s="61">
        <f t="shared" si="18"/>
        <v>1218439</v>
      </c>
      <c r="AM35" s="61">
        <f t="shared" si="18"/>
        <v>166464</v>
      </c>
      <c r="AN35" s="61">
        <f t="shared" ref="AN35:AO35" si="21">SUM(AN7:AN34)</f>
        <v>0</v>
      </c>
      <c r="AO35" s="61">
        <f t="shared" si="21"/>
        <v>0</v>
      </c>
      <c r="AP35" s="62">
        <f t="shared" si="18"/>
        <v>1384903</v>
      </c>
      <c r="AQ35" s="62">
        <f t="shared" si="18"/>
        <v>116397.95</v>
      </c>
      <c r="AR35" s="61">
        <f t="shared" si="18"/>
        <v>775917</v>
      </c>
      <c r="AS35" s="61">
        <f t="shared" si="18"/>
        <v>165530</v>
      </c>
      <c r="AT35" s="61">
        <f t="shared" si="18"/>
        <v>0</v>
      </c>
      <c r="AU35" s="61">
        <f t="shared" si="18"/>
        <v>0</v>
      </c>
      <c r="AV35" s="62">
        <f t="shared" si="18"/>
        <v>941447</v>
      </c>
      <c r="AW35" s="62">
        <f t="shared" si="18"/>
        <v>15935</v>
      </c>
      <c r="AX35" s="64">
        <f t="shared" si="18"/>
        <v>8773777.9800000004</v>
      </c>
      <c r="AY35" s="64">
        <f t="shared" si="18"/>
        <v>620228.94999999995</v>
      </c>
      <c r="AZ35" s="61">
        <f t="shared" si="18"/>
        <v>280136</v>
      </c>
      <c r="BA35" s="61">
        <f t="shared" si="18"/>
        <v>108860</v>
      </c>
      <c r="BB35" s="61">
        <f t="shared" ref="BB35" si="22">SUM(BB7:BB34)</f>
        <v>0</v>
      </c>
      <c r="BC35" s="61">
        <f t="shared" si="18"/>
        <v>500</v>
      </c>
      <c r="BD35" s="62">
        <f t="shared" si="18"/>
        <v>389496</v>
      </c>
      <c r="BE35" s="62">
        <f t="shared" si="18"/>
        <v>15700</v>
      </c>
      <c r="BF35" s="61">
        <f t="shared" si="18"/>
        <v>345985</v>
      </c>
      <c r="BG35" s="61">
        <f t="shared" si="18"/>
        <v>39380</v>
      </c>
      <c r="BH35" s="61">
        <f t="shared" ref="BH35:BI35" si="23">SUM(BH7:BH34)</f>
        <v>0</v>
      </c>
      <c r="BI35" s="61">
        <f t="shared" si="23"/>
        <v>0</v>
      </c>
      <c r="BJ35" s="62">
        <f t="shared" si="18"/>
        <v>385365</v>
      </c>
      <c r="BK35" s="62">
        <f t="shared" si="18"/>
        <v>47876</v>
      </c>
      <c r="BL35" s="61">
        <f t="shared" si="18"/>
        <v>63060</v>
      </c>
      <c r="BM35" s="61">
        <f t="shared" si="18"/>
        <v>10530</v>
      </c>
      <c r="BN35" s="61">
        <f t="shared" si="18"/>
        <v>0</v>
      </c>
      <c r="BO35" s="61">
        <f t="shared" si="18"/>
        <v>100</v>
      </c>
      <c r="BP35" s="62">
        <f t="shared" si="18"/>
        <v>73690</v>
      </c>
      <c r="BQ35" s="62">
        <f t="shared" si="18"/>
        <v>1696</v>
      </c>
      <c r="BR35" s="61">
        <f t="shared" si="18"/>
        <v>238537</v>
      </c>
      <c r="BS35" s="61">
        <f t="shared" si="18"/>
        <v>60020</v>
      </c>
      <c r="BT35" s="61">
        <f t="shared" si="18"/>
        <v>0</v>
      </c>
      <c r="BU35" s="61">
        <f t="shared" si="18"/>
        <v>0</v>
      </c>
      <c r="BV35" s="62">
        <f t="shared" si="18"/>
        <v>298557</v>
      </c>
      <c r="BW35" s="62">
        <f t="shared" si="18"/>
        <v>8176</v>
      </c>
      <c r="BX35" s="61">
        <f t="shared" si="18"/>
        <v>1333681</v>
      </c>
      <c r="BY35" s="61">
        <f t="shared" si="18"/>
        <v>103388</v>
      </c>
      <c r="BZ35" s="61">
        <f t="shared" ref="BZ35:CA35" si="24">SUM(BZ7:BZ34)</f>
        <v>0</v>
      </c>
      <c r="CA35" s="61">
        <f t="shared" si="24"/>
        <v>0</v>
      </c>
      <c r="CB35" s="62">
        <f t="shared" si="18"/>
        <v>1437069</v>
      </c>
      <c r="CC35" s="62">
        <f t="shared" si="18"/>
        <v>25356.11</v>
      </c>
      <c r="CD35" s="156">
        <f t="shared" si="18"/>
        <v>2584177</v>
      </c>
      <c r="CE35" s="157">
        <f t="shared" si="18"/>
        <v>98804.11</v>
      </c>
      <c r="CF35" s="197">
        <f t="shared" si="18"/>
        <v>11357954.98</v>
      </c>
      <c r="CG35" s="64">
        <f t="shared" si="18"/>
        <v>719033.05999999994</v>
      </c>
      <c r="CH35" s="198">
        <f>SUM(CH7:CH34)</f>
        <v>332874</v>
      </c>
      <c r="CI35" s="15"/>
    </row>
    <row r="36" spans="1:87" s="43" customFormat="1">
      <c r="A36" s="42"/>
      <c r="F36" s="44"/>
      <c r="G36" s="44"/>
      <c r="L36" s="45"/>
      <c r="AP36" s="46"/>
      <c r="AQ36" s="47"/>
      <c r="AR36" s="47"/>
      <c r="AS36" s="47"/>
      <c r="AV36" s="47"/>
      <c r="AW36" s="47"/>
      <c r="AX36" s="47"/>
      <c r="AY36" s="47"/>
      <c r="BD36" s="46"/>
      <c r="BE36" s="47"/>
      <c r="BJ36" s="46"/>
      <c r="BK36" s="47"/>
      <c r="BP36" s="46"/>
      <c r="BQ36" s="47"/>
      <c r="BV36" s="46"/>
      <c r="BW36" s="47"/>
      <c r="CB36" s="46"/>
      <c r="CC36" s="47"/>
      <c r="CD36" s="47"/>
      <c r="CE36" s="47"/>
      <c r="CF36" s="47"/>
      <c r="CG36" s="47"/>
      <c r="CH36" s="48"/>
      <c r="CI36" s="49"/>
    </row>
    <row r="37" spans="1:87">
      <c r="F37" s="50"/>
      <c r="L37" s="51"/>
      <c r="R37" s="5"/>
      <c r="X37" s="5"/>
      <c r="AD37" s="5"/>
      <c r="AJ37" s="5"/>
      <c r="CH37" s="52"/>
    </row>
    <row r="38" spans="1:87">
      <c r="G38" s="53"/>
    </row>
  </sheetData>
  <mergeCells count="62">
    <mergeCell ref="BF4:BK4"/>
    <mergeCell ref="A4:A6"/>
    <mergeCell ref="B4:G4"/>
    <mergeCell ref="H4:M4"/>
    <mergeCell ref="N4:S4"/>
    <mergeCell ref="T4:Y4"/>
    <mergeCell ref="Z4:AE4"/>
    <mergeCell ref="T5:U5"/>
    <mergeCell ref="X5:X6"/>
    <mergeCell ref="Y5:Y6"/>
    <mergeCell ref="Z5:AC5"/>
    <mergeCell ref="AF4:AK4"/>
    <mergeCell ref="AL4:AQ4"/>
    <mergeCell ref="AR4:AW4"/>
    <mergeCell ref="AX4:AY4"/>
    <mergeCell ref="AZ4:BE4"/>
    <mergeCell ref="CG4:CG6"/>
    <mergeCell ref="BW5:BW6"/>
    <mergeCell ref="BX5:BY5"/>
    <mergeCell ref="CB5:CB6"/>
    <mergeCell ref="CC5:CC6"/>
    <mergeCell ref="AL5:AM5"/>
    <mergeCell ref="CH4:CH6"/>
    <mergeCell ref="B5:E5"/>
    <mergeCell ref="F5:F6"/>
    <mergeCell ref="G5:G6"/>
    <mergeCell ref="H5:I5"/>
    <mergeCell ref="L5:L6"/>
    <mergeCell ref="M5:M6"/>
    <mergeCell ref="N5:O5"/>
    <mergeCell ref="R5:R6"/>
    <mergeCell ref="S5:S6"/>
    <mergeCell ref="BL4:BQ4"/>
    <mergeCell ref="BR4:BW4"/>
    <mergeCell ref="BX4:CC4"/>
    <mergeCell ref="CD4:CE4"/>
    <mergeCell ref="CF4:CF6"/>
    <mergeCell ref="AD5:AD6"/>
    <mergeCell ref="AE5:AE6"/>
    <mergeCell ref="AF5:AG5"/>
    <mergeCell ref="AJ5:AJ6"/>
    <mergeCell ref="AK5:AK6"/>
    <mergeCell ref="BJ5:BJ6"/>
    <mergeCell ref="AP5:AP6"/>
    <mergeCell ref="AQ5:AQ6"/>
    <mergeCell ref="AR5:AS5"/>
    <mergeCell ref="AV5:AV6"/>
    <mergeCell ref="AW5:AW6"/>
    <mergeCell ref="AX5:AX6"/>
    <mergeCell ref="AY5:AY6"/>
    <mergeCell ref="AZ5:BC5"/>
    <mergeCell ref="BD5:BD6"/>
    <mergeCell ref="BE5:BE6"/>
    <mergeCell ref="BF5:BG5"/>
    <mergeCell ref="CD5:CD6"/>
    <mergeCell ref="CE5:CE6"/>
    <mergeCell ref="BK5:BK6"/>
    <mergeCell ref="BL5:BO5"/>
    <mergeCell ref="BP5:BP6"/>
    <mergeCell ref="BQ5:BQ6"/>
    <mergeCell ref="BR5:BS5"/>
    <mergeCell ref="BV5:B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V41"/>
  <sheetViews>
    <sheetView topLeftCell="A13" zoomScale="70" zoomScaleNormal="70" workbookViewId="0">
      <selection activeCell="A34" sqref="A34"/>
    </sheetView>
  </sheetViews>
  <sheetFormatPr defaultRowHeight="26.25"/>
  <cols>
    <col min="1" max="1" width="21.140625" style="10" customWidth="1"/>
    <col min="2" max="2" width="21.140625" customWidth="1"/>
    <col min="3" max="5" width="18.85546875" customWidth="1"/>
    <col min="6" max="6" width="20.7109375" style="11" customWidth="1"/>
    <col min="7" max="7" width="26" style="11" customWidth="1"/>
    <col min="8" max="8" width="20.85546875" customWidth="1"/>
    <col min="9" max="9" width="19" bestFit="1" customWidth="1"/>
    <col min="10" max="10" width="18.85546875" customWidth="1"/>
    <col min="11" max="11" width="21.28515625" style="12" customWidth="1"/>
    <col min="12" max="12" width="22.85546875" customWidth="1"/>
    <col min="13" max="13" width="18.85546875" customWidth="1"/>
    <col min="14" max="14" width="19.28515625" bestFit="1" customWidth="1"/>
    <col min="15" max="15" width="19.7109375" customWidth="1"/>
    <col min="16" max="16" width="21.28515625" customWidth="1"/>
    <col min="17" max="17" width="20.85546875" customWidth="1"/>
    <col min="18" max="18" width="19" customWidth="1"/>
    <col min="19" max="19" width="24.28515625" customWidth="1"/>
    <col min="20" max="20" width="23.140625" customWidth="1"/>
    <col min="21" max="24" width="20.85546875" customWidth="1"/>
    <col min="25" max="25" width="24.28515625" customWidth="1"/>
    <col min="26" max="26" width="21.28515625" customWidth="1"/>
    <col min="27" max="27" width="20.85546875" customWidth="1"/>
    <col min="28" max="29" width="18.85546875" customWidth="1"/>
    <col min="30" max="30" width="24.28515625" customWidth="1"/>
    <col min="31" max="31" width="20.7109375" customWidth="1"/>
    <col min="32" max="32" width="20.85546875" customWidth="1"/>
    <col min="33" max="33" width="20.140625" customWidth="1"/>
    <col min="34" max="34" width="20.85546875" style="6" customWidth="1"/>
    <col min="35" max="42" width="22.85546875" style="7" customWidth="1"/>
    <col min="43" max="43" width="20.85546875" customWidth="1"/>
    <col min="44" max="45" width="20.140625" customWidth="1"/>
    <col min="46" max="46" width="20.85546875" style="6" customWidth="1"/>
    <col min="47" max="47" width="22.85546875" style="7" customWidth="1"/>
    <col min="48" max="48" width="20.85546875" customWidth="1"/>
    <col min="49" max="49" width="20.140625" customWidth="1"/>
    <col min="50" max="50" width="20.85546875" style="6" customWidth="1"/>
    <col min="51" max="51" width="22.85546875" style="7" customWidth="1"/>
    <col min="52" max="52" width="20.85546875" customWidth="1"/>
    <col min="53" max="54" width="20.140625" customWidth="1"/>
    <col min="55" max="55" width="20.85546875" style="6" customWidth="1"/>
    <col min="56" max="56" width="22.85546875" style="7" customWidth="1"/>
    <col min="57" max="57" width="20.85546875" customWidth="1"/>
    <col min="58" max="58" width="20.140625" customWidth="1"/>
    <col min="59" max="59" width="20.85546875" customWidth="1"/>
    <col min="60" max="60" width="20.85546875" style="6" customWidth="1"/>
    <col min="61" max="61" width="22.85546875" style="7" customWidth="1"/>
    <col min="62" max="62" width="20.85546875" customWidth="1"/>
    <col min="63" max="63" width="20.140625" customWidth="1"/>
    <col min="64" max="64" width="20.85546875" style="6" customWidth="1"/>
    <col min="65" max="67" width="22.85546875" style="7" customWidth="1"/>
    <col min="68" max="68" width="26.5703125" style="7" customWidth="1"/>
    <col min="69" max="69" width="19" style="7" customWidth="1"/>
    <col min="70" max="70" width="18.42578125" style="13" customWidth="1"/>
    <col min="71" max="71" width="15.140625" style="14" bestFit="1" customWidth="1"/>
    <col min="72" max="72" width="15.140625" bestFit="1" customWidth="1"/>
    <col min="73" max="73" width="15.7109375" bestFit="1" customWidth="1"/>
    <col min="74" max="74" width="18.85546875" bestFit="1" customWidth="1"/>
  </cols>
  <sheetData>
    <row r="2" spans="1:74" s="215" customFormat="1" ht="36">
      <c r="A2" s="215" t="s">
        <v>154</v>
      </c>
    </row>
    <row r="3" spans="1:74" ht="27" thickBot="1"/>
    <row r="4" spans="1:74" s="16" customFormat="1" ht="26.25" customHeight="1">
      <c r="A4" s="229" t="s">
        <v>0</v>
      </c>
      <c r="B4" s="226" t="s">
        <v>155</v>
      </c>
      <c r="C4" s="227"/>
      <c r="D4" s="227"/>
      <c r="E4" s="227"/>
      <c r="F4" s="227"/>
      <c r="G4" s="228"/>
      <c r="H4" s="226" t="s">
        <v>156</v>
      </c>
      <c r="I4" s="227"/>
      <c r="J4" s="227"/>
      <c r="K4" s="227"/>
      <c r="L4" s="228"/>
      <c r="M4" s="226" t="s">
        <v>157</v>
      </c>
      <c r="N4" s="227"/>
      <c r="O4" s="227"/>
      <c r="P4" s="228"/>
      <c r="Q4" s="226" t="s">
        <v>158</v>
      </c>
      <c r="R4" s="227"/>
      <c r="S4" s="227"/>
      <c r="T4" s="228"/>
      <c r="U4" s="226" t="s">
        <v>159</v>
      </c>
      <c r="V4" s="227"/>
      <c r="W4" s="227"/>
      <c r="X4" s="227"/>
      <c r="Y4" s="227"/>
      <c r="Z4" s="228"/>
      <c r="AA4" s="226" t="s">
        <v>160</v>
      </c>
      <c r="AB4" s="227"/>
      <c r="AC4" s="227"/>
      <c r="AD4" s="227"/>
      <c r="AE4" s="228"/>
      <c r="AF4" s="226" t="s">
        <v>161</v>
      </c>
      <c r="AG4" s="227"/>
      <c r="AH4" s="227"/>
      <c r="AI4" s="228"/>
      <c r="AJ4" s="226" t="s">
        <v>162</v>
      </c>
      <c r="AK4" s="227"/>
      <c r="AL4" s="227"/>
      <c r="AM4" s="227"/>
      <c r="AN4" s="227"/>
      <c r="AO4" s="236" t="s">
        <v>41</v>
      </c>
      <c r="AP4" s="237"/>
      <c r="AQ4" s="227" t="s">
        <v>163</v>
      </c>
      <c r="AR4" s="227"/>
      <c r="AS4" s="227"/>
      <c r="AT4" s="227"/>
      <c r="AU4" s="228"/>
      <c r="AV4" s="226" t="s">
        <v>164</v>
      </c>
      <c r="AW4" s="227"/>
      <c r="AX4" s="227"/>
      <c r="AY4" s="228"/>
      <c r="AZ4" s="226" t="s">
        <v>165</v>
      </c>
      <c r="BA4" s="227"/>
      <c r="BB4" s="227"/>
      <c r="BC4" s="227"/>
      <c r="BD4" s="228"/>
      <c r="BE4" s="226" t="s">
        <v>166</v>
      </c>
      <c r="BF4" s="227"/>
      <c r="BG4" s="227"/>
      <c r="BH4" s="227"/>
      <c r="BI4" s="228"/>
      <c r="BJ4" s="226" t="s">
        <v>167</v>
      </c>
      <c r="BK4" s="227"/>
      <c r="BL4" s="227"/>
      <c r="BM4" s="227"/>
      <c r="BN4" s="269" t="s">
        <v>47</v>
      </c>
      <c r="BO4" s="270"/>
      <c r="BP4" s="250" t="s">
        <v>48</v>
      </c>
      <c r="BQ4" s="238" t="s">
        <v>49</v>
      </c>
      <c r="BR4" s="245" t="s">
        <v>50</v>
      </c>
      <c r="BS4" s="15"/>
    </row>
    <row r="5" spans="1:74" s="19" customFormat="1" ht="26.25" customHeight="1">
      <c r="A5" s="230"/>
      <c r="B5" s="258" t="s">
        <v>51</v>
      </c>
      <c r="C5" s="259"/>
      <c r="D5" s="259"/>
      <c r="E5" s="260"/>
      <c r="F5" s="234" t="s">
        <v>52</v>
      </c>
      <c r="G5" s="234" t="s">
        <v>53</v>
      </c>
      <c r="H5" s="232" t="s">
        <v>51</v>
      </c>
      <c r="I5" s="233"/>
      <c r="J5" s="182"/>
      <c r="K5" s="234" t="s">
        <v>54</v>
      </c>
      <c r="L5" s="234" t="s">
        <v>53</v>
      </c>
      <c r="M5" s="232" t="s">
        <v>51</v>
      </c>
      <c r="N5" s="233"/>
      <c r="O5" s="241" t="s">
        <v>54</v>
      </c>
      <c r="P5" s="241" t="s">
        <v>53</v>
      </c>
      <c r="Q5" s="232" t="s">
        <v>51</v>
      </c>
      <c r="R5" s="233"/>
      <c r="S5" s="234" t="s">
        <v>54</v>
      </c>
      <c r="T5" s="234" t="s">
        <v>53</v>
      </c>
      <c r="U5" s="258" t="s">
        <v>51</v>
      </c>
      <c r="V5" s="259"/>
      <c r="W5" s="259"/>
      <c r="X5" s="260"/>
      <c r="Y5" s="241" t="s">
        <v>54</v>
      </c>
      <c r="Z5" s="241" t="s">
        <v>53</v>
      </c>
      <c r="AA5" s="232" t="s">
        <v>51</v>
      </c>
      <c r="AB5" s="257"/>
      <c r="AC5" s="233"/>
      <c r="AD5" s="241" t="s">
        <v>54</v>
      </c>
      <c r="AE5" s="241" t="s">
        <v>53</v>
      </c>
      <c r="AF5" s="232" t="s">
        <v>51</v>
      </c>
      <c r="AG5" s="233"/>
      <c r="AH5" s="241" t="s">
        <v>54</v>
      </c>
      <c r="AI5" s="241" t="s">
        <v>53</v>
      </c>
      <c r="AJ5" s="258" t="s">
        <v>51</v>
      </c>
      <c r="AK5" s="259"/>
      <c r="AL5" s="260"/>
      <c r="AM5" s="241" t="s">
        <v>54</v>
      </c>
      <c r="AN5" s="243" t="s">
        <v>53</v>
      </c>
      <c r="AO5" s="253" t="s">
        <v>54</v>
      </c>
      <c r="AP5" s="255" t="s">
        <v>53</v>
      </c>
      <c r="AQ5" s="261" t="s">
        <v>51</v>
      </c>
      <c r="AR5" s="259"/>
      <c r="AS5" s="260"/>
      <c r="AT5" s="241" t="s">
        <v>54</v>
      </c>
      <c r="AU5" s="241" t="s">
        <v>53</v>
      </c>
      <c r="AV5" s="232" t="s">
        <v>51</v>
      </c>
      <c r="AW5" s="233"/>
      <c r="AX5" s="241" t="s">
        <v>54</v>
      </c>
      <c r="AY5" s="241" t="s">
        <v>53</v>
      </c>
      <c r="AZ5" s="258" t="s">
        <v>51</v>
      </c>
      <c r="BA5" s="259"/>
      <c r="BB5" s="260"/>
      <c r="BC5" s="241" t="s">
        <v>54</v>
      </c>
      <c r="BD5" s="241" t="s">
        <v>53</v>
      </c>
      <c r="BE5" s="232" t="s">
        <v>51</v>
      </c>
      <c r="BF5" s="233"/>
      <c r="BG5" s="182"/>
      <c r="BH5" s="241" t="s">
        <v>54</v>
      </c>
      <c r="BI5" s="241" t="s">
        <v>53</v>
      </c>
      <c r="BJ5" s="232" t="s">
        <v>51</v>
      </c>
      <c r="BK5" s="233"/>
      <c r="BL5" s="241" t="s">
        <v>54</v>
      </c>
      <c r="BM5" s="243" t="s">
        <v>53</v>
      </c>
      <c r="BN5" s="265" t="s">
        <v>54</v>
      </c>
      <c r="BO5" s="267" t="s">
        <v>53</v>
      </c>
      <c r="BP5" s="251"/>
      <c r="BQ5" s="239"/>
      <c r="BR5" s="246"/>
      <c r="BS5" s="18"/>
    </row>
    <row r="6" spans="1:74" s="19" customFormat="1" ht="52.5">
      <c r="A6" s="231"/>
      <c r="B6" s="20" t="s">
        <v>55</v>
      </c>
      <c r="C6" s="20" t="s">
        <v>56</v>
      </c>
      <c r="D6" s="20" t="s">
        <v>57</v>
      </c>
      <c r="E6" s="20" t="s">
        <v>58</v>
      </c>
      <c r="F6" s="235"/>
      <c r="G6" s="235"/>
      <c r="H6" s="20" t="s">
        <v>55</v>
      </c>
      <c r="I6" s="20" t="s">
        <v>56</v>
      </c>
      <c r="J6" s="20" t="s">
        <v>58</v>
      </c>
      <c r="K6" s="235"/>
      <c r="L6" s="235"/>
      <c r="M6" s="20" t="s">
        <v>55</v>
      </c>
      <c r="N6" s="20" t="s">
        <v>56</v>
      </c>
      <c r="O6" s="242"/>
      <c r="P6" s="242"/>
      <c r="Q6" s="20" t="s">
        <v>55</v>
      </c>
      <c r="R6" s="20" t="s">
        <v>56</v>
      </c>
      <c r="S6" s="235"/>
      <c r="T6" s="235"/>
      <c r="U6" s="20" t="s">
        <v>55</v>
      </c>
      <c r="V6" s="20" t="s">
        <v>56</v>
      </c>
      <c r="W6" s="20" t="s">
        <v>57</v>
      </c>
      <c r="X6" s="20" t="s">
        <v>59</v>
      </c>
      <c r="Y6" s="242"/>
      <c r="Z6" s="242"/>
      <c r="AA6" s="20" t="s">
        <v>55</v>
      </c>
      <c r="AB6" s="20" t="s">
        <v>56</v>
      </c>
      <c r="AC6" s="20" t="s">
        <v>59</v>
      </c>
      <c r="AD6" s="242"/>
      <c r="AE6" s="242"/>
      <c r="AF6" s="20" t="s">
        <v>55</v>
      </c>
      <c r="AG6" s="20" t="s">
        <v>56</v>
      </c>
      <c r="AH6" s="242"/>
      <c r="AI6" s="242"/>
      <c r="AJ6" s="20" t="s">
        <v>55</v>
      </c>
      <c r="AK6" s="20" t="s">
        <v>56</v>
      </c>
      <c r="AL6" s="21" t="s">
        <v>60</v>
      </c>
      <c r="AM6" s="242"/>
      <c r="AN6" s="244"/>
      <c r="AO6" s="254"/>
      <c r="AP6" s="256"/>
      <c r="AQ6" s="22" t="s">
        <v>55</v>
      </c>
      <c r="AR6" s="20" t="s">
        <v>56</v>
      </c>
      <c r="AS6" s="20" t="s">
        <v>59</v>
      </c>
      <c r="AT6" s="242"/>
      <c r="AU6" s="242"/>
      <c r="AV6" s="20" t="s">
        <v>55</v>
      </c>
      <c r="AW6" s="20" t="s">
        <v>56</v>
      </c>
      <c r="AX6" s="242"/>
      <c r="AY6" s="242"/>
      <c r="AZ6" s="20" t="s">
        <v>55</v>
      </c>
      <c r="BA6" s="20" t="s">
        <v>56</v>
      </c>
      <c r="BB6" s="21" t="s">
        <v>61</v>
      </c>
      <c r="BC6" s="242"/>
      <c r="BD6" s="242"/>
      <c r="BE6" s="20" t="s">
        <v>55</v>
      </c>
      <c r="BF6" s="20" t="s">
        <v>56</v>
      </c>
      <c r="BG6" s="20" t="s">
        <v>59</v>
      </c>
      <c r="BH6" s="242"/>
      <c r="BI6" s="242"/>
      <c r="BJ6" s="20" t="s">
        <v>55</v>
      </c>
      <c r="BK6" s="20" t="s">
        <v>56</v>
      </c>
      <c r="BL6" s="242"/>
      <c r="BM6" s="244"/>
      <c r="BN6" s="266"/>
      <c r="BO6" s="268"/>
      <c r="BP6" s="252"/>
      <c r="BQ6" s="240"/>
      <c r="BR6" s="247"/>
      <c r="BS6" s="18"/>
    </row>
    <row r="7" spans="1:74" s="16" customFormat="1">
      <c r="A7" s="183">
        <v>42795</v>
      </c>
      <c r="B7" s="23">
        <v>36976</v>
      </c>
      <c r="C7" s="23">
        <v>23390</v>
      </c>
      <c r="D7" s="23">
        <v>0</v>
      </c>
      <c r="E7" s="23">
        <v>0</v>
      </c>
      <c r="F7" s="24">
        <f>SUM(B7+C7+D7+E7)</f>
        <v>60366</v>
      </c>
      <c r="G7" s="25">
        <v>12561</v>
      </c>
      <c r="H7" s="23">
        <v>52490</v>
      </c>
      <c r="I7" s="23">
        <v>11130</v>
      </c>
      <c r="J7" s="23">
        <v>0</v>
      </c>
      <c r="K7" s="26">
        <f>SUM(H7:J7)</f>
        <v>63620</v>
      </c>
      <c r="L7" s="25">
        <v>168</v>
      </c>
      <c r="M7" s="27">
        <v>13960</v>
      </c>
      <c r="N7" s="27">
        <v>2500</v>
      </c>
      <c r="O7" s="25">
        <f>M7+N7</f>
        <v>16460</v>
      </c>
      <c r="P7" s="26">
        <v>1975</v>
      </c>
      <c r="Q7" s="27">
        <v>29640</v>
      </c>
      <c r="R7" s="27">
        <v>9640</v>
      </c>
      <c r="S7" s="25">
        <f t="shared" ref="S7:S37" si="0">SUM(Q7:R7)</f>
        <v>39280</v>
      </c>
      <c r="T7" s="26">
        <v>4920</v>
      </c>
      <c r="U7" s="23">
        <v>19268</v>
      </c>
      <c r="V7" s="23">
        <v>6390</v>
      </c>
      <c r="W7" s="23">
        <v>0</v>
      </c>
      <c r="X7" s="23">
        <v>0</v>
      </c>
      <c r="Y7" s="25">
        <f>SUM(U7:X7)</f>
        <v>25658</v>
      </c>
      <c r="Z7" s="25">
        <v>2597</v>
      </c>
      <c r="AA7" s="23">
        <v>24038</v>
      </c>
      <c r="AB7" s="23">
        <v>11770</v>
      </c>
      <c r="AC7" s="23">
        <v>0</v>
      </c>
      <c r="AD7" s="25">
        <f>SUM(AA7+AB7)</f>
        <v>35808</v>
      </c>
      <c r="AE7" s="25">
        <v>740</v>
      </c>
      <c r="AF7" s="23">
        <v>38293</v>
      </c>
      <c r="AG7" s="23">
        <v>7850</v>
      </c>
      <c r="AH7" s="26">
        <f>SUM(AF7+AG7)</f>
        <v>46143</v>
      </c>
      <c r="AI7" s="26">
        <v>4435</v>
      </c>
      <c r="AJ7" s="28">
        <v>27370</v>
      </c>
      <c r="AK7" s="28">
        <v>7920</v>
      </c>
      <c r="AL7" s="28">
        <v>0</v>
      </c>
      <c r="AM7" s="26">
        <f>SUM(AJ7+AK7+AL7)</f>
        <v>35290</v>
      </c>
      <c r="AN7" s="29">
        <v>1380</v>
      </c>
      <c r="AO7" s="152">
        <f>SUM(F7+K7+O7+S7+Y7+AD7+AH7+AM7)</f>
        <v>322625</v>
      </c>
      <c r="AP7" s="153">
        <f>SUM(G7+L7+P7+T7+Z7+AE7+AI7+AN7)</f>
        <v>28776</v>
      </c>
      <c r="AQ7" s="30">
        <v>8780</v>
      </c>
      <c r="AR7" s="23">
        <v>3730</v>
      </c>
      <c r="AS7" s="23">
        <v>0</v>
      </c>
      <c r="AT7" s="26">
        <f>SUM(AQ7+AR7+AS7)</f>
        <v>12510</v>
      </c>
      <c r="AU7" s="26">
        <v>875</v>
      </c>
      <c r="AV7" s="23">
        <v>11670</v>
      </c>
      <c r="AW7" s="23">
        <v>3890</v>
      </c>
      <c r="AX7" s="26">
        <f>SUM(AV7+AW7)</f>
        <v>15560</v>
      </c>
      <c r="AY7" s="26">
        <v>3335</v>
      </c>
      <c r="AZ7" s="23">
        <v>2610</v>
      </c>
      <c r="BA7" s="23">
        <v>100</v>
      </c>
      <c r="BB7" s="23">
        <v>0</v>
      </c>
      <c r="BC7" s="26">
        <f>SUM(AZ7+BA7+BB7)</f>
        <v>2710</v>
      </c>
      <c r="BD7" s="26">
        <v>40</v>
      </c>
      <c r="BE7" s="23">
        <v>9810</v>
      </c>
      <c r="BF7" s="23">
        <v>2500</v>
      </c>
      <c r="BG7" s="23">
        <v>0</v>
      </c>
      <c r="BH7" s="26">
        <f>SUM(BE7+BF7+BG7)</f>
        <v>12310</v>
      </c>
      <c r="BI7" s="26">
        <v>95</v>
      </c>
      <c r="BJ7" s="23">
        <v>43226</v>
      </c>
      <c r="BK7" s="23">
        <v>1900</v>
      </c>
      <c r="BL7" s="26">
        <f>SUM(BJ7+BK7)</f>
        <v>45126</v>
      </c>
      <c r="BM7" s="29">
        <v>965</v>
      </c>
      <c r="BN7" s="206">
        <f>SUM(AT7+AX7+BC7+BH7+BL7)</f>
        <v>88216</v>
      </c>
      <c r="BO7" s="206">
        <f t="shared" ref="BO7:BO36" si="1">SUM(AU7+AY7+BD7+BI7+BM7)</f>
        <v>5310</v>
      </c>
      <c r="BP7" s="184">
        <f>F7+K7+O7+S7+Y7+AD7+AH7+AM7+AT7+AX7+BC7+BH7+BL7</f>
        <v>410841</v>
      </c>
      <c r="BQ7" s="185">
        <f>+G7+L7+P7+T7+Z7+AE7+AI7+AN7+AU7+AY7+BD7+BI7+BM7</f>
        <v>34086</v>
      </c>
      <c r="BR7" s="207"/>
      <c r="BS7" s="31"/>
      <c r="BT7" s="31"/>
      <c r="BU7" s="32"/>
      <c r="BV7" s="32"/>
    </row>
    <row r="8" spans="1:74" s="16" customFormat="1">
      <c r="A8" s="183">
        <v>42796</v>
      </c>
      <c r="B8" s="33">
        <v>39732</v>
      </c>
      <c r="C8" s="23">
        <v>28840</v>
      </c>
      <c r="D8" s="23">
        <v>0</v>
      </c>
      <c r="E8" s="23">
        <v>0</v>
      </c>
      <c r="F8" s="24">
        <f t="shared" ref="F8:F37" si="2">SUM(B8+C8+D8+E8)</f>
        <v>68572</v>
      </c>
      <c r="G8" s="25">
        <v>12993</v>
      </c>
      <c r="H8" s="33">
        <v>54906</v>
      </c>
      <c r="I8" s="23">
        <v>7190</v>
      </c>
      <c r="J8" s="23">
        <v>150</v>
      </c>
      <c r="K8" s="26">
        <f>SUM(H8:J8)</f>
        <v>62246</v>
      </c>
      <c r="L8" s="25">
        <v>164</v>
      </c>
      <c r="M8" s="27">
        <v>15630</v>
      </c>
      <c r="N8" s="27">
        <v>4050</v>
      </c>
      <c r="O8" s="25">
        <f t="shared" ref="O8:O37" si="3">M8+N8</f>
        <v>19680</v>
      </c>
      <c r="P8" s="26">
        <v>2075</v>
      </c>
      <c r="Q8" s="27">
        <v>31210</v>
      </c>
      <c r="R8" s="27">
        <v>3800</v>
      </c>
      <c r="S8" s="25">
        <f t="shared" si="0"/>
        <v>35010</v>
      </c>
      <c r="T8" s="26">
        <v>3866</v>
      </c>
      <c r="U8" s="23">
        <v>17140</v>
      </c>
      <c r="V8" s="23">
        <v>1450</v>
      </c>
      <c r="W8" s="23">
        <v>0</v>
      </c>
      <c r="X8" s="23">
        <v>0</v>
      </c>
      <c r="Y8" s="25">
        <f t="shared" ref="Y8:Y33" si="4">SUM(U8:X8)</f>
        <v>18590</v>
      </c>
      <c r="Z8" s="25">
        <v>2442</v>
      </c>
      <c r="AA8" s="23">
        <v>19160</v>
      </c>
      <c r="AB8" s="23">
        <v>12360</v>
      </c>
      <c r="AC8" s="23">
        <v>0</v>
      </c>
      <c r="AD8" s="25">
        <f t="shared" ref="AD8:AD37" si="5">SUM(AA8+AB8)</f>
        <v>31520</v>
      </c>
      <c r="AE8" s="25">
        <v>365</v>
      </c>
      <c r="AF8" s="33">
        <v>42530</v>
      </c>
      <c r="AG8" s="23">
        <v>10170</v>
      </c>
      <c r="AH8" s="26">
        <f t="shared" ref="AH8:AH37" si="6">SUM(AF8+AG8)</f>
        <v>52700</v>
      </c>
      <c r="AI8" s="26">
        <v>4730</v>
      </c>
      <c r="AJ8" s="28">
        <v>26910</v>
      </c>
      <c r="AK8" s="28">
        <v>9550</v>
      </c>
      <c r="AL8" s="28">
        <v>0</v>
      </c>
      <c r="AM8" s="26">
        <f t="shared" ref="AM8:AM37" si="7">SUM(AJ8+AK8+AL8)</f>
        <v>36460</v>
      </c>
      <c r="AN8" s="29">
        <v>475</v>
      </c>
      <c r="AO8" s="152">
        <f t="shared" ref="AO8:AP37" si="8">SUM(F8+K8+O8+S8+Y8+AD8+AH8+AM8)</f>
        <v>324778</v>
      </c>
      <c r="AP8" s="153">
        <f t="shared" si="8"/>
        <v>27110</v>
      </c>
      <c r="AQ8" s="34">
        <v>7503</v>
      </c>
      <c r="AR8" s="23">
        <v>5570</v>
      </c>
      <c r="AS8" s="23">
        <v>0</v>
      </c>
      <c r="AT8" s="26">
        <f t="shared" ref="AT8:AT37" si="9">SUM(AQ8+AR8+AS8)</f>
        <v>13073</v>
      </c>
      <c r="AU8" s="26">
        <v>350</v>
      </c>
      <c r="AV8" s="33">
        <v>11950</v>
      </c>
      <c r="AW8" s="23">
        <v>1490</v>
      </c>
      <c r="AX8" s="26">
        <f t="shared" ref="AX8:AX37" si="10">SUM(AV8+AW8)</f>
        <v>13440</v>
      </c>
      <c r="AY8" s="26">
        <v>3190</v>
      </c>
      <c r="AZ8" s="33">
        <v>2330</v>
      </c>
      <c r="BA8" s="23">
        <v>100</v>
      </c>
      <c r="BB8" s="23">
        <v>0</v>
      </c>
      <c r="BC8" s="26">
        <f t="shared" ref="BC8:BC37" si="11">SUM(AZ8+BA8+BB8)</f>
        <v>2430</v>
      </c>
      <c r="BD8" s="26">
        <v>42</v>
      </c>
      <c r="BE8" s="33">
        <v>8470</v>
      </c>
      <c r="BF8" s="23">
        <v>1160</v>
      </c>
      <c r="BG8" s="23">
        <v>0</v>
      </c>
      <c r="BH8" s="26">
        <f t="shared" ref="BH8:BH37" si="12">SUM(BE8+BF8+BG8)</f>
        <v>9630</v>
      </c>
      <c r="BI8" s="26">
        <v>240</v>
      </c>
      <c r="BJ8" s="33">
        <v>41940</v>
      </c>
      <c r="BK8" s="23">
        <v>7820</v>
      </c>
      <c r="BL8" s="26">
        <f t="shared" ref="BL8:BL37" si="13">SUM(BJ8+BK8)</f>
        <v>49760</v>
      </c>
      <c r="BM8" s="29">
        <v>1110</v>
      </c>
      <c r="BN8" s="206">
        <f t="shared" ref="BN8:BN25" si="14">SUM(AT8+AX8+BC8+BH8+BL8)</f>
        <v>88333</v>
      </c>
      <c r="BO8" s="206">
        <f t="shared" si="1"/>
        <v>4932</v>
      </c>
      <c r="BP8" s="184">
        <f t="shared" ref="BP8:BP37" si="15">F8+K8+O8+S8+Y8+AD8+AH8+AM8+AT8+AX8+BC8+BH8+BL8</f>
        <v>413111</v>
      </c>
      <c r="BQ8" s="185">
        <f t="shared" ref="BQ8:BQ37" si="16">+G8+L8+P8+T8+Z8+AE8+AI8+AN8+AU8+AY8+BD8+BI8+BM8</f>
        <v>32042</v>
      </c>
      <c r="BR8" s="208"/>
      <c r="BS8" s="35"/>
      <c r="BT8" s="31"/>
      <c r="BU8" s="32"/>
      <c r="BV8" s="36"/>
    </row>
    <row r="9" spans="1:74" s="16" customFormat="1">
      <c r="A9" s="183">
        <v>42797</v>
      </c>
      <c r="B9" s="23">
        <v>36792</v>
      </c>
      <c r="C9" s="23">
        <v>21020</v>
      </c>
      <c r="D9" s="23">
        <v>0</v>
      </c>
      <c r="E9" s="23">
        <v>0</v>
      </c>
      <c r="F9" s="24">
        <f t="shared" si="2"/>
        <v>57812</v>
      </c>
      <c r="G9" s="25">
        <v>9509</v>
      </c>
      <c r="H9" s="23">
        <v>53610</v>
      </c>
      <c r="I9" s="23">
        <v>5920</v>
      </c>
      <c r="J9" s="23">
        <v>0</v>
      </c>
      <c r="K9" s="26">
        <f t="shared" ref="K9:K37" si="17">SUM(H9:J9)</f>
        <v>59530</v>
      </c>
      <c r="L9" s="25">
        <v>284</v>
      </c>
      <c r="M9" s="27">
        <v>16277</v>
      </c>
      <c r="N9" s="27">
        <v>4640</v>
      </c>
      <c r="O9" s="25">
        <f t="shared" si="3"/>
        <v>20917</v>
      </c>
      <c r="P9" s="26">
        <v>885</v>
      </c>
      <c r="Q9" s="27">
        <v>34270</v>
      </c>
      <c r="R9" s="27">
        <v>7630</v>
      </c>
      <c r="S9" s="25">
        <f t="shared" si="0"/>
        <v>41900</v>
      </c>
      <c r="T9" s="26">
        <v>6927</v>
      </c>
      <c r="U9" s="23">
        <v>23197</v>
      </c>
      <c r="V9" s="23">
        <v>3400</v>
      </c>
      <c r="W9" s="23">
        <v>0</v>
      </c>
      <c r="X9" s="23">
        <v>0</v>
      </c>
      <c r="Y9" s="25">
        <f t="shared" si="4"/>
        <v>26597</v>
      </c>
      <c r="Z9" s="25">
        <v>2206</v>
      </c>
      <c r="AA9" s="23">
        <v>39770</v>
      </c>
      <c r="AB9" s="23">
        <v>9140</v>
      </c>
      <c r="AC9" s="23">
        <v>0</v>
      </c>
      <c r="AD9" s="25">
        <f t="shared" si="5"/>
        <v>48910</v>
      </c>
      <c r="AE9" s="25">
        <v>305</v>
      </c>
      <c r="AF9" s="23">
        <v>54858</v>
      </c>
      <c r="AG9" s="23">
        <v>8310</v>
      </c>
      <c r="AH9" s="26">
        <f t="shared" si="6"/>
        <v>63168</v>
      </c>
      <c r="AI9" s="26">
        <v>3395</v>
      </c>
      <c r="AJ9" s="28">
        <v>33280</v>
      </c>
      <c r="AK9" s="28">
        <v>3000</v>
      </c>
      <c r="AL9" s="28">
        <v>0</v>
      </c>
      <c r="AM9" s="26">
        <f t="shared" si="7"/>
        <v>36280</v>
      </c>
      <c r="AN9" s="29">
        <v>370</v>
      </c>
      <c r="AO9" s="152">
        <f t="shared" si="8"/>
        <v>355114</v>
      </c>
      <c r="AP9" s="153">
        <f t="shared" si="8"/>
        <v>23881</v>
      </c>
      <c r="AQ9" s="30">
        <v>11176</v>
      </c>
      <c r="AR9" s="23">
        <v>2950</v>
      </c>
      <c r="AS9" s="23">
        <v>0</v>
      </c>
      <c r="AT9" s="26">
        <f t="shared" si="9"/>
        <v>14126</v>
      </c>
      <c r="AU9" s="26">
        <v>960</v>
      </c>
      <c r="AV9" s="23">
        <v>16100</v>
      </c>
      <c r="AW9" s="23">
        <v>1840</v>
      </c>
      <c r="AX9" s="26">
        <f t="shared" si="10"/>
        <v>17940</v>
      </c>
      <c r="AY9" s="26">
        <v>1390</v>
      </c>
      <c r="AZ9" s="23">
        <v>2420</v>
      </c>
      <c r="BA9" s="23">
        <v>1460</v>
      </c>
      <c r="BB9" s="23">
        <v>0</v>
      </c>
      <c r="BC9" s="26">
        <f t="shared" si="11"/>
        <v>3880</v>
      </c>
      <c r="BD9" s="26">
        <v>90</v>
      </c>
      <c r="BE9" s="23">
        <v>8540</v>
      </c>
      <c r="BF9" s="23">
        <v>400</v>
      </c>
      <c r="BG9" s="23">
        <v>0</v>
      </c>
      <c r="BH9" s="26">
        <f t="shared" si="12"/>
        <v>8940</v>
      </c>
      <c r="BI9" s="26">
        <v>585</v>
      </c>
      <c r="BJ9" s="23">
        <v>47858</v>
      </c>
      <c r="BK9" s="23">
        <v>6210</v>
      </c>
      <c r="BL9" s="26">
        <f t="shared" si="13"/>
        <v>54068</v>
      </c>
      <c r="BM9" s="29">
        <v>1740</v>
      </c>
      <c r="BN9" s="206">
        <f t="shared" si="14"/>
        <v>98954</v>
      </c>
      <c r="BO9" s="206">
        <f t="shared" si="1"/>
        <v>4765</v>
      </c>
      <c r="BP9" s="184">
        <f t="shared" si="15"/>
        <v>454068</v>
      </c>
      <c r="BQ9" s="185">
        <f t="shared" si="16"/>
        <v>28646</v>
      </c>
      <c r="BR9" s="208"/>
      <c r="BS9" s="35"/>
      <c r="BT9" s="31"/>
      <c r="BU9" s="32"/>
      <c r="BV9" s="36"/>
    </row>
    <row r="10" spans="1:74" s="16" customFormat="1">
      <c r="A10" s="183">
        <v>42798</v>
      </c>
      <c r="B10" s="23">
        <v>49251</v>
      </c>
      <c r="C10" s="23">
        <v>7910</v>
      </c>
      <c r="D10" s="23">
        <v>0</v>
      </c>
      <c r="E10" s="23">
        <v>0</v>
      </c>
      <c r="F10" s="24">
        <f t="shared" si="2"/>
        <v>57161</v>
      </c>
      <c r="G10" s="25">
        <v>5476</v>
      </c>
      <c r="H10" s="23">
        <v>65878</v>
      </c>
      <c r="I10" s="23">
        <v>2890</v>
      </c>
      <c r="J10" s="23">
        <v>0</v>
      </c>
      <c r="K10" s="26">
        <f t="shared" si="17"/>
        <v>68768</v>
      </c>
      <c r="L10" s="25">
        <v>264</v>
      </c>
      <c r="M10" s="27">
        <v>13330</v>
      </c>
      <c r="N10" s="27">
        <v>2660</v>
      </c>
      <c r="O10" s="25">
        <f t="shared" si="3"/>
        <v>15990</v>
      </c>
      <c r="P10" s="26">
        <v>2025.5</v>
      </c>
      <c r="Q10" s="37">
        <v>56397</v>
      </c>
      <c r="R10" s="37">
        <v>3980</v>
      </c>
      <c r="S10" s="25">
        <f t="shared" si="0"/>
        <v>60377</v>
      </c>
      <c r="T10" s="26">
        <v>9293</v>
      </c>
      <c r="U10" s="23">
        <v>21550</v>
      </c>
      <c r="V10" s="23">
        <v>2300</v>
      </c>
      <c r="W10" s="23">
        <v>0</v>
      </c>
      <c r="X10" s="23">
        <v>0</v>
      </c>
      <c r="Y10" s="25">
        <f t="shared" si="4"/>
        <v>23850</v>
      </c>
      <c r="Z10" s="25">
        <v>1180</v>
      </c>
      <c r="AA10" s="23">
        <v>19370</v>
      </c>
      <c r="AB10" s="23">
        <v>3880</v>
      </c>
      <c r="AC10" s="23">
        <v>100</v>
      </c>
      <c r="AD10" s="25">
        <f t="shared" si="5"/>
        <v>23250</v>
      </c>
      <c r="AE10" s="25">
        <v>485</v>
      </c>
      <c r="AF10" s="23">
        <v>50815</v>
      </c>
      <c r="AG10" s="23">
        <v>6650</v>
      </c>
      <c r="AH10" s="26">
        <f t="shared" si="6"/>
        <v>57465</v>
      </c>
      <c r="AI10" s="26">
        <v>3610</v>
      </c>
      <c r="AJ10" s="28">
        <v>37530</v>
      </c>
      <c r="AK10" s="28">
        <v>3310</v>
      </c>
      <c r="AL10" s="28">
        <v>0</v>
      </c>
      <c r="AM10" s="26">
        <f t="shared" si="7"/>
        <v>40840</v>
      </c>
      <c r="AN10" s="29">
        <v>375</v>
      </c>
      <c r="AO10" s="152">
        <f t="shared" si="8"/>
        <v>347701</v>
      </c>
      <c r="AP10" s="153">
        <f t="shared" si="8"/>
        <v>22708.5</v>
      </c>
      <c r="AQ10" s="30">
        <v>11088</v>
      </c>
      <c r="AR10" s="23">
        <v>2080</v>
      </c>
      <c r="AS10" s="23">
        <v>0</v>
      </c>
      <c r="AT10" s="26">
        <f t="shared" si="9"/>
        <v>13168</v>
      </c>
      <c r="AU10" s="26">
        <v>440</v>
      </c>
      <c r="AV10" s="23">
        <v>18070</v>
      </c>
      <c r="AW10" s="23">
        <v>920</v>
      </c>
      <c r="AX10" s="26">
        <f t="shared" si="10"/>
        <v>18990</v>
      </c>
      <c r="AY10" s="26">
        <v>2160</v>
      </c>
      <c r="AZ10" s="23">
        <v>3310</v>
      </c>
      <c r="BA10" s="23">
        <v>250</v>
      </c>
      <c r="BB10" s="23">
        <v>0</v>
      </c>
      <c r="BC10" s="26">
        <f t="shared" si="11"/>
        <v>3560</v>
      </c>
      <c r="BD10" s="26">
        <v>105</v>
      </c>
      <c r="BE10" s="23">
        <v>10360</v>
      </c>
      <c r="BF10" s="23">
        <v>1400</v>
      </c>
      <c r="BG10" s="23">
        <v>0</v>
      </c>
      <c r="BH10" s="26">
        <f t="shared" si="12"/>
        <v>11760</v>
      </c>
      <c r="BI10" s="26">
        <v>150</v>
      </c>
      <c r="BJ10" s="23">
        <v>64936</v>
      </c>
      <c r="BK10" s="23">
        <v>4830</v>
      </c>
      <c r="BL10" s="26">
        <f t="shared" si="13"/>
        <v>69766</v>
      </c>
      <c r="BM10" s="29">
        <v>2895</v>
      </c>
      <c r="BN10" s="206">
        <f t="shared" si="14"/>
        <v>117244</v>
      </c>
      <c r="BO10" s="206">
        <f t="shared" si="1"/>
        <v>5750</v>
      </c>
      <c r="BP10" s="184">
        <f t="shared" si="15"/>
        <v>464945</v>
      </c>
      <c r="BQ10" s="185">
        <f t="shared" si="16"/>
        <v>28458.5</v>
      </c>
      <c r="BR10" s="208"/>
      <c r="BS10" s="38"/>
      <c r="BT10" s="38"/>
      <c r="BU10" s="32"/>
      <c r="BV10" s="32"/>
    </row>
    <row r="11" spans="1:74" s="16" customFormat="1">
      <c r="A11" s="183">
        <v>42799</v>
      </c>
      <c r="B11" s="23">
        <v>49425</v>
      </c>
      <c r="C11" s="23">
        <v>5150</v>
      </c>
      <c r="D11" s="23">
        <v>0</v>
      </c>
      <c r="E11" s="23">
        <v>0</v>
      </c>
      <c r="F11" s="24">
        <f t="shared" si="2"/>
        <v>54575</v>
      </c>
      <c r="G11" s="25">
        <v>4647</v>
      </c>
      <c r="H11" s="23">
        <v>65801</v>
      </c>
      <c r="I11" s="23">
        <v>2040</v>
      </c>
      <c r="J11" s="23">
        <v>0</v>
      </c>
      <c r="K11" s="26">
        <f t="shared" si="17"/>
        <v>67841</v>
      </c>
      <c r="L11" s="25">
        <v>178</v>
      </c>
      <c r="M11" s="27">
        <v>12160</v>
      </c>
      <c r="N11" s="23">
        <v>730</v>
      </c>
      <c r="O11" s="25">
        <f t="shared" si="3"/>
        <v>12890</v>
      </c>
      <c r="P11" s="26">
        <v>1005</v>
      </c>
      <c r="Q11" s="37">
        <v>56876</v>
      </c>
      <c r="R11" s="37">
        <v>6530</v>
      </c>
      <c r="S11" s="25">
        <f t="shared" si="0"/>
        <v>63406</v>
      </c>
      <c r="T11" s="26">
        <v>6218</v>
      </c>
      <c r="U11" s="23">
        <v>17450</v>
      </c>
      <c r="V11" s="23">
        <v>780</v>
      </c>
      <c r="W11" s="23">
        <v>0</v>
      </c>
      <c r="X11" s="23">
        <v>0</v>
      </c>
      <c r="Y11" s="25">
        <f t="shared" si="4"/>
        <v>18230</v>
      </c>
      <c r="Z11" s="25">
        <v>1124</v>
      </c>
      <c r="AA11" s="23">
        <v>12608</v>
      </c>
      <c r="AB11" s="23">
        <v>1590</v>
      </c>
      <c r="AC11" s="23">
        <v>0</v>
      </c>
      <c r="AD11" s="25">
        <f t="shared" si="5"/>
        <v>14198</v>
      </c>
      <c r="AE11" s="25">
        <v>65</v>
      </c>
      <c r="AF11" s="23">
        <v>49970</v>
      </c>
      <c r="AG11" s="23">
        <v>2500</v>
      </c>
      <c r="AH11" s="26">
        <f t="shared" si="6"/>
        <v>52470</v>
      </c>
      <c r="AI11" s="26">
        <v>3325</v>
      </c>
      <c r="AJ11" s="28">
        <v>31083</v>
      </c>
      <c r="AK11" s="28">
        <v>1970</v>
      </c>
      <c r="AL11" s="28">
        <v>0</v>
      </c>
      <c r="AM11" s="26">
        <f t="shared" si="7"/>
        <v>33053</v>
      </c>
      <c r="AN11" s="29">
        <v>180</v>
      </c>
      <c r="AO11" s="152">
        <f t="shared" si="8"/>
        <v>316663</v>
      </c>
      <c r="AP11" s="153">
        <f t="shared" si="8"/>
        <v>16742</v>
      </c>
      <c r="AQ11" s="30">
        <v>7600</v>
      </c>
      <c r="AR11" s="23">
        <v>3800</v>
      </c>
      <c r="AS11" s="23">
        <v>0</v>
      </c>
      <c r="AT11" s="26">
        <f t="shared" si="9"/>
        <v>11400</v>
      </c>
      <c r="AU11" s="26">
        <v>1275</v>
      </c>
      <c r="AV11" s="23">
        <v>14910</v>
      </c>
      <c r="AW11" s="23">
        <v>1910</v>
      </c>
      <c r="AX11" s="26">
        <f t="shared" si="10"/>
        <v>16820</v>
      </c>
      <c r="AY11" s="26">
        <v>1210</v>
      </c>
      <c r="AZ11" s="23">
        <v>1980</v>
      </c>
      <c r="BA11" s="23">
        <v>200</v>
      </c>
      <c r="BB11" s="23">
        <v>0</v>
      </c>
      <c r="BC11" s="26">
        <f t="shared" si="11"/>
        <v>2180</v>
      </c>
      <c r="BD11" s="26">
        <v>53</v>
      </c>
      <c r="BE11" s="23">
        <v>8176</v>
      </c>
      <c r="BF11" s="23">
        <v>2300</v>
      </c>
      <c r="BG11" s="23">
        <v>0</v>
      </c>
      <c r="BH11" s="26">
        <f t="shared" si="12"/>
        <v>10476</v>
      </c>
      <c r="BI11" s="26">
        <v>215</v>
      </c>
      <c r="BJ11" s="23">
        <v>66074</v>
      </c>
      <c r="BK11" s="23">
        <v>9070</v>
      </c>
      <c r="BL11" s="26">
        <f t="shared" si="13"/>
        <v>75144</v>
      </c>
      <c r="BM11" s="29">
        <v>4420</v>
      </c>
      <c r="BN11" s="206">
        <f t="shared" si="14"/>
        <v>116020</v>
      </c>
      <c r="BO11" s="206">
        <f t="shared" si="1"/>
        <v>7173</v>
      </c>
      <c r="BP11" s="184">
        <f t="shared" si="15"/>
        <v>432683</v>
      </c>
      <c r="BQ11" s="185">
        <f t="shared" si="16"/>
        <v>23915</v>
      </c>
      <c r="BR11" s="207"/>
      <c r="BS11" s="15"/>
    </row>
    <row r="12" spans="1:74" s="16" customFormat="1">
      <c r="A12" s="183">
        <v>42800</v>
      </c>
      <c r="B12" s="23">
        <v>44430</v>
      </c>
      <c r="C12" s="23">
        <v>27580</v>
      </c>
      <c r="D12" s="23">
        <v>0</v>
      </c>
      <c r="E12" s="23">
        <v>1100</v>
      </c>
      <c r="F12" s="24">
        <f t="shared" si="2"/>
        <v>73110</v>
      </c>
      <c r="G12" s="25">
        <v>17191</v>
      </c>
      <c r="H12" s="23">
        <v>67262</v>
      </c>
      <c r="I12" s="23">
        <v>15680</v>
      </c>
      <c r="J12" s="23">
        <v>0</v>
      </c>
      <c r="K12" s="26">
        <f t="shared" si="17"/>
        <v>82942</v>
      </c>
      <c r="L12" s="25">
        <v>256</v>
      </c>
      <c r="M12" s="27">
        <v>14452</v>
      </c>
      <c r="N12" s="23">
        <v>4210</v>
      </c>
      <c r="O12" s="25">
        <f t="shared" si="3"/>
        <v>18662</v>
      </c>
      <c r="P12" s="26">
        <v>1815</v>
      </c>
      <c r="Q12" s="37">
        <v>31260</v>
      </c>
      <c r="R12" s="37">
        <v>10290</v>
      </c>
      <c r="S12" s="25">
        <f t="shared" si="0"/>
        <v>41550</v>
      </c>
      <c r="T12" s="26">
        <v>7084</v>
      </c>
      <c r="U12" s="23">
        <v>16324</v>
      </c>
      <c r="V12" s="23">
        <v>5840</v>
      </c>
      <c r="W12" s="23">
        <v>0</v>
      </c>
      <c r="X12" s="23">
        <v>0</v>
      </c>
      <c r="Y12" s="25">
        <f t="shared" si="4"/>
        <v>22164</v>
      </c>
      <c r="Z12" s="25">
        <v>3577</v>
      </c>
      <c r="AA12" s="23">
        <v>17300</v>
      </c>
      <c r="AB12" s="23">
        <v>20980</v>
      </c>
      <c r="AC12" s="23">
        <v>0</v>
      </c>
      <c r="AD12" s="25">
        <f t="shared" si="5"/>
        <v>38280</v>
      </c>
      <c r="AE12" s="25">
        <v>745</v>
      </c>
      <c r="AF12" s="23">
        <v>37607</v>
      </c>
      <c r="AG12" s="23">
        <v>8170</v>
      </c>
      <c r="AH12" s="26">
        <f t="shared" si="6"/>
        <v>45777</v>
      </c>
      <c r="AI12" s="26">
        <v>7280</v>
      </c>
      <c r="AJ12" s="28">
        <v>22482</v>
      </c>
      <c r="AK12" s="28">
        <v>5300</v>
      </c>
      <c r="AL12" s="28">
        <v>0</v>
      </c>
      <c r="AM12" s="26">
        <f t="shared" si="7"/>
        <v>27782</v>
      </c>
      <c r="AN12" s="29">
        <v>1785</v>
      </c>
      <c r="AO12" s="152">
        <f t="shared" si="8"/>
        <v>350267</v>
      </c>
      <c r="AP12" s="153">
        <f t="shared" si="8"/>
        <v>39733</v>
      </c>
      <c r="AQ12" s="30">
        <v>7170</v>
      </c>
      <c r="AR12" s="23">
        <v>5400</v>
      </c>
      <c r="AS12" s="23">
        <v>0</v>
      </c>
      <c r="AT12" s="26">
        <f t="shared" si="9"/>
        <v>12570</v>
      </c>
      <c r="AU12" s="26">
        <v>880</v>
      </c>
      <c r="AV12" s="23">
        <v>10496</v>
      </c>
      <c r="AW12" s="23">
        <v>560</v>
      </c>
      <c r="AX12" s="26">
        <f t="shared" si="10"/>
        <v>11056</v>
      </c>
      <c r="AY12" s="26">
        <v>3040</v>
      </c>
      <c r="AZ12" s="23">
        <v>1510</v>
      </c>
      <c r="BA12" s="23">
        <v>140</v>
      </c>
      <c r="BB12" s="23">
        <v>0</v>
      </c>
      <c r="BC12" s="26">
        <f t="shared" si="11"/>
        <v>1650</v>
      </c>
      <c r="BD12" s="26">
        <v>99</v>
      </c>
      <c r="BE12" s="23">
        <v>9140</v>
      </c>
      <c r="BF12" s="23">
        <v>2670</v>
      </c>
      <c r="BG12" s="23">
        <v>0</v>
      </c>
      <c r="BH12" s="26">
        <f t="shared" si="12"/>
        <v>11810</v>
      </c>
      <c r="BI12" s="26">
        <v>80</v>
      </c>
      <c r="BJ12" s="23">
        <v>41146</v>
      </c>
      <c r="BK12" s="23">
        <v>5370</v>
      </c>
      <c r="BL12" s="26">
        <f t="shared" si="13"/>
        <v>46516</v>
      </c>
      <c r="BM12" s="29">
        <v>1420</v>
      </c>
      <c r="BN12" s="206">
        <f t="shared" si="14"/>
        <v>83602</v>
      </c>
      <c r="BO12" s="206">
        <f t="shared" si="1"/>
        <v>5519</v>
      </c>
      <c r="BP12" s="184">
        <f t="shared" si="15"/>
        <v>433869</v>
      </c>
      <c r="BQ12" s="185">
        <f t="shared" si="16"/>
        <v>45252</v>
      </c>
      <c r="BR12" s="207"/>
      <c r="BS12" s="15"/>
    </row>
    <row r="13" spans="1:74" s="16" customFormat="1">
      <c r="A13" s="183">
        <v>42801</v>
      </c>
      <c r="B13" s="23">
        <v>34320</v>
      </c>
      <c r="C13" s="23">
        <v>21470</v>
      </c>
      <c r="D13" s="23">
        <v>200</v>
      </c>
      <c r="E13" s="23">
        <v>0</v>
      </c>
      <c r="F13" s="24">
        <f t="shared" si="2"/>
        <v>55990</v>
      </c>
      <c r="G13" s="25">
        <v>15970</v>
      </c>
      <c r="H13" s="23">
        <v>49160</v>
      </c>
      <c r="I13" s="23">
        <v>10500</v>
      </c>
      <c r="J13" s="23">
        <v>0</v>
      </c>
      <c r="K13" s="26">
        <f t="shared" si="17"/>
        <v>59660</v>
      </c>
      <c r="L13" s="25">
        <v>140</v>
      </c>
      <c r="M13" s="27">
        <v>14562</v>
      </c>
      <c r="N13" s="23">
        <v>6280</v>
      </c>
      <c r="O13" s="25">
        <f t="shared" si="3"/>
        <v>20842</v>
      </c>
      <c r="P13" s="26">
        <v>4085</v>
      </c>
      <c r="Q13" s="39">
        <v>26498</v>
      </c>
      <c r="R13" s="39">
        <v>6010</v>
      </c>
      <c r="S13" s="25">
        <f t="shared" si="0"/>
        <v>32508</v>
      </c>
      <c r="T13" s="26">
        <v>5991</v>
      </c>
      <c r="U13" s="23">
        <v>20040</v>
      </c>
      <c r="V13" s="23">
        <v>2480</v>
      </c>
      <c r="W13" s="23">
        <v>0</v>
      </c>
      <c r="X13" s="23">
        <v>0</v>
      </c>
      <c r="Y13" s="25">
        <f t="shared" si="4"/>
        <v>22520</v>
      </c>
      <c r="Z13" s="25">
        <v>1219</v>
      </c>
      <c r="AA13" s="23">
        <v>18384</v>
      </c>
      <c r="AB13" s="23">
        <v>5400</v>
      </c>
      <c r="AC13" s="23">
        <v>0</v>
      </c>
      <c r="AD13" s="25">
        <f t="shared" si="5"/>
        <v>23784</v>
      </c>
      <c r="AE13" s="25">
        <v>515</v>
      </c>
      <c r="AF13" s="23">
        <v>37501</v>
      </c>
      <c r="AG13" s="23">
        <v>10070</v>
      </c>
      <c r="AH13" s="26">
        <f t="shared" si="6"/>
        <v>47571</v>
      </c>
      <c r="AI13" s="26">
        <v>3250</v>
      </c>
      <c r="AJ13" s="33">
        <v>24566</v>
      </c>
      <c r="AK13" s="33">
        <v>5400</v>
      </c>
      <c r="AL13" s="33">
        <v>0</v>
      </c>
      <c r="AM13" s="26">
        <f t="shared" si="7"/>
        <v>29966</v>
      </c>
      <c r="AN13" s="29">
        <v>515</v>
      </c>
      <c r="AO13" s="152">
        <f t="shared" si="8"/>
        <v>292841</v>
      </c>
      <c r="AP13" s="153">
        <f t="shared" si="8"/>
        <v>31685</v>
      </c>
      <c r="AQ13" s="30">
        <v>8178</v>
      </c>
      <c r="AR13" s="23">
        <v>7860</v>
      </c>
      <c r="AS13" s="23">
        <v>0</v>
      </c>
      <c r="AT13" s="26">
        <f t="shared" si="9"/>
        <v>16038</v>
      </c>
      <c r="AU13" s="26">
        <v>230</v>
      </c>
      <c r="AV13" s="23">
        <v>9776</v>
      </c>
      <c r="AW13" s="23">
        <v>450</v>
      </c>
      <c r="AX13" s="26">
        <f t="shared" si="10"/>
        <v>10226</v>
      </c>
      <c r="AY13" s="26">
        <v>2180</v>
      </c>
      <c r="AZ13" s="23">
        <v>1600</v>
      </c>
      <c r="BA13" s="23">
        <v>1660</v>
      </c>
      <c r="BB13" s="23">
        <v>0</v>
      </c>
      <c r="BC13" s="26">
        <f t="shared" si="11"/>
        <v>3260</v>
      </c>
      <c r="BD13" s="26">
        <v>19</v>
      </c>
      <c r="BE13" s="23">
        <v>8104</v>
      </c>
      <c r="BF13" s="23">
        <v>1000</v>
      </c>
      <c r="BG13" s="23">
        <v>0</v>
      </c>
      <c r="BH13" s="26">
        <f t="shared" si="12"/>
        <v>9104</v>
      </c>
      <c r="BI13" s="26">
        <v>175</v>
      </c>
      <c r="BJ13" s="23">
        <v>41806</v>
      </c>
      <c r="BK13" s="23">
        <v>3110</v>
      </c>
      <c r="BL13" s="26">
        <f t="shared" si="13"/>
        <v>44916</v>
      </c>
      <c r="BM13" s="29">
        <v>1995</v>
      </c>
      <c r="BN13" s="206">
        <f t="shared" si="14"/>
        <v>83544</v>
      </c>
      <c r="BO13" s="206">
        <f t="shared" si="1"/>
        <v>4599</v>
      </c>
      <c r="BP13" s="184">
        <f t="shared" si="15"/>
        <v>376385</v>
      </c>
      <c r="BQ13" s="185">
        <f t="shared" si="16"/>
        <v>36284</v>
      </c>
      <c r="BR13" s="209"/>
      <c r="BS13" s="15"/>
    </row>
    <row r="14" spans="1:74" s="16" customFormat="1">
      <c r="A14" s="183">
        <v>42802</v>
      </c>
      <c r="B14" s="23">
        <v>36762</v>
      </c>
      <c r="C14" s="23">
        <v>18010</v>
      </c>
      <c r="D14" s="23">
        <v>0</v>
      </c>
      <c r="E14" s="23">
        <v>0</v>
      </c>
      <c r="F14" s="24">
        <f t="shared" si="2"/>
        <v>54772</v>
      </c>
      <c r="G14" s="25">
        <v>13037</v>
      </c>
      <c r="H14" s="23">
        <v>52451</v>
      </c>
      <c r="I14" s="23">
        <v>13340</v>
      </c>
      <c r="J14" s="23">
        <v>0</v>
      </c>
      <c r="K14" s="26">
        <f t="shared" si="17"/>
        <v>65791</v>
      </c>
      <c r="L14" s="25">
        <v>142</v>
      </c>
      <c r="M14" s="27">
        <v>17946</v>
      </c>
      <c r="N14" s="23">
        <v>1220</v>
      </c>
      <c r="O14" s="25">
        <f t="shared" si="3"/>
        <v>19166</v>
      </c>
      <c r="P14" s="26">
        <v>2170</v>
      </c>
      <c r="Q14" s="37">
        <v>38836</v>
      </c>
      <c r="R14" s="37">
        <v>6180</v>
      </c>
      <c r="S14" s="25">
        <f t="shared" si="0"/>
        <v>45016</v>
      </c>
      <c r="T14" s="26">
        <v>6986</v>
      </c>
      <c r="U14" s="23">
        <v>20896</v>
      </c>
      <c r="V14" s="23">
        <v>1880</v>
      </c>
      <c r="W14" s="23">
        <v>0</v>
      </c>
      <c r="X14" s="23">
        <v>0</v>
      </c>
      <c r="Y14" s="25">
        <f t="shared" si="4"/>
        <v>22776</v>
      </c>
      <c r="Z14" s="25">
        <v>1771</v>
      </c>
      <c r="AA14" s="23">
        <v>26849</v>
      </c>
      <c r="AB14" s="23">
        <v>10600</v>
      </c>
      <c r="AC14" s="23">
        <v>0</v>
      </c>
      <c r="AD14" s="25">
        <f t="shared" si="5"/>
        <v>37449</v>
      </c>
      <c r="AE14" s="25">
        <v>605</v>
      </c>
      <c r="AF14" s="23">
        <v>45798</v>
      </c>
      <c r="AG14" s="23">
        <v>8330</v>
      </c>
      <c r="AH14" s="26">
        <f t="shared" si="6"/>
        <v>54128</v>
      </c>
      <c r="AI14" s="26">
        <v>4580</v>
      </c>
      <c r="AJ14" s="28">
        <v>26680</v>
      </c>
      <c r="AK14" s="28">
        <v>6150</v>
      </c>
      <c r="AL14" s="28">
        <v>0</v>
      </c>
      <c r="AM14" s="26">
        <f t="shared" si="7"/>
        <v>32830</v>
      </c>
      <c r="AN14" s="29">
        <v>735</v>
      </c>
      <c r="AO14" s="152">
        <f t="shared" si="8"/>
        <v>331928</v>
      </c>
      <c r="AP14" s="153">
        <f t="shared" si="8"/>
        <v>30026</v>
      </c>
      <c r="AQ14" s="30">
        <v>10176</v>
      </c>
      <c r="AR14" s="23">
        <v>3850</v>
      </c>
      <c r="AS14" s="23">
        <v>0</v>
      </c>
      <c r="AT14" s="26">
        <f t="shared" si="9"/>
        <v>14026</v>
      </c>
      <c r="AU14" s="26">
        <v>875</v>
      </c>
      <c r="AV14" s="23">
        <v>13208</v>
      </c>
      <c r="AW14" s="23">
        <v>1820</v>
      </c>
      <c r="AX14" s="26">
        <f t="shared" si="10"/>
        <v>15028</v>
      </c>
      <c r="AY14" s="26">
        <v>2020</v>
      </c>
      <c r="AZ14" s="23">
        <v>1600</v>
      </c>
      <c r="BA14" s="23">
        <v>180</v>
      </c>
      <c r="BB14" s="23">
        <v>0</v>
      </c>
      <c r="BC14" s="26">
        <f t="shared" si="11"/>
        <v>1780</v>
      </c>
      <c r="BD14" s="26">
        <v>47</v>
      </c>
      <c r="BE14" s="23">
        <v>9072</v>
      </c>
      <c r="BF14" s="23">
        <v>1640</v>
      </c>
      <c r="BG14" s="23">
        <v>0</v>
      </c>
      <c r="BH14" s="26">
        <f t="shared" si="12"/>
        <v>10712</v>
      </c>
      <c r="BI14" s="26">
        <v>425</v>
      </c>
      <c r="BJ14" s="23">
        <v>49190</v>
      </c>
      <c r="BK14" s="23">
        <v>2910</v>
      </c>
      <c r="BL14" s="26">
        <f t="shared" si="13"/>
        <v>52100</v>
      </c>
      <c r="BM14" s="29">
        <v>1575</v>
      </c>
      <c r="BN14" s="206">
        <f t="shared" si="14"/>
        <v>93646</v>
      </c>
      <c r="BO14" s="206">
        <f t="shared" si="1"/>
        <v>4942</v>
      </c>
      <c r="BP14" s="184">
        <f t="shared" si="15"/>
        <v>425574</v>
      </c>
      <c r="BQ14" s="185">
        <f t="shared" si="16"/>
        <v>34968</v>
      </c>
      <c r="BR14" s="209"/>
      <c r="BS14" s="15"/>
    </row>
    <row r="15" spans="1:74" s="16" customFormat="1">
      <c r="A15" s="183">
        <v>42803</v>
      </c>
      <c r="B15" s="23">
        <v>42165</v>
      </c>
      <c r="C15" s="23">
        <v>20990</v>
      </c>
      <c r="D15" s="23">
        <v>100</v>
      </c>
      <c r="E15" s="23">
        <v>0</v>
      </c>
      <c r="F15" s="24">
        <f t="shared" si="2"/>
        <v>63255</v>
      </c>
      <c r="G15" s="25">
        <v>11917</v>
      </c>
      <c r="H15" s="23">
        <v>52249</v>
      </c>
      <c r="I15" s="23">
        <v>12480</v>
      </c>
      <c r="J15" s="23">
        <v>0</v>
      </c>
      <c r="K15" s="26">
        <f t="shared" si="17"/>
        <v>64729</v>
      </c>
      <c r="L15" s="25">
        <v>132</v>
      </c>
      <c r="M15" s="27">
        <v>17385</v>
      </c>
      <c r="N15" s="23">
        <v>4100</v>
      </c>
      <c r="O15" s="25">
        <f t="shared" si="3"/>
        <v>21485</v>
      </c>
      <c r="P15" s="26">
        <v>2185</v>
      </c>
      <c r="Q15" s="37">
        <v>32400</v>
      </c>
      <c r="R15" s="37">
        <v>7850</v>
      </c>
      <c r="S15" s="25">
        <f t="shared" si="0"/>
        <v>40250</v>
      </c>
      <c r="T15" s="26">
        <v>5333</v>
      </c>
      <c r="U15" s="23">
        <v>18467</v>
      </c>
      <c r="V15" s="23">
        <v>3070</v>
      </c>
      <c r="W15" s="23">
        <v>0</v>
      </c>
      <c r="X15" s="23">
        <v>0</v>
      </c>
      <c r="Y15" s="25">
        <f t="shared" si="4"/>
        <v>21537</v>
      </c>
      <c r="Z15" s="25">
        <v>3141</v>
      </c>
      <c r="AA15" s="23">
        <v>23094</v>
      </c>
      <c r="AB15" s="23">
        <v>10430</v>
      </c>
      <c r="AC15" s="23">
        <v>1000</v>
      </c>
      <c r="AD15" s="25">
        <f t="shared" si="5"/>
        <v>33524</v>
      </c>
      <c r="AE15" s="25">
        <v>415</v>
      </c>
      <c r="AF15" s="23">
        <v>37184</v>
      </c>
      <c r="AG15" s="23">
        <v>9210</v>
      </c>
      <c r="AH15" s="26">
        <f t="shared" si="6"/>
        <v>46394</v>
      </c>
      <c r="AI15" s="26">
        <v>5371</v>
      </c>
      <c r="AJ15" s="28">
        <v>31384</v>
      </c>
      <c r="AK15" s="28">
        <v>5220</v>
      </c>
      <c r="AL15" s="28">
        <v>0</v>
      </c>
      <c r="AM15" s="26">
        <f t="shared" si="7"/>
        <v>36604</v>
      </c>
      <c r="AN15" s="29">
        <v>530</v>
      </c>
      <c r="AO15" s="152">
        <f t="shared" si="8"/>
        <v>327778</v>
      </c>
      <c r="AP15" s="153">
        <f t="shared" si="8"/>
        <v>29024</v>
      </c>
      <c r="AQ15" s="30">
        <v>7997</v>
      </c>
      <c r="AR15" s="23">
        <v>5000</v>
      </c>
      <c r="AS15" s="23">
        <v>0</v>
      </c>
      <c r="AT15" s="26">
        <f t="shared" si="9"/>
        <v>12997</v>
      </c>
      <c r="AU15" s="26">
        <v>980</v>
      </c>
      <c r="AV15" s="23">
        <v>15446</v>
      </c>
      <c r="AW15" s="23">
        <v>3610</v>
      </c>
      <c r="AX15" s="26">
        <f t="shared" si="10"/>
        <v>19056</v>
      </c>
      <c r="AY15" s="26">
        <v>2120</v>
      </c>
      <c r="AZ15" s="23">
        <v>2270</v>
      </c>
      <c r="BA15" s="23">
        <v>550</v>
      </c>
      <c r="BB15" s="23">
        <v>0</v>
      </c>
      <c r="BC15" s="26">
        <f t="shared" si="11"/>
        <v>2820</v>
      </c>
      <c r="BD15" s="26">
        <v>20</v>
      </c>
      <c r="BE15" s="23">
        <v>7449</v>
      </c>
      <c r="BF15" s="23">
        <v>2160</v>
      </c>
      <c r="BG15" s="23">
        <v>200</v>
      </c>
      <c r="BH15" s="26">
        <f t="shared" si="12"/>
        <v>9809</v>
      </c>
      <c r="BI15" s="26">
        <v>250</v>
      </c>
      <c r="BJ15" s="23">
        <v>50689</v>
      </c>
      <c r="BK15" s="23">
        <v>6820</v>
      </c>
      <c r="BL15" s="26">
        <f t="shared" si="13"/>
        <v>57509</v>
      </c>
      <c r="BM15" s="29">
        <v>2870</v>
      </c>
      <c r="BN15" s="206">
        <f t="shared" si="14"/>
        <v>102191</v>
      </c>
      <c r="BO15" s="206">
        <f t="shared" si="1"/>
        <v>6240</v>
      </c>
      <c r="BP15" s="184">
        <f t="shared" si="15"/>
        <v>429969</v>
      </c>
      <c r="BQ15" s="185">
        <f t="shared" si="16"/>
        <v>35264</v>
      </c>
      <c r="BR15" s="209"/>
      <c r="BS15" s="15"/>
    </row>
    <row r="16" spans="1:74" s="16" customFormat="1">
      <c r="A16" s="183">
        <v>42804</v>
      </c>
      <c r="B16" s="23">
        <v>41763</v>
      </c>
      <c r="C16" s="23">
        <v>15050</v>
      </c>
      <c r="D16" s="23">
        <v>0</v>
      </c>
      <c r="E16" s="23">
        <v>100</v>
      </c>
      <c r="F16" s="24">
        <f t="shared" si="2"/>
        <v>56913</v>
      </c>
      <c r="G16" s="25">
        <v>9538</v>
      </c>
      <c r="H16" s="23">
        <v>53163</v>
      </c>
      <c r="I16" s="23">
        <v>9540</v>
      </c>
      <c r="J16" s="23">
        <v>0</v>
      </c>
      <c r="K16" s="26">
        <f t="shared" si="17"/>
        <v>62703</v>
      </c>
      <c r="L16" s="25">
        <v>274</v>
      </c>
      <c r="M16" s="27">
        <v>15280</v>
      </c>
      <c r="N16" s="23">
        <v>3880</v>
      </c>
      <c r="O16" s="25">
        <f t="shared" si="3"/>
        <v>19160</v>
      </c>
      <c r="P16" s="26">
        <v>1315</v>
      </c>
      <c r="Q16" s="39">
        <v>40978</v>
      </c>
      <c r="R16" s="39">
        <v>2330</v>
      </c>
      <c r="S16" s="25">
        <f t="shared" si="0"/>
        <v>43308</v>
      </c>
      <c r="T16" s="26">
        <v>5976</v>
      </c>
      <c r="U16" s="23">
        <v>24917</v>
      </c>
      <c r="V16" s="23">
        <v>3160</v>
      </c>
      <c r="W16" s="23">
        <v>0</v>
      </c>
      <c r="X16" s="23">
        <v>0</v>
      </c>
      <c r="Y16" s="25">
        <f t="shared" si="4"/>
        <v>28077</v>
      </c>
      <c r="Z16" s="25">
        <v>1430</v>
      </c>
      <c r="AA16" s="23">
        <v>40794</v>
      </c>
      <c r="AB16" s="23">
        <v>14100</v>
      </c>
      <c r="AC16" s="23">
        <v>0</v>
      </c>
      <c r="AD16" s="25">
        <f t="shared" si="5"/>
        <v>54894</v>
      </c>
      <c r="AE16" s="25">
        <v>1025</v>
      </c>
      <c r="AF16" s="23">
        <v>62994</v>
      </c>
      <c r="AG16" s="23">
        <v>5220</v>
      </c>
      <c r="AH16" s="26">
        <f t="shared" si="6"/>
        <v>68214</v>
      </c>
      <c r="AI16" s="26">
        <v>4060</v>
      </c>
      <c r="AJ16" s="33">
        <v>38176</v>
      </c>
      <c r="AK16" s="33">
        <v>6710</v>
      </c>
      <c r="AL16" s="33">
        <v>0</v>
      </c>
      <c r="AM16" s="26">
        <f t="shared" si="7"/>
        <v>44886</v>
      </c>
      <c r="AN16" s="29">
        <v>1450</v>
      </c>
      <c r="AO16" s="152">
        <f t="shared" si="8"/>
        <v>378155</v>
      </c>
      <c r="AP16" s="153">
        <f t="shared" si="8"/>
        <v>25068</v>
      </c>
      <c r="AQ16" s="30">
        <v>11958</v>
      </c>
      <c r="AR16" s="23">
        <v>6710</v>
      </c>
      <c r="AS16" s="23">
        <v>0</v>
      </c>
      <c r="AT16" s="26">
        <f t="shared" si="9"/>
        <v>18668</v>
      </c>
      <c r="AU16" s="26">
        <v>1110</v>
      </c>
      <c r="AV16" s="23">
        <v>22598</v>
      </c>
      <c r="AW16" s="23">
        <v>3460</v>
      </c>
      <c r="AX16" s="26">
        <f t="shared" si="10"/>
        <v>26058</v>
      </c>
      <c r="AY16" s="26">
        <v>2300</v>
      </c>
      <c r="AZ16" s="23">
        <v>3586</v>
      </c>
      <c r="BA16" s="23">
        <v>0</v>
      </c>
      <c r="BB16" s="23">
        <v>0</v>
      </c>
      <c r="BC16" s="26">
        <f t="shared" si="11"/>
        <v>3586</v>
      </c>
      <c r="BD16" s="26">
        <v>30</v>
      </c>
      <c r="BE16" s="23">
        <v>9807</v>
      </c>
      <c r="BF16" s="23">
        <v>1980</v>
      </c>
      <c r="BG16" s="23">
        <v>300</v>
      </c>
      <c r="BH16" s="26">
        <f t="shared" si="12"/>
        <v>12087</v>
      </c>
      <c r="BI16" s="26">
        <v>80</v>
      </c>
      <c r="BJ16" s="23">
        <v>59597</v>
      </c>
      <c r="BK16" s="23">
        <v>4130</v>
      </c>
      <c r="BL16" s="26">
        <f t="shared" si="13"/>
        <v>63727</v>
      </c>
      <c r="BM16" s="29">
        <v>2180</v>
      </c>
      <c r="BN16" s="206">
        <f t="shared" si="14"/>
        <v>124126</v>
      </c>
      <c r="BO16" s="206">
        <f t="shared" si="1"/>
        <v>5700</v>
      </c>
      <c r="BP16" s="184">
        <f t="shared" si="15"/>
        <v>502281</v>
      </c>
      <c r="BQ16" s="185">
        <f t="shared" si="16"/>
        <v>30768</v>
      </c>
      <c r="BR16" s="207"/>
      <c r="BS16" s="15"/>
    </row>
    <row r="17" spans="1:71" s="16" customFormat="1">
      <c r="A17" s="183">
        <v>42805</v>
      </c>
      <c r="B17" s="23">
        <v>46745</v>
      </c>
      <c r="C17" s="23">
        <v>7060</v>
      </c>
      <c r="D17" s="23">
        <v>0</v>
      </c>
      <c r="E17" s="23">
        <v>500</v>
      </c>
      <c r="F17" s="24">
        <f t="shared" si="2"/>
        <v>54305</v>
      </c>
      <c r="G17" s="25">
        <v>3953</v>
      </c>
      <c r="H17" s="23">
        <v>60023</v>
      </c>
      <c r="I17" s="23">
        <v>6920</v>
      </c>
      <c r="J17" s="23">
        <v>0</v>
      </c>
      <c r="K17" s="26">
        <f t="shared" si="17"/>
        <v>66943</v>
      </c>
      <c r="L17" s="25">
        <v>272</v>
      </c>
      <c r="M17" s="27">
        <v>12692</v>
      </c>
      <c r="N17" s="23">
        <v>2000</v>
      </c>
      <c r="O17" s="25">
        <f t="shared" si="3"/>
        <v>14692</v>
      </c>
      <c r="P17" s="26">
        <v>1695</v>
      </c>
      <c r="Q17" s="37">
        <v>53051</v>
      </c>
      <c r="R17" s="37">
        <v>2080</v>
      </c>
      <c r="S17" s="25">
        <f t="shared" si="0"/>
        <v>55131</v>
      </c>
      <c r="T17" s="26">
        <v>8701</v>
      </c>
      <c r="U17" s="23">
        <v>25879</v>
      </c>
      <c r="V17" s="23">
        <v>1740</v>
      </c>
      <c r="W17" s="23">
        <v>0</v>
      </c>
      <c r="X17" s="23">
        <v>0</v>
      </c>
      <c r="Y17" s="25">
        <f t="shared" si="4"/>
        <v>27619</v>
      </c>
      <c r="Z17" s="25">
        <v>1570</v>
      </c>
      <c r="AA17" s="23">
        <v>22958</v>
      </c>
      <c r="AB17" s="23">
        <v>3980</v>
      </c>
      <c r="AC17" s="23">
        <v>100</v>
      </c>
      <c r="AD17" s="25">
        <f t="shared" si="5"/>
        <v>26938</v>
      </c>
      <c r="AE17" s="25">
        <v>175</v>
      </c>
      <c r="AF17" s="23">
        <v>56608</v>
      </c>
      <c r="AG17" s="23">
        <v>8050</v>
      </c>
      <c r="AH17" s="26">
        <f t="shared" si="6"/>
        <v>64658</v>
      </c>
      <c r="AI17" s="26">
        <v>7080</v>
      </c>
      <c r="AJ17" s="28">
        <v>39416</v>
      </c>
      <c r="AK17" s="28">
        <v>4510</v>
      </c>
      <c r="AL17" s="28">
        <v>0</v>
      </c>
      <c r="AM17" s="26">
        <f t="shared" si="7"/>
        <v>43926</v>
      </c>
      <c r="AN17" s="29">
        <v>300</v>
      </c>
      <c r="AO17" s="152">
        <f t="shared" si="8"/>
        <v>354212</v>
      </c>
      <c r="AP17" s="153">
        <f t="shared" si="8"/>
        <v>23746</v>
      </c>
      <c r="AQ17" s="30">
        <v>8363</v>
      </c>
      <c r="AR17" s="23">
        <v>990</v>
      </c>
      <c r="AS17" s="23">
        <v>0</v>
      </c>
      <c r="AT17" s="26">
        <f t="shared" si="9"/>
        <v>9353</v>
      </c>
      <c r="AU17" s="26">
        <v>160</v>
      </c>
      <c r="AV17" s="23">
        <v>25414</v>
      </c>
      <c r="AW17" s="23">
        <v>3400</v>
      </c>
      <c r="AX17" s="26">
        <f t="shared" si="10"/>
        <v>28814</v>
      </c>
      <c r="AY17" s="26">
        <v>2130</v>
      </c>
      <c r="AZ17" s="23">
        <v>3154</v>
      </c>
      <c r="BA17" s="23">
        <v>80</v>
      </c>
      <c r="BB17" s="23">
        <v>0</v>
      </c>
      <c r="BC17" s="26">
        <f t="shared" si="11"/>
        <v>3234</v>
      </c>
      <c r="BD17" s="26">
        <v>145</v>
      </c>
      <c r="BE17" s="23">
        <v>14081</v>
      </c>
      <c r="BF17" s="23">
        <v>3510</v>
      </c>
      <c r="BG17" s="23">
        <v>0</v>
      </c>
      <c r="BH17" s="26">
        <f t="shared" si="12"/>
        <v>17591</v>
      </c>
      <c r="BI17" s="26">
        <v>275</v>
      </c>
      <c r="BJ17" s="23">
        <v>68694</v>
      </c>
      <c r="BK17" s="23">
        <v>7640</v>
      </c>
      <c r="BL17" s="26">
        <f t="shared" si="13"/>
        <v>76334</v>
      </c>
      <c r="BM17" s="29">
        <v>1690</v>
      </c>
      <c r="BN17" s="206">
        <f t="shared" si="14"/>
        <v>135326</v>
      </c>
      <c r="BO17" s="206">
        <f t="shared" si="1"/>
        <v>4400</v>
      </c>
      <c r="BP17" s="184">
        <f t="shared" si="15"/>
        <v>489538</v>
      </c>
      <c r="BQ17" s="185">
        <f t="shared" si="16"/>
        <v>28146</v>
      </c>
      <c r="BR17" s="207"/>
      <c r="BS17" s="15"/>
    </row>
    <row r="18" spans="1:71" s="16" customFormat="1">
      <c r="A18" s="183">
        <v>42806</v>
      </c>
      <c r="B18" s="23">
        <v>49871</v>
      </c>
      <c r="C18" s="23">
        <v>1000</v>
      </c>
      <c r="D18" s="23">
        <v>0</v>
      </c>
      <c r="E18" s="23">
        <v>0</v>
      </c>
      <c r="F18" s="24">
        <f t="shared" si="2"/>
        <v>50871</v>
      </c>
      <c r="G18" s="25">
        <v>3602</v>
      </c>
      <c r="H18" s="23">
        <v>58849</v>
      </c>
      <c r="I18" s="23">
        <v>0</v>
      </c>
      <c r="J18" s="23">
        <v>0</v>
      </c>
      <c r="K18" s="26">
        <f t="shared" si="17"/>
        <v>58849</v>
      </c>
      <c r="L18" s="25">
        <v>160</v>
      </c>
      <c r="M18" s="27">
        <v>15356</v>
      </c>
      <c r="N18" s="23">
        <v>0</v>
      </c>
      <c r="O18" s="25">
        <f t="shared" si="3"/>
        <v>15356</v>
      </c>
      <c r="P18" s="26">
        <v>850</v>
      </c>
      <c r="Q18" s="37">
        <v>54608</v>
      </c>
      <c r="R18" s="37">
        <v>1410</v>
      </c>
      <c r="S18" s="25">
        <f t="shared" si="0"/>
        <v>56018</v>
      </c>
      <c r="T18" s="26">
        <v>7110</v>
      </c>
      <c r="U18" s="23">
        <v>15560</v>
      </c>
      <c r="V18" s="23">
        <v>0</v>
      </c>
      <c r="W18" s="23">
        <v>0</v>
      </c>
      <c r="X18" s="23">
        <v>0</v>
      </c>
      <c r="Y18" s="25">
        <f t="shared" si="4"/>
        <v>15560</v>
      </c>
      <c r="Z18" s="25">
        <v>1275</v>
      </c>
      <c r="AA18" s="23">
        <v>11226</v>
      </c>
      <c r="AB18" s="23">
        <v>0</v>
      </c>
      <c r="AC18" s="23">
        <v>0</v>
      </c>
      <c r="AD18" s="25">
        <f t="shared" si="5"/>
        <v>11226</v>
      </c>
      <c r="AE18" s="25">
        <v>175</v>
      </c>
      <c r="AF18" s="23">
        <v>63232</v>
      </c>
      <c r="AG18" s="23">
        <v>0</v>
      </c>
      <c r="AH18" s="26">
        <f>SUM(AF18+AG18)</f>
        <v>63232</v>
      </c>
      <c r="AI18" s="26">
        <v>4605</v>
      </c>
      <c r="AJ18" s="28">
        <v>35424</v>
      </c>
      <c r="AK18" s="28">
        <v>0</v>
      </c>
      <c r="AL18" s="28">
        <v>0</v>
      </c>
      <c r="AM18" s="26">
        <f t="shared" si="7"/>
        <v>35424</v>
      </c>
      <c r="AN18" s="29">
        <v>270</v>
      </c>
      <c r="AO18" s="152">
        <f t="shared" si="8"/>
        <v>306536</v>
      </c>
      <c r="AP18" s="153">
        <f t="shared" si="8"/>
        <v>18047</v>
      </c>
      <c r="AQ18" s="30">
        <v>8584</v>
      </c>
      <c r="AR18" s="23">
        <v>0</v>
      </c>
      <c r="AS18" s="23">
        <v>0</v>
      </c>
      <c r="AT18" s="26">
        <f t="shared" si="9"/>
        <v>8584</v>
      </c>
      <c r="AU18" s="26">
        <v>1245</v>
      </c>
      <c r="AV18" s="23">
        <v>18624</v>
      </c>
      <c r="AW18" s="23">
        <v>550</v>
      </c>
      <c r="AX18" s="26">
        <f t="shared" si="10"/>
        <v>19174</v>
      </c>
      <c r="AY18" s="26">
        <v>1430</v>
      </c>
      <c r="AZ18" s="23">
        <v>2262</v>
      </c>
      <c r="BA18" s="23">
        <v>0</v>
      </c>
      <c r="BB18" s="23">
        <v>0</v>
      </c>
      <c r="BC18" s="26">
        <f t="shared" si="11"/>
        <v>2262</v>
      </c>
      <c r="BD18" s="26">
        <v>40</v>
      </c>
      <c r="BE18" s="23">
        <v>10950</v>
      </c>
      <c r="BF18" s="23">
        <v>40</v>
      </c>
      <c r="BG18" s="23">
        <v>0</v>
      </c>
      <c r="BH18" s="26">
        <f t="shared" si="12"/>
        <v>10990</v>
      </c>
      <c r="BI18" s="26">
        <v>135</v>
      </c>
      <c r="BJ18" s="23">
        <v>76306</v>
      </c>
      <c r="BK18" s="23">
        <v>2910</v>
      </c>
      <c r="BL18" s="26">
        <f t="shared" si="13"/>
        <v>79216</v>
      </c>
      <c r="BM18" s="29">
        <v>3445</v>
      </c>
      <c r="BN18" s="206">
        <f t="shared" si="14"/>
        <v>120226</v>
      </c>
      <c r="BO18" s="206">
        <f t="shared" si="1"/>
        <v>6295</v>
      </c>
      <c r="BP18" s="184">
        <f t="shared" si="15"/>
        <v>426762</v>
      </c>
      <c r="BQ18" s="185">
        <f t="shared" si="16"/>
        <v>24342</v>
      </c>
      <c r="BR18" s="207"/>
      <c r="BS18" s="15"/>
    </row>
    <row r="19" spans="1:71" s="16" customFormat="1">
      <c r="A19" s="183">
        <v>42807</v>
      </c>
      <c r="B19" s="23">
        <v>47960</v>
      </c>
      <c r="C19" s="23">
        <v>17720</v>
      </c>
      <c r="D19" s="23">
        <v>100</v>
      </c>
      <c r="E19" s="23">
        <v>0</v>
      </c>
      <c r="F19" s="24">
        <f t="shared" si="2"/>
        <v>65780</v>
      </c>
      <c r="G19" s="25">
        <v>13603</v>
      </c>
      <c r="H19" s="23">
        <v>77883</v>
      </c>
      <c r="I19" s="23">
        <v>0</v>
      </c>
      <c r="J19" s="23">
        <v>0</v>
      </c>
      <c r="K19" s="26">
        <f t="shared" si="17"/>
        <v>77883</v>
      </c>
      <c r="L19" s="25">
        <v>98</v>
      </c>
      <c r="M19" s="23">
        <v>15231</v>
      </c>
      <c r="N19" s="23">
        <v>3851.5</v>
      </c>
      <c r="O19" s="25">
        <f t="shared" si="3"/>
        <v>19082.5</v>
      </c>
      <c r="P19" s="26">
        <v>3175</v>
      </c>
      <c r="Q19" s="37">
        <v>29457</v>
      </c>
      <c r="R19" s="37">
        <v>6190</v>
      </c>
      <c r="S19" s="25">
        <f t="shared" si="0"/>
        <v>35647</v>
      </c>
      <c r="T19" s="26">
        <v>5185</v>
      </c>
      <c r="U19" s="23">
        <v>20618</v>
      </c>
      <c r="V19" s="23">
        <v>1210</v>
      </c>
      <c r="W19" s="23">
        <v>0</v>
      </c>
      <c r="X19" s="23">
        <v>0</v>
      </c>
      <c r="Y19" s="25">
        <f t="shared" si="4"/>
        <v>21828</v>
      </c>
      <c r="Z19" s="25">
        <v>2435</v>
      </c>
      <c r="AA19" s="23">
        <v>24319</v>
      </c>
      <c r="AB19" s="23">
        <v>0</v>
      </c>
      <c r="AC19" s="23">
        <v>0</v>
      </c>
      <c r="AD19" s="25">
        <f t="shared" si="5"/>
        <v>24319</v>
      </c>
      <c r="AE19" s="25">
        <v>420</v>
      </c>
      <c r="AF19" s="23">
        <v>43190</v>
      </c>
      <c r="AG19" s="23">
        <v>0</v>
      </c>
      <c r="AH19" s="26">
        <f t="shared" si="6"/>
        <v>43190</v>
      </c>
      <c r="AI19" s="26">
        <v>8125</v>
      </c>
      <c r="AJ19" s="28">
        <v>25556</v>
      </c>
      <c r="AK19" s="28">
        <v>1020</v>
      </c>
      <c r="AL19" s="28">
        <v>0</v>
      </c>
      <c r="AM19" s="26">
        <f t="shared" si="7"/>
        <v>26576</v>
      </c>
      <c r="AN19" s="29">
        <v>1605</v>
      </c>
      <c r="AO19" s="152">
        <f t="shared" si="8"/>
        <v>314305.5</v>
      </c>
      <c r="AP19" s="153">
        <f t="shared" si="8"/>
        <v>34646</v>
      </c>
      <c r="AQ19" s="30">
        <v>9630</v>
      </c>
      <c r="AR19" s="23">
        <v>0</v>
      </c>
      <c r="AS19" s="23">
        <v>0</v>
      </c>
      <c r="AT19" s="26">
        <f t="shared" si="9"/>
        <v>9630</v>
      </c>
      <c r="AU19" s="26">
        <v>925</v>
      </c>
      <c r="AV19" s="23">
        <v>19455</v>
      </c>
      <c r="AW19" s="23">
        <v>530</v>
      </c>
      <c r="AX19" s="26">
        <f t="shared" si="10"/>
        <v>19985</v>
      </c>
      <c r="AY19" s="26">
        <v>3020</v>
      </c>
      <c r="AZ19" s="23">
        <v>3420</v>
      </c>
      <c r="BA19" s="23">
        <v>0</v>
      </c>
      <c r="BB19" s="23">
        <v>0</v>
      </c>
      <c r="BC19" s="26">
        <f t="shared" si="11"/>
        <v>3420</v>
      </c>
      <c r="BD19" s="26">
        <v>119</v>
      </c>
      <c r="BE19" s="23">
        <v>12174</v>
      </c>
      <c r="BF19" s="23">
        <v>4790</v>
      </c>
      <c r="BG19" s="23">
        <v>0</v>
      </c>
      <c r="BH19" s="26">
        <f t="shared" si="12"/>
        <v>16964</v>
      </c>
      <c r="BI19" s="26">
        <v>425</v>
      </c>
      <c r="BJ19" s="23">
        <v>51518</v>
      </c>
      <c r="BK19" s="23">
        <v>4240</v>
      </c>
      <c r="BL19" s="26">
        <f t="shared" si="13"/>
        <v>55758</v>
      </c>
      <c r="BM19" s="29">
        <v>1900</v>
      </c>
      <c r="BN19" s="206">
        <f t="shared" si="14"/>
        <v>105757</v>
      </c>
      <c r="BO19" s="206">
        <f t="shared" si="1"/>
        <v>6389</v>
      </c>
      <c r="BP19" s="184">
        <f t="shared" si="15"/>
        <v>420062.5</v>
      </c>
      <c r="BQ19" s="185">
        <f t="shared" si="16"/>
        <v>41035</v>
      </c>
      <c r="BR19" s="207"/>
      <c r="BS19" s="15"/>
    </row>
    <row r="20" spans="1:71" s="16" customFormat="1">
      <c r="A20" s="183">
        <v>42808</v>
      </c>
      <c r="B20" s="23">
        <v>40799</v>
      </c>
      <c r="C20" s="23">
        <v>34360</v>
      </c>
      <c r="D20" s="23">
        <v>0</v>
      </c>
      <c r="E20" s="23">
        <v>0</v>
      </c>
      <c r="F20" s="24">
        <f t="shared" si="2"/>
        <v>75159</v>
      </c>
      <c r="G20" s="25">
        <v>6880</v>
      </c>
      <c r="H20" s="23">
        <v>50234</v>
      </c>
      <c r="I20" s="23">
        <v>0</v>
      </c>
      <c r="J20" s="23">
        <v>0</v>
      </c>
      <c r="K20" s="26">
        <f t="shared" si="17"/>
        <v>50234</v>
      </c>
      <c r="L20" s="25">
        <v>176</v>
      </c>
      <c r="M20" s="23">
        <v>12094</v>
      </c>
      <c r="N20" s="23">
        <v>4420</v>
      </c>
      <c r="O20" s="25">
        <f t="shared" si="3"/>
        <v>16514</v>
      </c>
      <c r="P20" s="26">
        <v>1895</v>
      </c>
      <c r="Q20" s="37">
        <v>27232</v>
      </c>
      <c r="R20" s="37">
        <v>7240</v>
      </c>
      <c r="S20" s="25">
        <f t="shared" si="0"/>
        <v>34472</v>
      </c>
      <c r="T20" s="26">
        <v>4770</v>
      </c>
      <c r="U20" s="23">
        <v>16191</v>
      </c>
      <c r="V20" s="23">
        <v>4610</v>
      </c>
      <c r="W20" s="23">
        <v>0</v>
      </c>
      <c r="X20" s="23">
        <v>0</v>
      </c>
      <c r="Y20" s="25">
        <f t="shared" si="4"/>
        <v>20801</v>
      </c>
      <c r="Z20" s="25">
        <v>1638</v>
      </c>
      <c r="AA20" s="23">
        <v>23079</v>
      </c>
      <c r="AB20" s="23">
        <v>0</v>
      </c>
      <c r="AC20" s="23">
        <v>0</v>
      </c>
      <c r="AD20" s="25">
        <f t="shared" si="5"/>
        <v>23079</v>
      </c>
      <c r="AE20" s="25">
        <v>550</v>
      </c>
      <c r="AF20" s="23">
        <v>37248</v>
      </c>
      <c r="AG20" s="23">
        <v>0</v>
      </c>
      <c r="AH20" s="26">
        <f t="shared" si="6"/>
        <v>37248</v>
      </c>
      <c r="AI20" s="26">
        <v>3910</v>
      </c>
      <c r="AJ20" s="28">
        <v>21773</v>
      </c>
      <c r="AK20" s="28">
        <v>12180</v>
      </c>
      <c r="AL20" s="28">
        <v>0</v>
      </c>
      <c r="AM20" s="26">
        <f t="shared" si="7"/>
        <v>33953</v>
      </c>
      <c r="AN20" s="29">
        <v>975</v>
      </c>
      <c r="AO20" s="152">
        <f t="shared" si="8"/>
        <v>291460</v>
      </c>
      <c r="AP20" s="153">
        <f t="shared" si="8"/>
        <v>20794</v>
      </c>
      <c r="AQ20" s="30">
        <v>10772</v>
      </c>
      <c r="AR20" s="23">
        <v>0</v>
      </c>
      <c r="AS20" s="23">
        <v>0</v>
      </c>
      <c r="AT20" s="26">
        <f t="shared" si="9"/>
        <v>10772</v>
      </c>
      <c r="AU20" s="26">
        <v>845</v>
      </c>
      <c r="AV20" s="23">
        <v>11351</v>
      </c>
      <c r="AW20" s="23">
        <v>0</v>
      </c>
      <c r="AX20" s="26">
        <f t="shared" si="10"/>
        <v>11351</v>
      </c>
      <c r="AY20" s="26">
        <v>1720</v>
      </c>
      <c r="AZ20" s="23">
        <v>1130</v>
      </c>
      <c r="BA20" s="23">
        <v>0</v>
      </c>
      <c r="BB20" s="23">
        <v>0</v>
      </c>
      <c r="BC20" s="26">
        <f t="shared" si="11"/>
        <v>1130</v>
      </c>
      <c r="BD20" s="26">
        <v>31</v>
      </c>
      <c r="BE20" s="23">
        <v>7540</v>
      </c>
      <c r="BF20" s="23">
        <v>2300</v>
      </c>
      <c r="BG20" s="23">
        <v>0</v>
      </c>
      <c r="BH20" s="26">
        <f t="shared" si="12"/>
        <v>9840</v>
      </c>
      <c r="BI20" s="26">
        <v>80</v>
      </c>
      <c r="BJ20" s="23">
        <v>38274</v>
      </c>
      <c r="BK20" s="23">
        <v>3540</v>
      </c>
      <c r="BL20" s="26">
        <f t="shared" si="13"/>
        <v>41814</v>
      </c>
      <c r="BM20" s="29">
        <v>1260</v>
      </c>
      <c r="BN20" s="206">
        <f t="shared" si="14"/>
        <v>74907</v>
      </c>
      <c r="BO20" s="206">
        <f t="shared" si="1"/>
        <v>3936</v>
      </c>
      <c r="BP20" s="184">
        <f t="shared" si="15"/>
        <v>366367</v>
      </c>
      <c r="BQ20" s="185">
        <f t="shared" si="16"/>
        <v>24730</v>
      </c>
      <c r="BR20" s="207"/>
      <c r="BS20" s="15"/>
    </row>
    <row r="21" spans="1:71" s="16" customFormat="1">
      <c r="A21" s="183">
        <v>42809</v>
      </c>
      <c r="B21" s="39">
        <v>34969</v>
      </c>
      <c r="C21" s="23">
        <v>31040</v>
      </c>
      <c r="D21" s="23">
        <v>0</v>
      </c>
      <c r="E21" s="23">
        <v>0</v>
      </c>
      <c r="F21" s="24">
        <f t="shared" si="2"/>
        <v>66009</v>
      </c>
      <c r="G21" s="25">
        <v>8710</v>
      </c>
      <c r="H21" s="39">
        <v>48006</v>
      </c>
      <c r="I21" s="23">
        <v>0</v>
      </c>
      <c r="J21" s="23">
        <v>0</v>
      </c>
      <c r="K21" s="26">
        <f t="shared" si="17"/>
        <v>48006</v>
      </c>
      <c r="L21" s="25">
        <v>120</v>
      </c>
      <c r="M21" s="23">
        <v>15256</v>
      </c>
      <c r="N21" s="23">
        <v>6540</v>
      </c>
      <c r="O21" s="25">
        <f t="shared" si="3"/>
        <v>21796</v>
      </c>
      <c r="P21" s="26">
        <v>1155</v>
      </c>
      <c r="Q21" s="37">
        <v>27061</v>
      </c>
      <c r="R21" s="37">
        <v>4950</v>
      </c>
      <c r="S21" s="25">
        <f t="shared" si="0"/>
        <v>32011</v>
      </c>
      <c r="T21" s="26">
        <v>5290</v>
      </c>
      <c r="U21" s="23">
        <v>20424</v>
      </c>
      <c r="V21" s="23">
        <v>0</v>
      </c>
      <c r="W21" s="23">
        <v>0</v>
      </c>
      <c r="X21" s="23">
        <v>0</v>
      </c>
      <c r="Y21" s="25">
        <f t="shared" si="4"/>
        <v>20424</v>
      </c>
      <c r="Z21" s="25">
        <v>1372</v>
      </c>
      <c r="AA21" s="23">
        <v>18050</v>
      </c>
      <c r="AB21" s="23">
        <v>17740</v>
      </c>
      <c r="AC21" s="23">
        <v>0</v>
      </c>
      <c r="AD21" s="25">
        <f t="shared" si="5"/>
        <v>35790</v>
      </c>
      <c r="AE21" s="25">
        <v>395</v>
      </c>
      <c r="AF21" s="39">
        <v>42125</v>
      </c>
      <c r="AG21" s="23">
        <v>0</v>
      </c>
      <c r="AH21" s="26">
        <f t="shared" si="6"/>
        <v>42125</v>
      </c>
      <c r="AI21" s="26">
        <v>2795</v>
      </c>
      <c r="AJ21" s="28">
        <v>22320</v>
      </c>
      <c r="AK21" s="28">
        <v>7730</v>
      </c>
      <c r="AL21" s="28">
        <v>0</v>
      </c>
      <c r="AM21" s="26">
        <f t="shared" si="7"/>
        <v>30050</v>
      </c>
      <c r="AN21" s="29">
        <v>1200</v>
      </c>
      <c r="AO21" s="152">
        <f t="shared" si="8"/>
        <v>296211</v>
      </c>
      <c r="AP21" s="153">
        <f t="shared" si="8"/>
        <v>21037</v>
      </c>
      <c r="AQ21" s="40">
        <v>9442</v>
      </c>
      <c r="AR21" s="23">
        <v>0</v>
      </c>
      <c r="AS21" s="23">
        <v>0</v>
      </c>
      <c r="AT21" s="26">
        <f t="shared" si="9"/>
        <v>9442</v>
      </c>
      <c r="AU21" s="26">
        <v>315</v>
      </c>
      <c r="AV21" s="39">
        <v>13573</v>
      </c>
      <c r="AW21" s="23">
        <v>0</v>
      </c>
      <c r="AX21" s="26">
        <f t="shared" si="10"/>
        <v>13573</v>
      </c>
      <c r="AY21" s="26">
        <v>1480</v>
      </c>
      <c r="AZ21" s="39">
        <v>3418</v>
      </c>
      <c r="BA21" s="23">
        <v>0</v>
      </c>
      <c r="BB21" s="23">
        <v>0</v>
      </c>
      <c r="BC21" s="26">
        <f t="shared" si="11"/>
        <v>3418</v>
      </c>
      <c r="BD21" s="26">
        <v>54</v>
      </c>
      <c r="BE21" s="39">
        <v>8720</v>
      </c>
      <c r="BF21" s="23">
        <v>1950</v>
      </c>
      <c r="BG21" s="23">
        <v>0</v>
      </c>
      <c r="BH21" s="26">
        <f t="shared" si="12"/>
        <v>10670</v>
      </c>
      <c r="BI21" s="26">
        <v>300</v>
      </c>
      <c r="BJ21" s="39">
        <v>40546</v>
      </c>
      <c r="BK21" s="23">
        <v>3350</v>
      </c>
      <c r="BL21" s="26">
        <f t="shared" si="13"/>
        <v>43896</v>
      </c>
      <c r="BM21" s="29">
        <v>1930</v>
      </c>
      <c r="BN21" s="206">
        <f t="shared" si="14"/>
        <v>80999</v>
      </c>
      <c r="BO21" s="206">
        <f t="shared" si="1"/>
        <v>4079</v>
      </c>
      <c r="BP21" s="184">
        <f t="shared" si="15"/>
        <v>377210</v>
      </c>
      <c r="BQ21" s="185">
        <f t="shared" si="16"/>
        <v>25116</v>
      </c>
      <c r="BR21" s="207"/>
      <c r="BS21" s="15"/>
    </row>
    <row r="22" spans="1:71" s="16" customFormat="1">
      <c r="A22" s="183">
        <v>42810</v>
      </c>
      <c r="B22" s="23">
        <v>29864</v>
      </c>
      <c r="C22" s="23">
        <v>12640</v>
      </c>
      <c r="D22" s="23">
        <v>0</v>
      </c>
      <c r="E22" s="23">
        <v>0</v>
      </c>
      <c r="F22" s="24">
        <f t="shared" si="2"/>
        <v>42504</v>
      </c>
      <c r="G22" s="25">
        <v>9990</v>
      </c>
      <c r="H22" s="23">
        <v>50020</v>
      </c>
      <c r="I22" s="23">
        <v>0</v>
      </c>
      <c r="J22" s="23">
        <v>0</v>
      </c>
      <c r="K22" s="26">
        <f t="shared" si="17"/>
        <v>50020</v>
      </c>
      <c r="L22" s="25">
        <v>106</v>
      </c>
      <c r="M22" s="23">
        <v>13268</v>
      </c>
      <c r="N22" s="23">
        <v>1700</v>
      </c>
      <c r="O22" s="25">
        <f t="shared" si="3"/>
        <v>14968</v>
      </c>
      <c r="P22" s="26">
        <v>1720</v>
      </c>
      <c r="Q22" s="37">
        <v>27831</v>
      </c>
      <c r="R22" s="37">
        <v>4720</v>
      </c>
      <c r="S22" s="25">
        <f t="shared" si="0"/>
        <v>32551</v>
      </c>
      <c r="T22" s="26">
        <v>4733</v>
      </c>
      <c r="U22" s="23">
        <v>15421</v>
      </c>
      <c r="V22" s="23">
        <v>420</v>
      </c>
      <c r="W22" s="23">
        <v>0</v>
      </c>
      <c r="X22" s="23">
        <v>0</v>
      </c>
      <c r="Y22" s="25">
        <f t="shared" si="4"/>
        <v>15841</v>
      </c>
      <c r="Z22" s="25">
        <v>1813</v>
      </c>
      <c r="AA22" s="23">
        <v>21103</v>
      </c>
      <c r="AB22" s="23">
        <v>7070</v>
      </c>
      <c r="AC22" s="23">
        <v>0</v>
      </c>
      <c r="AD22" s="25">
        <f t="shared" si="5"/>
        <v>28173</v>
      </c>
      <c r="AE22" s="25">
        <v>755</v>
      </c>
      <c r="AF22" s="23">
        <v>33992</v>
      </c>
      <c r="AG22" s="23">
        <v>5940</v>
      </c>
      <c r="AH22" s="26">
        <f t="shared" si="6"/>
        <v>39932</v>
      </c>
      <c r="AI22" s="26">
        <v>3965</v>
      </c>
      <c r="AJ22" s="28">
        <v>19868</v>
      </c>
      <c r="AK22" s="28">
        <v>6180</v>
      </c>
      <c r="AL22" s="28">
        <v>0</v>
      </c>
      <c r="AM22" s="26">
        <f t="shared" si="7"/>
        <v>26048</v>
      </c>
      <c r="AN22" s="29">
        <v>775</v>
      </c>
      <c r="AO22" s="152">
        <f t="shared" si="8"/>
        <v>250037</v>
      </c>
      <c r="AP22" s="153">
        <f t="shared" si="8"/>
        <v>23857</v>
      </c>
      <c r="AQ22" s="30">
        <v>8226</v>
      </c>
      <c r="AR22" s="23">
        <v>3560</v>
      </c>
      <c r="AS22" s="23">
        <v>0</v>
      </c>
      <c r="AT22" s="26">
        <f t="shared" si="9"/>
        <v>11786</v>
      </c>
      <c r="AU22" s="26">
        <v>440</v>
      </c>
      <c r="AV22" s="23">
        <v>11209</v>
      </c>
      <c r="AW22" s="23">
        <v>2760</v>
      </c>
      <c r="AX22" s="26">
        <f t="shared" si="10"/>
        <v>13969</v>
      </c>
      <c r="AY22" s="26">
        <v>2070</v>
      </c>
      <c r="AZ22" s="23">
        <v>1858</v>
      </c>
      <c r="BA22" s="23">
        <v>0</v>
      </c>
      <c r="BB22" s="23">
        <v>0</v>
      </c>
      <c r="BC22" s="26">
        <f t="shared" si="11"/>
        <v>1858</v>
      </c>
      <c r="BD22" s="26">
        <v>57</v>
      </c>
      <c r="BE22" s="23">
        <v>5156</v>
      </c>
      <c r="BF22" s="23">
        <v>5540</v>
      </c>
      <c r="BG22" s="23">
        <v>0</v>
      </c>
      <c r="BH22" s="26">
        <f t="shared" si="12"/>
        <v>10696</v>
      </c>
      <c r="BI22" s="26">
        <v>455</v>
      </c>
      <c r="BJ22" s="23">
        <v>36224</v>
      </c>
      <c r="BK22" s="23">
        <v>4490</v>
      </c>
      <c r="BL22" s="26">
        <f t="shared" si="13"/>
        <v>40714</v>
      </c>
      <c r="BM22" s="29">
        <v>1945</v>
      </c>
      <c r="BN22" s="206">
        <f t="shared" si="14"/>
        <v>79023</v>
      </c>
      <c r="BO22" s="206">
        <f t="shared" si="1"/>
        <v>4967</v>
      </c>
      <c r="BP22" s="184">
        <f t="shared" si="15"/>
        <v>329060</v>
      </c>
      <c r="BQ22" s="185">
        <f t="shared" si="16"/>
        <v>28824</v>
      </c>
      <c r="BR22" s="207"/>
      <c r="BS22" s="15"/>
    </row>
    <row r="23" spans="1:71" s="16" customFormat="1">
      <c r="A23" s="183">
        <v>42811</v>
      </c>
      <c r="B23" s="23">
        <v>41636</v>
      </c>
      <c r="C23" s="23">
        <v>17200</v>
      </c>
      <c r="D23" s="23">
        <v>0</v>
      </c>
      <c r="E23" s="23">
        <v>0</v>
      </c>
      <c r="F23" s="24">
        <f t="shared" si="2"/>
        <v>58836</v>
      </c>
      <c r="G23" s="25">
        <v>9210</v>
      </c>
      <c r="H23" s="23">
        <v>50288</v>
      </c>
      <c r="I23" s="23">
        <v>6230</v>
      </c>
      <c r="J23" s="23">
        <v>0</v>
      </c>
      <c r="K23" s="26">
        <f t="shared" si="17"/>
        <v>56518</v>
      </c>
      <c r="L23" s="25">
        <v>144</v>
      </c>
      <c r="M23" s="23">
        <v>14744</v>
      </c>
      <c r="N23" s="23">
        <v>4310</v>
      </c>
      <c r="O23" s="25">
        <f t="shared" si="3"/>
        <v>19054</v>
      </c>
      <c r="P23" s="26">
        <v>1545</v>
      </c>
      <c r="Q23" s="28">
        <v>35282</v>
      </c>
      <c r="R23" s="28">
        <v>3670</v>
      </c>
      <c r="S23" s="25">
        <f t="shared" si="0"/>
        <v>38952</v>
      </c>
      <c r="T23" s="26">
        <v>5697</v>
      </c>
      <c r="U23" s="23">
        <v>20388</v>
      </c>
      <c r="V23" s="23">
        <v>500</v>
      </c>
      <c r="W23" s="23">
        <v>0</v>
      </c>
      <c r="X23" s="23">
        <v>0</v>
      </c>
      <c r="Y23" s="25">
        <f t="shared" si="4"/>
        <v>20888</v>
      </c>
      <c r="Z23" s="25">
        <v>2170</v>
      </c>
      <c r="AA23" s="23">
        <v>38229</v>
      </c>
      <c r="AB23" s="23">
        <v>14270</v>
      </c>
      <c r="AC23" s="23">
        <v>0</v>
      </c>
      <c r="AD23" s="25">
        <f t="shared" si="5"/>
        <v>52499</v>
      </c>
      <c r="AE23" s="25">
        <v>315</v>
      </c>
      <c r="AF23" s="23">
        <v>54362</v>
      </c>
      <c r="AG23" s="23">
        <v>2420</v>
      </c>
      <c r="AH23" s="26">
        <f t="shared" si="6"/>
        <v>56782</v>
      </c>
      <c r="AI23" s="26">
        <v>3790</v>
      </c>
      <c r="AJ23" s="28">
        <v>32766</v>
      </c>
      <c r="AK23" s="28">
        <v>2590</v>
      </c>
      <c r="AL23" s="28">
        <v>0</v>
      </c>
      <c r="AM23" s="26">
        <f t="shared" si="7"/>
        <v>35356</v>
      </c>
      <c r="AN23" s="29">
        <v>375</v>
      </c>
      <c r="AO23" s="152">
        <f t="shared" si="8"/>
        <v>338885</v>
      </c>
      <c r="AP23" s="153">
        <f t="shared" si="8"/>
        <v>23246</v>
      </c>
      <c r="AQ23" s="30">
        <v>10530</v>
      </c>
      <c r="AR23" s="23">
        <v>7520</v>
      </c>
      <c r="AS23" s="23">
        <v>0</v>
      </c>
      <c r="AT23" s="26">
        <f t="shared" si="9"/>
        <v>18050</v>
      </c>
      <c r="AU23" s="26">
        <v>470</v>
      </c>
      <c r="AV23" s="23">
        <v>18150</v>
      </c>
      <c r="AW23" s="23">
        <v>1960</v>
      </c>
      <c r="AX23" s="26">
        <f t="shared" si="10"/>
        <v>20110</v>
      </c>
      <c r="AY23" s="26">
        <v>1850</v>
      </c>
      <c r="AZ23" s="23">
        <v>2130</v>
      </c>
      <c r="BA23" s="23">
        <v>490</v>
      </c>
      <c r="BB23" s="23">
        <v>0</v>
      </c>
      <c r="BC23" s="26">
        <f t="shared" si="11"/>
        <v>2620</v>
      </c>
      <c r="BD23" s="26">
        <v>32</v>
      </c>
      <c r="BE23" s="23">
        <v>6101</v>
      </c>
      <c r="BF23" s="23">
        <v>2260</v>
      </c>
      <c r="BG23" s="23">
        <v>0</v>
      </c>
      <c r="BH23" s="26">
        <f t="shared" si="12"/>
        <v>8361</v>
      </c>
      <c r="BI23" s="26">
        <v>160</v>
      </c>
      <c r="BJ23" s="23">
        <v>51539</v>
      </c>
      <c r="BK23" s="23">
        <v>4630</v>
      </c>
      <c r="BL23" s="26">
        <f t="shared" si="13"/>
        <v>56169</v>
      </c>
      <c r="BM23" s="29">
        <v>1700</v>
      </c>
      <c r="BN23" s="206">
        <f t="shared" si="14"/>
        <v>105310</v>
      </c>
      <c r="BO23" s="206">
        <f t="shared" si="1"/>
        <v>4212</v>
      </c>
      <c r="BP23" s="184">
        <f t="shared" si="15"/>
        <v>444195</v>
      </c>
      <c r="BQ23" s="185">
        <f t="shared" si="16"/>
        <v>27458</v>
      </c>
      <c r="BR23" s="210"/>
      <c r="BS23" s="15"/>
    </row>
    <row r="24" spans="1:71" s="16" customFormat="1">
      <c r="A24" s="183">
        <v>42812</v>
      </c>
      <c r="B24" s="23">
        <v>41763</v>
      </c>
      <c r="C24" s="23">
        <v>6376</v>
      </c>
      <c r="D24" s="23">
        <v>0</v>
      </c>
      <c r="E24" s="23">
        <v>0</v>
      </c>
      <c r="F24" s="24">
        <f t="shared" si="2"/>
        <v>48139</v>
      </c>
      <c r="G24" s="25">
        <v>5312</v>
      </c>
      <c r="H24" s="23">
        <v>63149</v>
      </c>
      <c r="I24" s="23">
        <v>4010</v>
      </c>
      <c r="J24" s="23">
        <v>0</v>
      </c>
      <c r="K24" s="26">
        <f t="shared" si="17"/>
        <v>67159</v>
      </c>
      <c r="L24" s="25">
        <v>230</v>
      </c>
      <c r="M24" s="23">
        <v>16866</v>
      </c>
      <c r="N24" s="23">
        <v>570</v>
      </c>
      <c r="O24" s="25">
        <f t="shared" si="3"/>
        <v>17436</v>
      </c>
      <c r="P24" s="26">
        <v>985</v>
      </c>
      <c r="Q24" s="37">
        <v>51539</v>
      </c>
      <c r="R24" s="37">
        <v>5430</v>
      </c>
      <c r="S24" s="25">
        <f t="shared" si="0"/>
        <v>56969</v>
      </c>
      <c r="T24" s="26">
        <v>6180</v>
      </c>
      <c r="U24" s="23">
        <v>22854</v>
      </c>
      <c r="V24" s="23">
        <v>2370</v>
      </c>
      <c r="W24" s="23">
        <v>0</v>
      </c>
      <c r="X24" s="23">
        <v>0</v>
      </c>
      <c r="Y24" s="25">
        <f t="shared" si="4"/>
        <v>25224</v>
      </c>
      <c r="Z24" s="25">
        <v>1043</v>
      </c>
      <c r="AA24" s="23">
        <v>19320</v>
      </c>
      <c r="AB24" s="23">
        <v>1560</v>
      </c>
      <c r="AC24" s="23">
        <v>0</v>
      </c>
      <c r="AD24" s="25">
        <f t="shared" si="5"/>
        <v>20880</v>
      </c>
      <c r="AE24" s="25">
        <v>945</v>
      </c>
      <c r="AF24" s="23">
        <v>50403</v>
      </c>
      <c r="AG24" s="23">
        <v>3696</v>
      </c>
      <c r="AH24" s="26">
        <f>SUM(AF24+AG24)</f>
        <v>54099</v>
      </c>
      <c r="AI24" s="26">
        <v>4885</v>
      </c>
      <c r="AJ24" s="28">
        <v>33590</v>
      </c>
      <c r="AK24" s="28">
        <v>3420</v>
      </c>
      <c r="AL24" s="28">
        <v>0</v>
      </c>
      <c r="AM24" s="26">
        <f t="shared" si="7"/>
        <v>37010</v>
      </c>
      <c r="AN24" s="29">
        <v>1010</v>
      </c>
      <c r="AO24" s="152">
        <f t="shared" si="8"/>
        <v>326916</v>
      </c>
      <c r="AP24" s="153">
        <f t="shared" si="8"/>
        <v>20590</v>
      </c>
      <c r="AQ24" s="30">
        <v>6756</v>
      </c>
      <c r="AR24" s="23">
        <v>1420</v>
      </c>
      <c r="AS24" s="23">
        <v>0</v>
      </c>
      <c r="AT24" s="26">
        <f t="shared" si="9"/>
        <v>8176</v>
      </c>
      <c r="AU24" s="26">
        <v>290</v>
      </c>
      <c r="AV24" s="23">
        <v>16506</v>
      </c>
      <c r="AW24" s="23">
        <v>500</v>
      </c>
      <c r="AX24" s="26">
        <f t="shared" si="10"/>
        <v>17006</v>
      </c>
      <c r="AY24" s="26">
        <v>1080</v>
      </c>
      <c r="AZ24" s="23">
        <v>2695</v>
      </c>
      <c r="BA24" s="23">
        <v>100</v>
      </c>
      <c r="BB24" s="23">
        <v>0</v>
      </c>
      <c r="BC24" s="26">
        <f t="shared" si="11"/>
        <v>2795</v>
      </c>
      <c r="BD24" s="26">
        <v>45</v>
      </c>
      <c r="BE24" s="23">
        <v>8910</v>
      </c>
      <c r="BF24" s="23">
        <v>2230</v>
      </c>
      <c r="BG24" s="23">
        <v>0</v>
      </c>
      <c r="BH24" s="26">
        <f t="shared" si="12"/>
        <v>11140</v>
      </c>
      <c r="BI24" s="26">
        <v>255</v>
      </c>
      <c r="BJ24" s="23">
        <v>59390</v>
      </c>
      <c r="BK24" s="23">
        <v>3200</v>
      </c>
      <c r="BL24" s="26">
        <f t="shared" si="13"/>
        <v>62590</v>
      </c>
      <c r="BM24" s="29">
        <v>2175</v>
      </c>
      <c r="BN24" s="206">
        <f t="shared" si="14"/>
        <v>101707</v>
      </c>
      <c r="BO24" s="206">
        <f t="shared" si="1"/>
        <v>3845</v>
      </c>
      <c r="BP24" s="184">
        <f t="shared" si="15"/>
        <v>428623</v>
      </c>
      <c r="BQ24" s="185">
        <f t="shared" si="16"/>
        <v>24435</v>
      </c>
      <c r="BR24" s="211"/>
      <c r="BS24" s="15"/>
    </row>
    <row r="25" spans="1:71" s="16" customFormat="1">
      <c r="A25" s="183">
        <v>42813</v>
      </c>
      <c r="B25" s="23">
        <v>47712</v>
      </c>
      <c r="C25" s="23">
        <v>5710</v>
      </c>
      <c r="D25" s="23">
        <v>0</v>
      </c>
      <c r="E25" s="23">
        <v>0</v>
      </c>
      <c r="F25" s="24">
        <f t="shared" si="2"/>
        <v>53422</v>
      </c>
      <c r="G25" s="25">
        <v>3291</v>
      </c>
      <c r="H25" s="23">
        <v>59279</v>
      </c>
      <c r="I25" s="23">
        <v>3800</v>
      </c>
      <c r="J25" s="23">
        <v>0</v>
      </c>
      <c r="K25" s="26">
        <f t="shared" si="17"/>
        <v>63079</v>
      </c>
      <c r="L25" s="25">
        <v>128</v>
      </c>
      <c r="M25" s="23">
        <v>17360</v>
      </c>
      <c r="N25" s="23">
        <v>630</v>
      </c>
      <c r="O25" s="25">
        <f t="shared" si="3"/>
        <v>17990</v>
      </c>
      <c r="P25" s="26">
        <v>940</v>
      </c>
      <c r="Q25" s="37">
        <v>51805</v>
      </c>
      <c r="R25" s="37">
        <v>6950</v>
      </c>
      <c r="S25" s="25">
        <f t="shared" si="0"/>
        <v>58755</v>
      </c>
      <c r="T25" s="26">
        <v>7010</v>
      </c>
      <c r="U25" s="23">
        <v>15100</v>
      </c>
      <c r="V25" s="23">
        <v>1510</v>
      </c>
      <c r="W25" s="23">
        <v>0</v>
      </c>
      <c r="X25" s="23">
        <v>0</v>
      </c>
      <c r="Y25" s="25">
        <f t="shared" si="4"/>
        <v>16610</v>
      </c>
      <c r="Z25" s="25">
        <v>853</v>
      </c>
      <c r="AA25" s="23">
        <v>12049</v>
      </c>
      <c r="AB25" s="23">
        <v>830</v>
      </c>
      <c r="AC25" s="23">
        <v>0</v>
      </c>
      <c r="AD25" s="25">
        <f t="shared" si="5"/>
        <v>12879</v>
      </c>
      <c r="AE25" s="25">
        <v>105</v>
      </c>
      <c r="AF25" s="23">
        <v>48074</v>
      </c>
      <c r="AG25" s="23">
        <v>3530</v>
      </c>
      <c r="AH25" s="26">
        <f t="shared" si="6"/>
        <v>51604</v>
      </c>
      <c r="AI25" s="26">
        <v>3605</v>
      </c>
      <c r="AJ25" s="28">
        <v>33186</v>
      </c>
      <c r="AK25" s="28">
        <v>2520</v>
      </c>
      <c r="AL25" s="28">
        <v>0</v>
      </c>
      <c r="AM25" s="26">
        <f t="shared" si="7"/>
        <v>35706</v>
      </c>
      <c r="AN25" s="29">
        <v>95</v>
      </c>
      <c r="AO25" s="152">
        <f t="shared" si="8"/>
        <v>310045</v>
      </c>
      <c r="AP25" s="153">
        <f t="shared" si="8"/>
        <v>16027</v>
      </c>
      <c r="AQ25" s="30">
        <v>9397</v>
      </c>
      <c r="AR25" s="23">
        <v>280</v>
      </c>
      <c r="AS25" s="23">
        <v>0</v>
      </c>
      <c r="AT25" s="26">
        <f t="shared" si="9"/>
        <v>9677</v>
      </c>
      <c r="AU25" s="26">
        <v>1215</v>
      </c>
      <c r="AV25" s="23">
        <v>14715</v>
      </c>
      <c r="AW25" s="23">
        <v>1220</v>
      </c>
      <c r="AX25" s="26">
        <f t="shared" si="10"/>
        <v>15935</v>
      </c>
      <c r="AY25" s="26">
        <v>1180</v>
      </c>
      <c r="AZ25" s="23">
        <v>1270</v>
      </c>
      <c r="BA25" s="23">
        <v>1420</v>
      </c>
      <c r="BB25" s="23">
        <v>0</v>
      </c>
      <c r="BC25" s="26">
        <f t="shared" si="11"/>
        <v>2690</v>
      </c>
      <c r="BD25" s="26">
        <v>39</v>
      </c>
      <c r="BE25" s="23">
        <v>8392</v>
      </c>
      <c r="BF25" s="23">
        <v>1610</v>
      </c>
      <c r="BG25" s="23">
        <v>0</v>
      </c>
      <c r="BH25" s="26">
        <f t="shared" si="12"/>
        <v>10002</v>
      </c>
      <c r="BI25" s="26">
        <v>125</v>
      </c>
      <c r="BJ25" s="23">
        <v>66214</v>
      </c>
      <c r="BK25" s="23">
        <v>4770</v>
      </c>
      <c r="BL25" s="26">
        <f t="shared" si="13"/>
        <v>70984</v>
      </c>
      <c r="BM25" s="29">
        <v>2635</v>
      </c>
      <c r="BN25" s="206">
        <f t="shared" si="14"/>
        <v>109288</v>
      </c>
      <c r="BO25" s="206">
        <f t="shared" si="1"/>
        <v>5194</v>
      </c>
      <c r="BP25" s="184">
        <f t="shared" si="15"/>
        <v>419333</v>
      </c>
      <c r="BQ25" s="185">
        <f t="shared" si="16"/>
        <v>21221</v>
      </c>
      <c r="BR25" s="210"/>
      <c r="BS25" s="15"/>
    </row>
    <row r="26" spans="1:71" s="16" customFormat="1">
      <c r="A26" s="183">
        <v>42814</v>
      </c>
      <c r="B26" s="23">
        <v>39328</v>
      </c>
      <c r="C26" s="23">
        <v>33330</v>
      </c>
      <c r="D26" s="23">
        <v>0</v>
      </c>
      <c r="E26" s="23">
        <v>0</v>
      </c>
      <c r="F26" s="24">
        <f t="shared" si="2"/>
        <v>72658</v>
      </c>
      <c r="G26" s="25">
        <v>14440</v>
      </c>
      <c r="H26" s="23">
        <v>63702</v>
      </c>
      <c r="I26" s="23">
        <v>9130</v>
      </c>
      <c r="J26" s="23">
        <v>0</v>
      </c>
      <c r="K26" s="26">
        <f t="shared" si="17"/>
        <v>72832</v>
      </c>
      <c r="L26" s="25">
        <v>166</v>
      </c>
      <c r="M26" s="23">
        <v>15621</v>
      </c>
      <c r="N26" s="23">
        <v>7130</v>
      </c>
      <c r="O26" s="25">
        <f t="shared" si="3"/>
        <v>22751</v>
      </c>
      <c r="P26" s="26">
        <v>2365</v>
      </c>
      <c r="Q26" s="37">
        <v>28507</v>
      </c>
      <c r="R26" s="37">
        <v>6780</v>
      </c>
      <c r="S26" s="25">
        <f t="shared" si="0"/>
        <v>35287</v>
      </c>
      <c r="T26" s="26">
        <v>6886</v>
      </c>
      <c r="U26" s="23">
        <v>16487</v>
      </c>
      <c r="V26" s="23">
        <v>800</v>
      </c>
      <c r="W26" s="23">
        <v>0</v>
      </c>
      <c r="X26" s="23">
        <v>0</v>
      </c>
      <c r="Y26" s="25">
        <f t="shared" si="4"/>
        <v>17287</v>
      </c>
      <c r="Z26" s="25">
        <v>1554</v>
      </c>
      <c r="AA26" s="23">
        <v>17238</v>
      </c>
      <c r="AB26" s="23">
        <v>10720</v>
      </c>
      <c r="AC26" s="23">
        <v>0</v>
      </c>
      <c r="AD26" s="25">
        <f t="shared" si="5"/>
        <v>27958</v>
      </c>
      <c r="AE26" s="25">
        <v>1245</v>
      </c>
      <c r="AF26" s="23">
        <v>33629</v>
      </c>
      <c r="AG26" s="23">
        <v>6040</v>
      </c>
      <c r="AH26" s="26">
        <f t="shared" si="6"/>
        <v>39669</v>
      </c>
      <c r="AI26" s="26">
        <v>4880</v>
      </c>
      <c r="AJ26" s="28">
        <v>27252</v>
      </c>
      <c r="AK26" s="28">
        <v>9300</v>
      </c>
      <c r="AL26" s="28">
        <v>0</v>
      </c>
      <c r="AM26" s="26">
        <f t="shared" si="7"/>
        <v>36552</v>
      </c>
      <c r="AN26" s="29">
        <v>925</v>
      </c>
      <c r="AO26" s="152">
        <f t="shared" si="8"/>
        <v>324994</v>
      </c>
      <c r="AP26" s="153">
        <f t="shared" si="8"/>
        <v>32461</v>
      </c>
      <c r="AQ26" s="30">
        <v>7660</v>
      </c>
      <c r="AR26" s="23">
        <v>7330</v>
      </c>
      <c r="AS26" s="23">
        <v>0</v>
      </c>
      <c r="AT26" s="26">
        <f t="shared" si="9"/>
        <v>14990</v>
      </c>
      <c r="AU26" s="26">
        <v>430</v>
      </c>
      <c r="AV26" s="23">
        <v>10095</v>
      </c>
      <c r="AW26" s="23">
        <v>1110</v>
      </c>
      <c r="AX26" s="26">
        <f t="shared" si="10"/>
        <v>11205</v>
      </c>
      <c r="AY26" s="26">
        <v>2870</v>
      </c>
      <c r="AZ26" s="23">
        <v>860</v>
      </c>
      <c r="BA26" s="23">
        <v>180</v>
      </c>
      <c r="BB26" s="23">
        <v>0</v>
      </c>
      <c r="BC26" s="26">
        <f t="shared" si="11"/>
        <v>1040</v>
      </c>
      <c r="BD26" s="26">
        <v>220</v>
      </c>
      <c r="BE26" s="23">
        <v>7280</v>
      </c>
      <c r="BF26" s="23">
        <v>1300</v>
      </c>
      <c r="BG26" s="23">
        <v>0</v>
      </c>
      <c r="BH26" s="26">
        <f t="shared" si="12"/>
        <v>8580</v>
      </c>
      <c r="BI26" s="26">
        <v>265</v>
      </c>
      <c r="BJ26" s="23">
        <v>45666</v>
      </c>
      <c r="BK26" s="23">
        <v>5100</v>
      </c>
      <c r="BL26" s="26">
        <f t="shared" si="13"/>
        <v>50766</v>
      </c>
      <c r="BM26" s="29">
        <v>835</v>
      </c>
      <c r="BN26" s="206">
        <f>SUM(AT26+AX26+BC26+BH26+BL26)</f>
        <v>86581</v>
      </c>
      <c r="BO26" s="206">
        <f t="shared" si="1"/>
        <v>4620</v>
      </c>
      <c r="BP26" s="184">
        <f t="shared" si="15"/>
        <v>411575</v>
      </c>
      <c r="BQ26" s="185">
        <f t="shared" si="16"/>
        <v>37081</v>
      </c>
      <c r="BR26" s="212"/>
      <c r="BS26" s="15"/>
    </row>
    <row r="27" spans="1:71" s="16" customFormat="1">
      <c r="A27" s="183">
        <v>42815</v>
      </c>
      <c r="B27" s="23">
        <v>34409</v>
      </c>
      <c r="C27" s="23">
        <v>19110</v>
      </c>
      <c r="D27" s="23">
        <v>100</v>
      </c>
      <c r="E27" s="23">
        <v>0</v>
      </c>
      <c r="F27" s="24">
        <f t="shared" si="2"/>
        <v>53619</v>
      </c>
      <c r="G27" s="25">
        <v>13856</v>
      </c>
      <c r="H27" s="23">
        <v>46704</v>
      </c>
      <c r="I27" s="23">
        <v>10460</v>
      </c>
      <c r="J27" s="23">
        <v>0</v>
      </c>
      <c r="K27" s="26">
        <f t="shared" si="17"/>
        <v>57164</v>
      </c>
      <c r="L27" s="25">
        <v>136</v>
      </c>
      <c r="M27" s="23">
        <v>13836</v>
      </c>
      <c r="N27" s="23">
        <v>4460</v>
      </c>
      <c r="O27" s="25">
        <f t="shared" si="3"/>
        <v>18296</v>
      </c>
      <c r="P27" s="26">
        <v>1685</v>
      </c>
      <c r="Q27" s="37">
        <v>27658</v>
      </c>
      <c r="R27" s="37">
        <v>6360</v>
      </c>
      <c r="S27" s="25">
        <f t="shared" si="0"/>
        <v>34018</v>
      </c>
      <c r="T27" s="26">
        <v>4163</v>
      </c>
      <c r="U27" s="23">
        <v>13492</v>
      </c>
      <c r="V27" s="23">
        <v>3250</v>
      </c>
      <c r="W27" s="23">
        <v>0</v>
      </c>
      <c r="X27" s="23">
        <v>0</v>
      </c>
      <c r="Y27" s="25">
        <f t="shared" si="4"/>
        <v>16742</v>
      </c>
      <c r="Z27" s="25">
        <v>2555</v>
      </c>
      <c r="AA27" s="23">
        <v>15724</v>
      </c>
      <c r="AB27" s="23">
        <v>14130</v>
      </c>
      <c r="AC27" s="23">
        <v>0</v>
      </c>
      <c r="AD27" s="25">
        <f t="shared" si="5"/>
        <v>29854</v>
      </c>
      <c r="AE27" s="25">
        <v>920</v>
      </c>
      <c r="AF27" s="23">
        <v>31983</v>
      </c>
      <c r="AG27" s="23">
        <v>5650</v>
      </c>
      <c r="AH27" s="26">
        <f t="shared" si="6"/>
        <v>37633</v>
      </c>
      <c r="AI27" s="26">
        <v>4540</v>
      </c>
      <c r="AJ27" s="28">
        <v>22656</v>
      </c>
      <c r="AK27" s="28">
        <v>4270</v>
      </c>
      <c r="AL27" s="28">
        <v>0</v>
      </c>
      <c r="AM27" s="26">
        <f t="shared" si="7"/>
        <v>26926</v>
      </c>
      <c r="AN27" s="29">
        <v>500</v>
      </c>
      <c r="AO27" s="152">
        <f t="shared" si="8"/>
        <v>274252</v>
      </c>
      <c r="AP27" s="153">
        <f t="shared" si="8"/>
        <v>28355</v>
      </c>
      <c r="AQ27" s="30">
        <v>9802</v>
      </c>
      <c r="AR27" s="23">
        <v>3420</v>
      </c>
      <c r="AS27" s="23">
        <v>0</v>
      </c>
      <c r="AT27" s="26">
        <f t="shared" si="9"/>
        <v>13222</v>
      </c>
      <c r="AU27" s="26">
        <v>635</v>
      </c>
      <c r="AV27" s="23">
        <v>8315</v>
      </c>
      <c r="AW27" s="23">
        <v>860</v>
      </c>
      <c r="AX27" s="26">
        <f t="shared" si="10"/>
        <v>9175</v>
      </c>
      <c r="AY27" s="26">
        <v>3170</v>
      </c>
      <c r="AZ27" s="23">
        <v>1141</v>
      </c>
      <c r="BA27" s="23">
        <v>3140</v>
      </c>
      <c r="BB27" s="23">
        <v>0</v>
      </c>
      <c r="BC27" s="26">
        <f t="shared" si="11"/>
        <v>4281</v>
      </c>
      <c r="BD27" s="26">
        <v>22</v>
      </c>
      <c r="BE27" s="23">
        <v>6539</v>
      </c>
      <c r="BF27" s="23">
        <v>2880</v>
      </c>
      <c r="BG27" s="23">
        <v>0</v>
      </c>
      <c r="BH27" s="26">
        <f t="shared" si="12"/>
        <v>9419</v>
      </c>
      <c r="BI27" s="26">
        <v>150</v>
      </c>
      <c r="BJ27" s="23">
        <v>32760</v>
      </c>
      <c r="BK27" s="23">
        <v>2630</v>
      </c>
      <c r="BL27" s="26">
        <f t="shared" si="13"/>
        <v>35390</v>
      </c>
      <c r="BM27" s="29">
        <v>630</v>
      </c>
      <c r="BN27" s="206">
        <f t="shared" ref="BN27:BO37" si="18">SUM(AT27+AX27+BC27+BH27+BL27)</f>
        <v>71487</v>
      </c>
      <c r="BO27" s="206">
        <f t="shared" si="1"/>
        <v>4607</v>
      </c>
      <c r="BP27" s="184">
        <f t="shared" si="15"/>
        <v>345739</v>
      </c>
      <c r="BQ27" s="185">
        <f t="shared" si="16"/>
        <v>32962</v>
      </c>
      <c r="BR27" s="213"/>
      <c r="BS27" s="15"/>
    </row>
    <row r="28" spans="1:71" s="16" customFormat="1">
      <c r="A28" s="183">
        <v>42816</v>
      </c>
      <c r="B28" s="23">
        <v>37337</v>
      </c>
      <c r="C28" s="23">
        <v>16530</v>
      </c>
      <c r="D28" s="23">
        <v>0</v>
      </c>
      <c r="E28" s="23">
        <v>0</v>
      </c>
      <c r="F28" s="24">
        <f t="shared" si="2"/>
        <v>53867</v>
      </c>
      <c r="G28" s="25">
        <v>10046</v>
      </c>
      <c r="H28" s="23">
        <v>45210</v>
      </c>
      <c r="I28" s="23">
        <v>5880</v>
      </c>
      <c r="J28" s="23">
        <v>0</v>
      </c>
      <c r="K28" s="26">
        <f t="shared" si="17"/>
        <v>51090</v>
      </c>
      <c r="L28" s="25">
        <v>118</v>
      </c>
      <c r="M28" s="23">
        <v>13460</v>
      </c>
      <c r="N28" s="23">
        <v>2080</v>
      </c>
      <c r="O28" s="25">
        <f t="shared" si="3"/>
        <v>15540</v>
      </c>
      <c r="P28" s="26">
        <v>1560</v>
      </c>
      <c r="Q28" s="37">
        <v>27748</v>
      </c>
      <c r="R28" s="37">
        <v>5140</v>
      </c>
      <c r="S28" s="25">
        <f t="shared" si="0"/>
        <v>32888</v>
      </c>
      <c r="T28" s="26">
        <v>3964</v>
      </c>
      <c r="U28" s="23">
        <v>11681</v>
      </c>
      <c r="V28" s="23">
        <v>1130</v>
      </c>
      <c r="W28" s="23">
        <v>100</v>
      </c>
      <c r="X28" s="23">
        <v>0</v>
      </c>
      <c r="Y28" s="25">
        <f t="shared" si="4"/>
        <v>12911</v>
      </c>
      <c r="Z28" s="25">
        <v>1569</v>
      </c>
      <c r="AA28" s="23">
        <v>15623</v>
      </c>
      <c r="AB28" s="23">
        <v>8390</v>
      </c>
      <c r="AC28" s="23">
        <v>0</v>
      </c>
      <c r="AD28" s="25">
        <f t="shared" si="5"/>
        <v>24013</v>
      </c>
      <c r="AE28" s="25">
        <v>785</v>
      </c>
      <c r="AF28" s="23">
        <v>25675</v>
      </c>
      <c r="AG28" s="23">
        <v>5500</v>
      </c>
      <c r="AH28" s="26">
        <f t="shared" si="6"/>
        <v>31175</v>
      </c>
      <c r="AI28" s="26">
        <v>3485</v>
      </c>
      <c r="AJ28" s="28">
        <v>19941</v>
      </c>
      <c r="AK28" s="28">
        <v>6380</v>
      </c>
      <c r="AL28" s="28">
        <v>200</v>
      </c>
      <c r="AM28" s="26">
        <f t="shared" si="7"/>
        <v>26521</v>
      </c>
      <c r="AN28" s="29">
        <v>475</v>
      </c>
      <c r="AO28" s="152">
        <f t="shared" si="8"/>
        <v>248005</v>
      </c>
      <c r="AP28" s="153">
        <f t="shared" si="8"/>
        <v>22002</v>
      </c>
      <c r="AQ28" s="30">
        <v>12734</v>
      </c>
      <c r="AR28" s="23">
        <v>1140</v>
      </c>
      <c r="AS28" s="23">
        <v>0</v>
      </c>
      <c r="AT28" s="26">
        <f t="shared" si="9"/>
        <v>13874</v>
      </c>
      <c r="AU28" s="26">
        <v>400</v>
      </c>
      <c r="AV28" s="23">
        <v>10297</v>
      </c>
      <c r="AW28" s="23">
        <v>530</v>
      </c>
      <c r="AX28" s="26">
        <f t="shared" si="10"/>
        <v>10827</v>
      </c>
      <c r="AY28" s="26">
        <v>1250</v>
      </c>
      <c r="AZ28" s="23">
        <v>2116</v>
      </c>
      <c r="BA28" s="23">
        <v>650</v>
      </c>
      <c r="BB28" s="23">
        <v>0</v>
      </c>
      <c r="BC28" s="26">
        <f t="shared" si="11"/>
        <v>2766</v>
      </c>
      <c r="BD28" s="26">
        <v>87</v>
      </c>
      <c r="BE28" s="23">
        <v>7660</v>
      </c>
      <c r="BF28" s="23">
        <v>3460</v>
      </c>
      <c r="BG28" s="23">
        <v>0</v>
      </c>
      <c r="BH28" s="26">
        <f t="shared" si="12"/>
        <v>11120</v>
      </c>
      <c r="BI28" s="26">
        <v>885</v>
      </c>
      <c r="BJ28" s="23">
        <v>37478</v>
      </c>
      <c r="BK28" s="23">
        <v>2500</v>
      </c>
      <c r="BL28" s="26">
        <f t="shared" si="13"/>
        <v>39978</v>
      </c>
      <c r="BM28" s="29">
        <v>2870</v>
      </c>
      <c r="BN28" s="206">
        <f t="shared" si="18"/>
        <v>78565</v>
      </c>
      <c r="BO28" s="206">
        <f t="shared" si="1"/>
        <v>5492</v>
      </c>
      <c r="BP28" s="184">
        <f t="shared" si="15"/>
        <v>326570</v>
      </c>
      <c r="BQ28" s="185">
        <f t="shared" si="16"/>
        <v>27494</v>
      </c>
      <c r="BR28" s="213"/>
      <c r="BS28" s="15"/>
    </row>
    <row r="29" spans="1:71" s="16" customFormat="1">
      <c r="A29" s="183">
        <v>42817</v>
      </c>
      <c r="B29" s="23">
        <v>31746</v>
      </c>
      <c r="C29" s="23">
        <v>20990</v>
      </c>
      <c r="D29" s="23">
        <v>0</v>
      </c>
      <c r="E29" s="23">
        <v>0</v>
      </c>
      <c r="F29" s="24">
        <f t="shared" si="2"/>
        <v>52736</v>
      </c>
      <c r="G29" s="25">
        <v>10752</v>
      </c>
      <c r="H29" s="23">
        <v>44400</v>
      </c>
      <c r="I29" s="23">
        <v>5010</v>
      </c>
      <c r="J29" s="23">
        <v>0</v>
      </c>
      <c r="K29" s="26">
        <f t="shared" si="17"/>
        <v>49410</v>
      </c>
      <c r="L29" s="25">
        <v>92</v>
      </c>
      <c r="M29" s="23">
        <v>12210</v>
      </c>
      <c r="N29" s="23">
        <v>2700</v>
      </c>
      <c r="O29" s="25">
        <f t="shared" si="3"/>
        <v>14910</v>
      </c>
      <c r="P29" s="26">
        <v>1730</v>
      </c>
      <c r="Q29" s="39">
        <v>26343</v>
      </c>
      <c r="R29" s="39">
        <v>2560</v>
      </c>
      <c r="S29" s="25">
        <f t="shared" si="0"/>
        <v>28903</v>
      </c>
      <c r="T29" s="26">
        <v>4729</v>
      </c>
      <c r="U29" s="23">
        <v>13761</v>
      </c>
      <c r="V29" s="23">
        <v>1750</v>
      </c>
      <c r="W29" s="23">
        <v>10</v>
      </c>
      <c r="X29" s="23">
        <v>0</v>
      </c>
      <c r="Y29" s="25">
        <f t="shared" si="4"/>
        <v>15521</v>
      </c>
      <c r="Z29" s="25">
        <v>1297</v>
      </c>
      <c r="AA29" s="23">
        <v>17909</v>
      </c>
      <c r="AB29" s="23">
        <v>13950</v>
      </c>
      <c r="AC29" s="23">
        <v>0</v>
      </c>
      <c r="AD29" s="25">
        <f t="shared" si="5"/>
        <v>31859</v>
      </c>
      <c r="AE29" s="25">
        <v>255</v>
      </c>
      <c r="AF29" s="23">
        <v>32782</v>
      </c>
      <c r="AG29" s="23">
        <v>2700</v>
      </c>
      <c r="AH29" s="26">
        <f t="shared" si="6"/>
        <v>35482</v>
      </c>
      <c r="AI29" s="26">
        <v>4085</v>
      </c>
      <c r="AJ29" s="33">
        <v>23470</v>
      </c>
      <c r="AK29" s="33">
        <v>3700</v>
      </c>
      <c r="AL29" s="33">
        <v>0</v>
      </c>
      <c r="AM29" s="26">
        <f t="shared" si="7"/>
        <v>27170</v>
      </c>
      <c r="AN29" s="29">
        <v>295</v>
      </c>
      <c r="AO29" s="152">
        <f t="shared" si="8"/>
        <v>255991</v>
      </c>
      <c r="AP29" s="153">
        <f t="shared" si="8"/>
        <v>23235</v>
      </c>
      <c r="AQ29" s="30">
        <v>8660</v>
      </c>
      <c r="AR29" s="23">
        <v>1760</v>
      </c>
      <c r="AS29" s="23">
        <v>0</v>
      </c>
      <c r="AT29" s="26">
        <f t="shared" si="9"/>
        <v>10420</v>
      </c>
      <c r="AU29" s="26">
        <v>275</v>
      </c>
      <c r="AV29" s="23">
        <v>10350</v>
      </c>
      <c r="AW29" s="23">
        <v>800</v>
      </c>
      <c r="AX29" s="26">
        <f t="shared" si="10"/>
        <v>11150</v>
      </c>
      <c r="AY29" s="26">
        <v>3100</v>
      </c>
      <c r="AZ29" s="23">
        <v>1500</v>
      </c>
      <c r="BA29" s="23">
        <v>0</v>
      </c>
      <c r="BB29" s="23">
        <v>0</v>
      </c>
      <c r="BC29" s="26">
        <f t="shared" si="11"/>
        <v>1500</v>
      </c>
      <c r="BD29" s="26">
        <v>68</v>
      </c>
      <c r="BE29" s="23">
        <v>7380</v>
      </c>
      <c r="BF29" s="23">
        <v>780</v>
      </c>
      <c r="BG29" s="23">
        <v>0</v>
      </c>
      <c r="BH29" s="26">
        <f t="shared" si="12"/>
        <v>8160</v>
      </c>
      <c r="BI29" s="26">
        <v>100</v>
      </c>
      <c r="BJ29" s="23">
        <v>33966</v>
      </c>
      <c r="BK29" s="23">
        <v>1480</v>
      </c>
      <c r="BL29" s="26">
        <f t="shared" si="13"/>
        <v>35446</v>
      </c>
      <c r="BM29" s="29">
        <v>1425</v>
      </c>
      <c r="BN29" s="206">
        <f t="shared" si="18"/>
        <v>66676</v>
      </c>
      <c r="BO29" s="206">
        <f t="shared" si="1"/>
        <v>4968</v>
      </c>
      <c r="BP29" s="184">
        <f t="shared" si="15"/>
        <v>322667</v>
      </c>
      <c r="BQ29" s="185">
        <f t="shared" si="16"/>
        <v>28203</v>
      </c>
      <c r="BR29" s="208"/>
      <c r="BS29" s="15"/>
    </row>
    <row r="30" spans="1:71" s="16" customFormat="1">
      <c r="A30" s="183">
        <v>42818</v>
      </c>
      <c r="B30" s="23">
        <v>65849</v>
      </c>
      <c r="C30" s="23">
        <v>17390</v>
      </c>
      <c r="D30" s="23">
        <v>0</v>
      </c>
      <c r="E30" s="23">
        <v>500</v>
      </c>
      <c r="F30" s="24">
        <f t="shared" si="2"/>
        <v>83739</v>
      </c>
      <c r="G30" s="25">
        <v>8886</v>
      </c>
      <c r="H30" s="23">
        <v>44148</v>
      </c>
      <c r="I30" s="23">
        <v>3440</v>
      </c>
      <c r="J30" s="23">
        <v>0</v>
      </c>
      <c r="K30" s="26">
        <f t="shared" si="17"/>
        <v>47588</v>
      </c>
      <c r="L30" s="25">
        <v>166</v>
      </c>
      <c r="M30" s="23">
        <v>16386</v>
      </c>
      <c r="N30" s="23">
        <v>7240</v>
      </c>
      <c r="O30" s="25">
        <f t="shared" si="3"/>
        <v>23626</v>
      </c>
      <c r="P30" s="26">
        <v>1365</v>
      </c>
      <c r="Q30" s="37">
        <v>29801</v>
      </c>
      <c r="R30" s="37">
        <v>5650</v>
      </c>
      <c r="S30" s="25">
        <f t="shared" si="0"/>
        <v>35451</v>
      </c>
      <c r="T30" s="26">
        <v>8126</v>
      </c>
      <c r="U30" s="23">
        <v>19936</v>
      </c>
      <c r="V30" s="23">
        <v>760</v>
      </c>
      <c r="W30" s="23">
        <v>0</v>
      </c>
      <c r="X30" s="23">
        <v>0</v>
      </c>
      <c r="Y30" s="25">
        <f t="shared" si="4"/>
        <v>20696</v>
      </c>
      <c r="Z30" s="25">
        <v>1643</v>
      </c>
      <c r="AA30" s="23">
        <v>33447</v>
      </c>
      <c r="AB30" s="23">
        <v>10260</v>
      </c>
      <c r="AC30" s="23">
        <v>0</v>
      </c>
      <c r="AD30" s="25">
        <f t="shared" si="5"/>
        <v>43707</v>
      </c>
      <c r="AE30" s="25">
        <v>300</v>
      </c>
      <c r="AF30" s="23">
        <v>50562</v>
      </c>
      <c r="AG30" s="23">
        <v>7730</v>
      </c>
      <c r="AH30" s="26">
        <f>SUM(AF30+AG30)</f>
        <v>58292</v>
      </c>
      <c r="AI30" s="26">
        <v>3805</v>
      </c>
      <c r="AJ30" s="28">
        <v>28955</v>
      </c>
      <c r="AK30" s="28">
        <v>14940</v>
      </c>
      <c r="AL30" s="28">
        <v>0</v>
      </c>
      <c r="AM30" s="26">
        <f t="shared" si="7"/>
        <v>43895</v>
      </c>
      <c r="AN30" s="29">
        <v>685</v>
      </c>
      <c r="AO30" s="152">
        <f t="shared" si="8"/>
        <v>356994</v>
      </c>
      <c r="AP30" s="153">
        <f t="shared" si="8"/>
        <v>24976</v>
      </c>
      <c r="AQ30" s="30">
        <v>14436</v>
      </c>
      <c r="AR30" s="23">
        <v>3670</v>
      </c>
      <c r="AS30" s="23">
        <v>0</v>
      </c>
      <c r="AT30" s="26">
        <f t="shared" si="9"/>
        <v>18106</v>
      </c>
      <c r="AU30" s="26">
        <v>500</v>
      </c>
      <c r="AV30" s="23">
        <v>14884</v>
      </c>
      <c r="AW30" s="23">
        <v>2780</v>
      </c>
      <c r="AX30" s="26">
        <f t="shared" si="10"/>
        <v>17664</v>
      </c>
      <c r="AY30" s="26">
        <v>2500</v>
      </c>
      <c r="AZ30" s="23">
        <v>2350</v>
      </c>
      <c r="BA30" s="23">
        <v>0</v>
      </c>
      <c r="BB30" s="23">
        <v>0</v>
      </c>
      <c r="BC30" s="26">
        <f t="shared" si="11"/>
        <v>2350</v>
      </c>
      <c r="BD30" s="26">
        <v>77</v>
      </c>
      <c r="BE30" s="23">
        <v>8692</v>
      </c>
      <c r="BF30" s="23">
        <v>800</v>
      </c>
      <c r="BG30" s="23">
        <v>0</v>
      </c>
      <c r="BH30" s="26">
        <f t="shared" si="12"/>
        <v>9492</v>
      </c>
      <c r="BI30" s="26">
        <v>190</v>
      </c>
      <c r="BJ30" s="23">
        <v>46896</v>
      </c>
      <c r="BK30" s="23">
        <v>5100</v>
      </c>
      <c r="BL30" s="26">
        <f t="shared" si="13"/>
        <v>51996</v>
      </c>
      <c r="BM30" s="29">
        <v>1375</v>
      </c>
      <c r="BN30" s="206">
        <f t="shared" si="18"/>
        <v>99608</v>
      </c>
      <c r="BO30" s="206">
        <f t="shared" si="1"/>
        <v>4642</v>
      </c>
      <c r="BP30" s="184">
        <f t="shared" si="15"/>
        <v>456602</v>
      </c>
      <c r="BQ30" s="185">
        <f t="shared" si="16"/>
        <v>29618</v>
      </c>
      <c r="BR30" s="208"/>
      <c r="BS30" s="15"/>
    </row>
    <row r="31" spans="1:71" s="16" customFormat="1">
      <c r="A31" s="183">
        <v>42819</v>
      </c>
      <c r="B31" s="23">
        <v>45496</v>
      </c>
      <c r="C31" s="23">
        <v>7010</v>
      </c>
      <c r="D31" s="23">
        <v>0</v>
      </c>
      <c r="E31" s="23">
        <v>0</v>
      </c>
      <c r="F31" s="24">
        <f t="shared" si="2"/>
        <v>52506</v>
      </c>
      <c r="G31" s="25">
        <v>3819</v>
      </c>
      <c r="H31" s="23">
        <v>65556</v>
      </c>
      <c r="I31" s="23">
        <v>4010</v>
      </c>
      <c r="J31" s="23">
        <v>0</v>
      </c>
      <c r="K31" s="26">
        <f t="shared" si="17"/>
        <v>69566</v>
      </c>
      <c r="L31" s="25">
        <v>276</v>
      </c>
      <c r="M31" s="23">
        <v>14844</v>
      </c>
      <c r="N31" s="23">
        <v>680</v>
      </c>
      <c r="O31" s="25">
        <f t="shared" si="3"/>
        <v>15524</v>
      </c>
      <c r="P31" s="26">
        <v>1605</v>
      </c>
      <c r="Q31" s="37">
        <v>55671</v>
      </c>
      <c r="R31" s="37">
        <v>3720</v>
      </c>
      <c r="S31" s="25">
        <f t="shared" si="0"/>
        <v>59391</v>
      </c>
      <c r="T31" s="26">
        <v>6332</v>
      </c>
      <c r="U31" s="23">
        <v>17554</v>
      </c>
      <c r="V31" s="23">
        <v>4010</v>
      </c>
      <c r="W31" s="23">
        <v>0</v>
      </c>
      <c r="X31" s="23">
        <v>0</v>
      </c>
      <c r="Y31" s="25">
        <f t="shared" si="4"/>
        <v>21564</v>
      </c>
      <c r="Z31" s="25">
        <v>1252</v>
      </c>
      <c r="AA31" s="23">
        <v>17381</v>
      </c>
      <c r="AB31" s="23">
        <v>2060</v>
      </c>
      <c r="AC31" s="23">
        <v>0</v>
      </c>
      <c r="AD31" s="25">
        <f t="shared" si="5"/>
        <v>19441</v>
      </c>
      <c r="AE31" s="25">
        <v>380</v>
      </c>
      <c r="AF31" s="23">
        <v>52438</v>
      </c>
      <c r="AG31" s="23">
        <v>5360</v>
      </c>
      <c r="AH31" s="26">
        <f t="shared" si="6"/>
        <v>57798</v>
      </c>
      <c r="AI31" s="26">
        <v>4550</v>
      </c>
      <c r="AJ31" s="28">
        <v>31935</v>
      </c>
      <c r="AK31" s="28">
        <v>4860</v>
      </c>
      <c r="AL31" s="28">
        <v>0</v>
      </c>
      <c r="AM31" s="26">
        <f t="shared" si="7"/>
        <v>36795</v>
      </c>
      <c r="AN31" s="29">
        <v>510</v>
      </c>
      <c r="AO31" s="152">
        <f t="shared" si="8"/>
        <v>332585</v>
      </c>
      <c r="AP31" s="153">
        <f t="shared" si="8"/>
        <v>18724</v>
      </c>
      <c r="AQ31" s="30">
        <v>12681</v>
      </c>
      <c r="AR31" s="23">
        <v>3660</v>
      </c>
      <c r="AS31" s="23">
        <v>0</v>
      </c>
      <c r="AT31" s="26">
        <f t="shared" si="9"/>
        <v>16341</v>
      </c>
      <c r="AU31" s="26">
        <v>280</v>
      </c>
      <c r="AV31" s="23">
        <v>15348</v>
      </c>
      <c r="AW31" s="23">
        <v>990</v>
      </c>
      <c r="AX31" s="26">
        <f t="shared" si="10"/>
        <v>16338</v>
      </c>
      <c r="AY31" s="26">
        <v>1550</v>
      </c>
      <c r="AZ31" s="23">
        <v>2311</v>
      </c>
      <c r="BA31" s="23">
        <v>1280</v>
      </c>
      <c r="BB31" s="23">
        <v>0</v>
      </c>
      <c r="BC31" s="26">
        <f t="shared" si="11"/>
        <v>3591</v>
      </c>
      <c r="BD31" s="26">
        <v>62</v>
      </c>
      <c r="BE31" s="23">
        <v>10469</v>
      </c>
      <c r="BF31" s="23">
        <v>2290</v>
      </c>
      <c r="BG31" s="23">
        <v>0</v>
      </c>
      <c r="BH31" s="26">
        <f t="shared" si="12"/>
        <v>12759</v>
      </c>
      <c r="BI31" s="26">
        <v>265</v>
      </c>
      <c r="BJ31" s="23">
        <v>54874</v>
      </c>
      <c r="BK31" s="23">
        <v>4330</v>
      </c>
      <c r="BL31" s="26">
        <f t="shared" si="13"/>
        <v>59204</v>
      </c>
      <c r="BM31" s="29">
        <v>1845</v>
      </c>
      <c r="BN31" s="206">
        <f t="shared" si="18"/>
        <v>108233</v>
      </c>
      <c r="BO31" s="206">
        <f t="shared" si="1"/>
        <v>4002</v>
      </c>
      <c r="BP31" s="184">
        <f t="shared" si="15"/>
        <v>440818</v>
      </c>
      <c r="BQ31" s="185">
        <f t="shared" si="16"/>
        <v>22726</v>
      </c>
      <c r="BR31" s="208"/>
      <c r="BS31" s="15"/>
    </row>
    <row r="32" spans="1:71" s="16" customFormat="1">
      <c r="A32" s="183">
        <v>42820</v>
      </c>
      <c r="B32" s="23">
        <v>47260</v>
      </c>
      <c r="C32" s="23">
        <v>8480</v>
      </c>
      <c r="D32" s="23">
        <v>0</v>
      </c>
      <c r="E32" s="23">
        <v>0</v>
      </c>
      <c r="F32" s="24">
        <f t="shared" si="2"/>
        <v>55740</v>
      </c>
      <c r="G32" s="25">
        <v>3340</v>
      </c>
      <c r="H32" s="23">
        <v>55233</v>
      </c>
      <c r="I32" s="23">
        <v>4330</v>
      </c>
      <c r="J32" s="23">
        <v>0</v>
      </c>
      <c r="K32" s="26">
        <f t="shared" si="17"/>
        <v>59563</v>
      </c>
      <c r="L32" s="25">
        <v>144</v>
      </c>
      <c r="M32" s="23">
        <v>10186</v>
      </c>
      <c r="N32" s="23">
        <v>3270</v>
      </c>
      <c r="O32" s="25">
        <f t="shared" si="3"/>
        <v>13456</v>
      </c>
      <c r="P32" s="26">
        <v>745</v>
      </c>
      <c r="Q32" s="37">
        <v>54358</v>
      </c>
      <c r="R32" s="37">
        <v>5270</v>
      </c>
      <c r="S32" s="25">
        <f t="shared" si="0"/>
        <v>59628</v>
      </c>
      <c r="T32" s="26">
        <v>5753</v>
      </c>
      <c r="U32" s="23">
        <v>15830</v>
      </c>
      <c r="V32" s="23">
        <v>2320</v>
      </c>
      <c r="W32" s="23">
        <v>0</v>
      </c>
      <c r="X32" s="23">
        <v>0</v>
      </c>
      <c r="Y32" s="25">
        <f t="shared" si="4"/>
        <v>18150</v>
      </c>
      <c r="Z32" s="25">
        <v>999</v>
      </c>
      <c r="AA32" s="23">
        <v>11322</v>
      </c>
      <c r="AB32" s="23">
        <v>1490</v>
      </c>
      <c r="AC32" s="23">
        <v>0</v>
      </c>
      <c r="AD32" s="25">
        <f t="shared" si="5"/>
        <v>12812</v>
      </c>
      <c r="AE32" s="25">
        <v>115</v>
      </c>
      <c r="AF32" s="23">
        <v>49761</v>
      </c>
      <c r="AG32" s="23">
        <v>5060</v>
      </c>
      <c r="AH32" s="26">
        <f t="shared" si="6"/>
        <v>54821</v>
      </c>
      <c r="AI32" s="26">
        <v>3245</v>
      </c>
      <c r="AJ32" s="28">
        <v>29348</v>
      </c>
      <c r="AK32" s="28">
        <v>3320</v>
      </c>
      <c r="AL32" s="28">
        <v>0</v>
      </c>
      <c r="AM32" s="26">
        <f t="shared" si="7"/>
        <v>32668</v>
      </c>
      <c r="AN32" s="29">
        <v>135</v>
      </c>
      <c r="AO32" s="152">
        <f t="shared" si="8"/>
        <v>306838</v>
      </c>
      <c r="AP32" s="153">
        <f t="shared" si="8"/>
        <v>14476</v>
      </c>
      <c r="AQ32" s="30">
        <v>9928</v>
      </c>
      <c r="AR32" s="23">
        <v>1280</v>
      </c>
      <c r="AS32" s="23">
        <v>0</v>
      </c>
      <c r="AT32" s="26">
        <f t="shared" si="9"/>
        <v>11208</v>
      </c>
      <c r="AU32" s="26">
        <v>1215</v>
      </c>
      <c r="AV32" s="23">
        <v>15254</v>
      </c>
      <c r="AW32" s="23">
        <v>620</v>
      </c>
      <c r="AX32" s="26">
        <f t="shared" si="10"/>
        <v>15874</v>
      </c>
      <c r="AY32" s="26">
        <v>970</v>
      </c>
      <c r="AZ32" s="23">
        <v>1962</v>
      </c>
      <c r="BA32" s="23">
        <v>100</v>
      </c>
      <c r="BB32" s="23">
        <v>0</v>
      </c>
      <c r="BC32" s="26">
        <f t="shared" si="11"/>
        <v>2062</v>
      </c>
      <c r="BD32" s="26">
        <v>33</v>
      </c>
      <c r="BE32" s="23">
        <v>7443</v>
      </c>
      <c r="BF32" s="23">
        <v>160</v>
      </c>
      <c r="BG32" s="23">
        <v>0</v>
      </c>
      <c r="BH32" s="26">
        <f t="shared" si="12"/>
        <v>7603</v>
      </c>
      <c r="BI32" s="26">
        <v>125</v>
      </c>
      <c r="BJ32" s="23">
        <v>71937</v>
      </c>
      <c r="BK32" s="23">
        <v>6450</v>
      </c>
      <c r="BL32" s="26">
        <f t="shared" si="13"/>
        <v>78387</v>
      </c>
      <c r="BM32" s="29">
        <v>2380</v>
      </c>
      <c r="BN32" s="206">
        <f t="shared" si="18"/>
        <v>115134</v>
      </c>
      <c r="BO32" s="206">
        <f t="shared" si="1"/>
        <v>4723</v>
      </c>
      <c r="BP32" s="184">
        <f t="shared" si="15"/>
        <v>421972</v>
      </c>
      <c r="BQ32" s="185">
        <f t="shared" si="16"/>
        <v>19199</v>
      </c>
      <c r="BR32" s="208"/>
      <c r="BS32" s="15"/>
    </row>
    <row r="33" spans="1:71" s="16" customFormat="1">
      <c r="A33" s="183">
        <v>42821</v>
      </c>
      <c r="B33" s="23">
        <v>42562</v>
      </c>
      <c r="C33" s="23">
        <v>34810</v>
      </c>
      <c r="D33" s="23">
        <v>0</v>
      </c>
      <c r="E33" s="23">
        <v>100</v>
      </c>
      <c r="F33" s="24">
        <f t="shared" si="2"/>
        <v>77472</v>
      </c>
      <c r="G33" s="25">
        <v>10790</v>
      </c>
      <c r="H33" s="23">
        <v>58950</v>
      </c>
      <c r="I33" s="23">
        <v>8540</v>
      </c>
      <c r="J33" s="23">
        <v>0</v>
      </c>
      <c r="K33" s="26">
        <f t="shared" si="17"/>
        <v>67490</v>
      </c>
      <c r="L33" s="25">
        <v>200</v>
      </c>
      <c r="M33" s="23">
        <v>14962</v>
      </c>
      <c r="N33" s="23">
        <v>1500</v>
      </c>
      <c r="O33" s="25">
        <f t="shared" si="3"/>
        <v>16462</v>
      </c>
      <c r="P33" s="26">
        <v>1830</v>
      </c>
      <c r="Q33" s="27">
        <v>28186</v>
      </c>
      <c r="R33" s="27">
        <v>9390</v>
      </c>
      <c r="S33" s="25">
        <f t="shared" si="0"/>
        <v>37576</v>
      </c>
      <c r="T33" s="26">
        <v>4663</v>
      </c>
      <c r="U33" s="23">
        <v>16360</v>
      </c>
      <c r="V33" s="23">
        <v>3040</v>
      </c>
      <c r="W33" s="23">
        <v>0</v>
      </c>
      <c r="X33" s="23">
        <v>0</v>
      </c>
      <c r="Y33" s="25">
        <f t="shared" si="4"/>
        <v>19400</v>
      </c>
      <c r="Z33" s="25">
        <v>1331</v>
      </c>
      <c r="AA33" s="23">
        <v>16629</v>
      </c>
      <c r="AB33" s="23">
        <v>6850</v>
      </c>
      <c r="AC33" s="23">
        <v>0</v>
      </c>
      <c r="AD33" s="25">
        <f t="shared" si="5"/>
        <v>23479</v>
      </c>
      <c r="AE33" s="25">
        <v>360</v>
      </c>
      <c r="AF33" s="23">
        <v>33258</v>
      </c>
      <c r="AG33" s="23">
        <v>9940</v>
      </c>
      <c r="AH33" s="26">
        <f t="shared" si="6"/>
        <v>43198</v>
      </c>
      <c r="AI33" s="26">
        <v>4625</v>
      </c>
      <c r="AJ33" s="28">
        <v>22678</v>
      </c>
      <c r="AK33" s="28">
        <v>3660</v>
      </c>
      <c r="AL33" s="28">
        <v>0</v>
      </c>
      <c r="AM33" s="26">
        <f t="shared" si="7"/>
        <v>26338</v>
      </c>
      <c r="AN33" s="29">
        <v>975</v>
      </c>
      <c r="AO33" s="152">
        <f t="shared" si="8"/>
        <v>311415</v>
      </c>
      <c r="AP33" s="153">
        <f t="shared" si="8"/>
        <v>24774</v>
      </c>
      <c r="AQ33" s="30">
        <v>9352</v>
      </c>
      <c r="AR33" s="23">
        <v>4040</v>
      </c>
      <c r="AS33" s="23">
        <v>0</v>
      </c>
      <c r="AT33" s="26">
        <f t="shared" si="9"/>
        <v>13392</v>
      </c>
      <c r="AU33" s="26">
        <v>440</v>
      </c>
      <c r="AV33" s="23">
        <v>11277</v>
      </c>
      <c r="AW33" s="23">
        <v>1720</v>
      </c>
      <c r="AX33" s="26">
        <f t="shared" si="10"/>
        <v>12997</v>
      </c>
      <c r="AY33" s="26">
        <v>2680</v>
      </c>
      <c r="AZ33" s="23">
        <v>1670</v>
      </c>
      <c r="BA33" s="23">
        <v>440</v>
      </c>
      <c r="BB33" s="23">
        <v>0</v>
      </c>
      <c r="BC33" s="26">
        <f t="shared" si="11"/>
        <v>2110</v>
      </c>
      <c r="BD33" s="26">
        <v>41</v>
      </c>
      <c r="BE33" s="23">
        <v>6120</v>
      </c>
      <c r="BF33" s="23">
        <v>2070</v>
      </c>
      <c r="BG33" s="23">
        <v>0</v>
      </c>
      <c r="BH33" s="26">
        <f t="shared" si="12"/>
        <v>8190</v>
      </c>
      <c r="BI33" s="26">
        <v>335</v>
      </c>
      <c r="BJ33" s="23">
        <v>37947</v>
      </c>
      <c r="BK33" s="23">
        <v>4130</v>
      </c>
      <c r="BL33" s="26">
        <f t="shared" si="13"/>
        <v>42077</v>
      </c>
      <c r="BM33" s="29">
        <v>1715</v>
      </c>
      <c r="BN33" s="206">
        <f t="shared" si="18"/>
        <v>78766</v>
      </c>
      <c r="BO33" s="206">
        <f t="shared" si="1"/>
        <v>5211</v>
      </c>
      <c r="BP33" s="184">
        <f t="shared" si="15"/>
        <v>390181</v>
      </c>
      <c r="BQ33" s="185">
        <f t="shared" si="16"/>
        <v>29985</v>
      </c>
      <c r="BR33" s="208"/>
      <c r="BS33" s="15"/>
    </row>
    <row r="34" spans="1:71" s="16" customFormat="1">
      <c r="A34" s="183">
        <v>42822</v>
      </c>
      <c r="B34" s="23">
        <v>45399</v>
      </c>
      <c r="C34" s="23">
        <v>13380</v>
      </c>
      <c r="D34" s="23">
        <v>0</v>
      </c>
      <c r="E34" s="23">
        <v>300</v>
      </c>
      <c r="F34" s="24">
        <f t="shared" si="2"/>
        <v>59079</v>
      </c>
      <c r="G34" s="25">
        <v>12129</v>
      </c>
      <c r="H34" s="23">
        <v>45378</v>
      </c>
      <c r="I34" s="23">
        <v>7860</v>
      </c>
      <c r="J34" s="23">
        <v>0</v>
      </c>
      <c r="K34" s="26">
        <f t="shared" si="17"/>
        <v>53238</v>
      </c>
      <c r="L34" s="25">
        <v>184</v>
      </c>
      <c r="M34" s="23">
        <v>13881</v>
      </c>
      <c r="N34" s="23">
        <v>5180</v>
      </c>
      <c r="O34" s="25">
        <f t="shared" si="3"/>
        <v>19061</v>
      </c>
      <c r="P34" s="26">
        <v>920</v>
      </c>
      <c r="Q34" s="27">
        <v>30502</v>
      </c>
      <c r="R34" s="27">
        <v>5120</v>
      </c>
      <c r="S34" s="25">
        <f t="shared" si="0"/>
        <v>35622</v>
      </c>
      <c r="T34" s="26">
        <v>4928</v>
      </c>
      <c r="U34" s="23">
        <v>13948</v>
      </c>
      <c r="V34" s="23">
        <v>3810</v>
      </c>
      <c r="W34" s="23">
        <v>0</v>
      </c>
      <c r="X34" s="23">
        <v>0</v>
      </c>
      <c r="Y34" s="25">
        <f>SUM(U34:X34)</f>
        <v>17758</v>
      </c>
      <c r="Z34" s="25">
        <v>1678</v>
      </c>
      <c r="AA34" s="23">
        <v>18267</v>
      </c>
      <c r="AB34" s="23">
        <v>10440</v>
      </c>
      <c r="AC34" s="23">
        <v>0</v>
      </c>
      <c r="AD34" s="25">
        <f t="shared" si="5"/>
        <v>28707</v>
      </c>
      <c r="AE34" s="25">
        <v>235</v>
      </c>
      <c r="AF34" s="23">
        <v>33676</v>
      </c>
      <c r="AG34" s="23">
        <v>8810</v>
      </c>
      <c r="AH34" s="26">
        <f t="shared" si="6"/>
        <v>42486</v>
      </c>
      <c r="AI34" s="26">
        <v>4120</v>
      </c>
      <c r="AJ34" s="28">
        <v>25222</v>
      </c>
      <c r="AK34" s="28">
        <v>7950</v>
      </c>
      <c r="AL34" s="28">
        <v>100</v>
      </c>
      <c r="AM34" s="26">
        <f t="shared" si="7"/>
        <v>33272</v>
      </c>
      <c r="AN34" s="29">
        <v>265</v>
      </c>
      <c r="AO34" s="152">
        <f t="shared" si="8"/>
        <v>289223</v>
      </c>
      <c r="AP34" s="153">
        <f t="shared" si="8"/>
        <v>24459</v>
      </c>
      <c r="AQ34" s="30">
        <v>11862</v>
      </c>
      <c r="AR34" s="23">
        <v>5660</v>
      </c>
      <c r="AS34" s="23">
        <v>0</v>
      </c>
      <c r="AT34" s="26">
        <f t="shared" si="9"/>
        <v>17522</v>
      </c>
      <c r="AU34" s="26">
        <v>1030</v>
      </c>
      <c r="AV34" s="23">
        <v>11758</v>
      </c>
      <c r="AW34" s="23">
        <v>940</v>
      </c>
      <c r="AX34" s="26">
        <f t="shared" si="10"/>
        <v>12698</v>
      </c>
      <c r="AY34" s="26">
        <v>2660</v>
      </c>
      <c r="AZ34" s="23">
        <v>2770</v>
      </c>
      <c r="BA34" s="23">
        <v>640</v>
      </c>
      <c r="BB34" s="23">
        <v>0</v>
      </c>
      <c r="BC34" s="26">
        <f t="shared" si="11"/>
        <v>3410</v>
      </c>
      <c r="BD34" s="26">
        <v>116</v>
      </c>
      <c r="BE34" s="23">
        <v>6360</v>
      </c>
      <c r="BF34" s="23">
        <v>2040</v>
      </c>
      <c r="BG34" s="23">
        <v>0</v>
      </c>
      <c r="BH34" s="26">
        <f t="shared" si="12"/>
        <v>8400</v>
      </c>
      <c r="BI34" s="26">
        <v>140</v>
      </c>
      <c r="BJ34" s="23">
        <v>39127</v>
      </c>
      <c r="BK34" s="23">
        <v>6030</v>
      </c>
      <c r="BL34" s="26">
        <f t="shared" si="13"/>
        <v>45157</v>
      </c>
      <c r="BM34" s="29">
        <v>1010</v>
      </c>
      <c r="BN34" s="206">
        <f t="shared" si="18"/>
        <v>87187</v>
      </c>
      <c r="BO34" s="206">
        <f t="shared" si="1"/>
        <v>4956</v>
      </c>
      <c r="BP34" s="184">
        <f t="shared" si="15"/>
        <v>376410</v>
      </c>
      <c r="BQ34" s="185">
        <f t="shared" si="16"/>
        <v>29415</v>
      </c>
      <c r="BR34" s="208"/>
      <c r="BS34" s="15"/>
    </row>
    <row r="35" spans="1:71" s="16" customFormat="1">
      <c r="A35" s="183">
        <v>42823</v>
      </c>
      <c r="B35" s="23">
        <v>40966</v>
      </c>
      <c r="C35" s="23">
        <v>14910</v>
      </c>
      <c r="D35" s="23">
        <v>0</v>
      </c>
      <c r="E35" s="23">
        <v>0</v>
      </c>
      <c r="F35" s="24">
        <f t="shared" si="2"/>
        <v>55876</v>
      </c>
      <c r="G35" s="25">
        <v>9716</v>
      </c>
      <c r="H35" s="23">
        <v>47924</v>
      </c>
      <c r="I35" s="23">
        <v>9650</v>
      </c>
      <c r="J35" s="23">
        <v>0</v>
      </c>
      <c r="K35" s="26">
        <f t="shared" si="17"/>
        <v>57574</v>
      </c>
      <c r="L35" s="25">
        <v>84</v>
      </c>
      <c r="M35" s="23">
        <v>11088</v>
      </c>
      <c r="N35" s="23">
        <v>3490</v>
      </c>
      <c r="O35" s="25">
        <f t="shared" si="3"/>
        <v>14578</v>
      </c>
      <c r="P35" s="26">
        <v>795</v>
      </c>
      <c r="Q35" s="27">
        <v>41108</v>
      </c>
      <c r="R35" s="27">
        <v>2310</v>
      </c>
      <c r="S35" s="25">
        <f t="shared" si="0"/>
        <v>43418</v>
      </c>
      <c r="T35" s="26">
        <v>5282</v>
      </c>
      <c r="U35" s="23">
        <v>14316</v>
      </c>
      <c r="V35" s="23">
        <v>3890</v>
      </c>
      <c r="W35" s="23">
        <v>0</v>
      </c>
      <c r="X35" s="23">
        <v>0</v>
      </c>
      <c r="Y35" s="25">
        <f t="shared" ref="Y35:Y37" si="19">SUM(U35:X35)</f>
        <v>18206</v>
      </c>
      <c r="Z35" s="25">
        <v>1168</v>
      </c>
      <c r="AA35" s="23">
        <v>16060</v>
      </c>
      <c r="AB35" s="23">
        <v>8990</v>
      </c>
      <c r="AC35" s="23">
        <v>0</v>
      </c>
      <c r="AD35" s="25">
        <f t="shared" si="5"/>
        <v>25050</v>
      </c>
      <c r="AE35" s="25">
        <v>180</v>
      </c>
      <c r="AF35" s="23">
        <v>32320</v>
      </c>
      <c r="AG35" s="23">
        <v>4820</v>
      </c>
      <c r="AH35" s="26">
        <f t="shared" si="6"/>
        <v>37140</v>
      </c>
      <c r="AI35" s="26">
        <v>2745</v>
      </c>
      <c r="AJ35" s="28">
        <v>30675</v>
      </c>
      <c r="AK35" s="28">
        <v>5490</v>
      </c>
      <c r="AL35" s="28">
        <v>0</v>
      </c>
      <c r="AM35" s="26">
        <f t="shared" si="7"/>
        <v>36165</v>
      </c>
      <c r="AN35" s="26">
        <v>420</v>
      </c>
      <c r="AO35" s="152">
        <f t="shared" si="8"/>
        <v>288007</v>
      </c>
      <c r="AP35" s="153">
        <f t="shared" si="8"/>
        <v>20390</v>
      </c>
      <c r="AQ35" s="23">
        <v>8944</v>
      </c>
      <c r="AR35" s="23">
        <v>6060</v>
      </c>
      <c r="AS35" s="23">
        <v>0</v>
      </c>
      <c r="AT35" s="26">
        <f t="shared" si="9"/>
        <v>15004</v>
      </c>
      <c r="AU35" s="26">
        <v>300</v>
      </c>
      <c r="AV35" s="23">
        <v>9421</v>
      </c>
      <c r="AW35" s="23">
        <v>560</v>
      </c>
      <c r="AX35" s="26">
        <f t="shared" si="10"/>
        <v>9981</v>
      </c>
      <c r="AY35" s="26">
        <v>1600</v>
      </c>
      <c r="AZ35" s="23">
        <v>1616</v>
      </c>
      <c r="BA35" s="23">
        <v>140</v>
      </c>
      <c r="BB35" s="23">
        <v>0</v>
      </c>
      <c r="BC35" s="26">
        <f t="shared" si="11"/>
        <v>1756</v>
      </c>
      <c r="BD35" s="26">
        <v>540</v>
      </c>
      <c r="BE35" s="23">
        <v>7230</v>
      </c>
      <c r="BF35" s="23">
        <v>240</v>
      </c>
      <c r="BG35" s="23">
        <v>0</v>
      </c>
      <c r="BH35" s="26">
        <f t="shared" si="12"/>
        <v>7470</v>
      </c>
      <c r="BI35" s="26">
        <v>855</v>
      </c>
      <c r="BJ35" s="23">
        <v>46665</v>
      </c>
      <c r="BK35" s="23">
        <v>6430</v>
      </c>
      <c r="BL35" s="26">
        <f t="shared" si="13"/>
        <v>53095</v>
      </c>
      <c r="BM35" s="26">
        <v>2815</v>
      </c>
      <c r="BN35" s="206">
        <f t="shared" si="18"/>
        <v>87306</v>
      </c>
      <c r="BO35" s="206">
        <f t="shared" si="1"/>
        <v>6110</v>
      </c>
      <c r="BP35" s="184">
        <f t="shared" si="15"/>
        <v>375313</v>
      </c>
      <c r="BQ35" s="185">
        <f t="shared" si="16"/>
        <v>26500</v>
      </c>
      <c r="BR35" s="218"/>
      <c r="BS35" s="15"/>
    </row>
    <row r="36" spans="1:71" s="16" customFormat="1">
      <c r="A36" s="183">
        <v>42824</v>
      </c>
      <c r="B36" s="23">
        <v>34111</v>
      </c>
      <c r="C36" s="23">
        <v>24930</v>
      </c>
      <c r="D36" s="23">
        <v>100</v>
      </c>
      <c r="E36" s="23">
        <v>0</v>
      </c>
      <c r="F36" s="24">
        <f t="shared" si="2"/>
        <v>59141</v>
      </c>
      <c r="G36" s="25">
        <v>6849</v>
      </c>
      <c r="H36" s="23">
        <v>44665</v>
      </c>
      <c r="I36" s="23">
        <v>9360</v>
      </c>
      <c r="J36" s="23">
        <v>0</v>
      </c>
      <c r="K36" s="26">
        <f t="shared" si="17"/>
        <v>54025</v>
      </c>
      <c r="L36" s="25">
        <v>130</v>
      </c>
      <c r="M36" s="23">
        <v>10844</v>
      </c>
      <c r="N36" s="23">
        <v>1200</v>
      </c>
      <c r="O36" s="25">
        <f t="shared" si="3"/>
        <v>12044</v>
      </c>
      <c r="P36" s="26">
        <v>1035</v>
      </c>
      <c r="Q36" s="27">
        <v>28707</v>
      </c>
      <c r="R36" s="27">
        <v>3360</v>
      </c>
      <c r="S36" s="25">
        <f t="shared" si="0"/>
        <v>32067</v>
      </c>
      <c r="T36" s="26">
        <v>5729</v>
      </c>
      <c r="U36" s="23">
        <v>13067</v>
      </c>
      <c r="V36" s="23">
        <v>3030</v>
      </c>
      <c r="W36" s="23">
        <v>0</v>
      </c>
      <c r="X36" s="23">
        <v>0</v>
      </c>
      <c r="Y36" s="25">
        <f>SUM(U36:X36)</f>
        <v>16097</v>
      </c>
      <c r="Z36" s="25">
        <v>1225</v>
      </c>
      <c r="AA36" s="23">
        <v>18603</v>
      </c>
      <c r="AB36" s="23">
        <v>11690</v>
      </c>
      <c r="AC36" s="23">
        <v>0</v>
      </c>
      <c r="AD36" s="25">
        <f t="shared" si="5"/>
        <v>30293</v>
      </c>
      <c r="AE36" s="25">
        <v>655</v>
      </c>
      <c r="AF36" s="23">
        <v>27283</v>
      </c>
      <c r="AG36" s="23">
        <v>6170</v>
      </c>
      <c r="AH36" s="26">
        <f t="shared" si="6"/>
        <v>33453</v>
      </c>
      <c r="AI36" s="26">
        <v>3470</v>
      </c>
      <c r="AJ36" s="28">
        <v>24212</v>
      </c>
      <c r="AK36" s="28">
        <v>7090</v>
      </c>
      <c r="AL36" s="28">
        <v>0</v>
      </c>
      <c r="AM36" s="26">
        <f t="shared" si="7"/>
        <v>31302</v>
      </c>
      <c r="AN36" s="26">
        <v>475</v>
      </c>
      <c r="AO36" s="152">
        <f t="shared" si="8"/>
        <v>268422</v>
      </c>
      <c r="AP36" s="153">
        <f t="shared" si="8"/>
        <v>19568</v>
      </c>
      <c r="AQ36" s="23">
        <v>8484</v>
      </c>
      <c r="AR36" s="23">
        <v>3860</v>
      </c>
      <c r="AS36" s="23">
        <v>0</v>
      </c>
      <c r="AT36" s="26">
        <f t="shared" si="9"/>
        <v>12344</v>
      </c>
      <c r="AU36" s="26">
        <v>295</v>
      </c>
      <c r="AV36" s="23">
        <v>10630</v>
      </c>
      <c r="AW36" s="23">
        <v>550</v>
      </c>
      <c r="AX36" s="26">
        <f t="shared" si="10"/>
        <v>11180</v>
      </c>
      <c r="AY36" s="26">
        <v>1090</v>
      </c>
      <c r="AZ36" s="23">
        <v>1925</v>
      </c>
      <c r="BA36" s="23">
        <v>660</v>
      </c>
      <c r="BB36" s="23">
        <v>100</v>
      </c>
      <c r="BC36" s="26">
        <f t="shared" si="11"/>
        <v>2685</v>
      </c>
      <c r="BD36" s="26">
        <v>37</v>
      </c>
      <c r="BE36" s="23">
        <v>7268</v>
      </c>
      <c r="BF36" s="23">
        <v>2500</v>
      </c>
      <c r="BG36" s="23">
        <v>0</v>
      </c>
      <c r="BH36" s="26">
        <f t="shared" si="12"/>
        <v>9768</v>
      </c>
      <c r="BI36" s="26">
        <v>170</v>
      </c>
      <c r="BJ36" s="23">
        <v>33235</v>
      </c>
      <c r="BK36" s="23">
        <v>4370</v>
      </c>
      <c r="BL36" s="26">
        <f t="shared" si="13"/>
        <v>37605</v>
      </c>
      <c r="BM36" s="26">
        <v>1690</v>
      </c>
      <c r="BN36" s="206">
        <f t="shared" si="18"/>
        <v>73582</v>
      </c>
      <c r="BO36" s="206">
        <f t="shared" si="1"/>
        <v>3282</v>
      </c>
      <c r="BP36" s="184">
        <f t="shared" si="15"/>
        <v>342004</v>
      </c>
      <c r="BQ36" s="185">
        <f t="shared" si="16"/>
        <v>22850</v>
      </c>
      <c r="BR36" s="218"/>
      <c r="BS36" s="15"/>
    </row>
    <row r="37" spans="1:71" s="16" customFormat="1" ht="27" thickBot="1">
      <c r="A37" s="224">
        <v>42825</v>
      </c>
      <c r="B37" s="54">
        <v>38032</v>
      </c>
      <c r="C37" s="54">
        <v>28870</v>
      </c>
      <c r="D37" s="54">
        <v>0</v>
      </c>
      <c r="E37" s="54">
        <v>200</v>
      </c>
      <c r="F37" s="55">
        <f t="shared" si="2"/>
        <v>67102</v>
      </c>
      <c r="G37" s="56">
        <v>6541</v>
      </c>
      <c r="H37" s="54">
        <v>43308</v>
      </c>
      <c r="I37" s="54">
        <v>9560</v>
      </c>
      <c r="J37" s="54">
        <v>0</v>
      </c>
      <c r="K37" s="57">
        <f t="shared" si="17"/>
        <v>52868</v>
      </c>
      <c r="L37" s="56">
        <v>180</v>
      </c>
      <c r="M37" s="54">
        <v>11461</v>
      </c>
      <c r="N37" s="54">
        <v>4840</v>
      </c>
      <c r="O37" s="56">
        <f t="shared" si="3"/>
        <v>16301</v>
      </c>
      <c r="P37" s="57">
        <v>920</v>
      </c>
      <c r="Q37" s="58">
        <v>39015</v>
      </c>
      <c r="R37" s="58">
        <v>5360</v>
      </c>
      <c r="S37" s="56">
        <f t="shared" si="0"/>
        <v>44375</v>
      </c>
      <c r="T37" s="57">
        <v>4526</v>
      </c>
      <c r="U37" s="54">
        <v>19544</v>
      </c>
      <c r="V37" s="54">
        <v>1380</v>
      </c>
      <c r="W37" s="54">
        <v>0</v>
      </c>
      <c r="X37" s="54">
        <v>100</v>
      </c>
      <c r="Y37" s="56">
        <f t="shared" si="19"/>
        <v>21024</v>
      </c>
      <c r="Z37" s="56">
        <v>2495</v>
      </c>
      <c r="AA37" s="54">
        <v>29926</v>
      </c>
      <c r="AB37" s="54">
        <v>13210</v>
      </c>
      <c r="AC37" s="54">
        <v>0</v>
      </c>
      <c r="AD37" s="56">
        <f t="shared" si="5"/>
        <v>43136</v>
      </c>
      <c r="AE37" s="56">
        <v>295</v>
      </c>
      <c r="AF37" s="54">
        <v>52444</v>
      </c>
      <c r="AG37" s="54">
        <v>10120</v>
      </c>
      <c r="AH37" s="57">
        <f t="shared" si="6"/>
        <v>62564</v>
      </c>
      <c r="AI37" s="57">
        <v>3420</v>
      </c>
      <c r="AJ37" s="59">
        <v>34443</v>
      </c>
      <c r="AK37" s="59">
        <v>7490</v>
      </c>
      <c r="AL37" s="59">
        <v>0</v>
      </c>
      <c r="AM37" s="57">
        <f t="shared" si="7"/>
        <v>41933</v>
      </c>
      <c r="AN37" s="57">
        <v>1450</v>
      </c>
      <c r="AO37" s="154">
        <f t="shared" si="8"/>
        <v>349303</v>
      </c>
      <c r="AP37" s="155">
        <f t="shared" si="8"/>
        <v>19827</v>
      </c>
      <c r="AQ37" s="54">
        <v>15316</v>
      </c>
      <c r="AR37" s="54">
        <v>5730</v>
      </c>
      <c r="AS37" s="54">
        <v>0</v>
      </c>
      <c r="AT37" s="57">
        <f t="shared" si="9"/>
        <v>21046</v>
      </c>
      <c r="AU37" s="57">
        <v>935</v>
      </c>
      <c r="AV37" s="54">
        <v>15520</v>
      </c>
      <c r="AW37" s="54">
        <v>1470</v>
      </c>
      <c r="AX37" s="57">
        <f t="shared" si="10"/>
        <v>16990</v>
      </c>
      <c r="AY37" s="57">
        <v>1210</v>
      </c>
      <c r="AZ37" s="54">
        <v>1380</v>
      </c>
      <c r="BA37" s="54">
        <v>0</v>
      </c>
      <c r="BB37" s="54">
        <v>0</v>
      </c>
      <c r="BC37" s="57">
        <f t="shared" si="11"/>
        <v>1380</v>
      </c>
      <c r="BD37" s="57">
        <v>30</v>
      </c>
      <c r="BE37" s="54">
        <v>10426</v>
      </c>
      <c r="BF37" s="54">
        <v>2230</v>
      </c>
      <c r="BG37" s="54">
        <v>0</v>
      </c>
      <c r="BH37" s="57">
        <f t="shared" si="12"/>
        <v>12656</v>
      </c>
      <c r="BI37" s="57">
        <v>105</v>
      </c>
      <c r="BJ37" s="54">
        <v>53782</v>
      </c>
      <c r="BK37" s="54">
        <v>6045</v>
      </c>
      <c r="BL37" s="57">
        <f t="shared" si="13"/>
        <v>59827</v>
      </c>
      <c r="BM37" s="57">
        <v>1580</v>
      </c>
      <c r="BN37" s="219">
        <f t="shared" si="18"/>
        <v>111899</v>
      </c>
      <c r="BO37" s="219">
        <f t="shared" si="18"/>
        <v>3860</v>
      </c>
      <c r="BP37" s="220">
        <f t="shared" si="15"/>
        <v>461202</v>
      </c>
      <c r="BQ37" s="221">
        <f t="shared" si="16"/>
        <v>23687</v>
      </c>
      <c r="BR37" s="222"/>
      <c r="BS37" s="15"/>
    </row>
    <row r="38" spans="1:71" s="16" customFormat="1" ht="27" thickBot="1">
      <c r="A38" s="41" t="s">
        <v>5</v>
      </c>
      <c r="B38" s="61">
        <f>SUM(B7:B37)</f>
        <v>1295430</v>
      </c>
      <c r="C38" s="61">
        <f t="shared" ref="C38:AN38" si="20">SUM(C7:C37)</f>
        <v>562256</v>
      </c>
      <c r="D38" s="61">
        <f t="shared" si="20"/>
        <v>600</v>
      </c>
      <c r="E38" s="61">
        <f t="shared" si="20"/>
        <v>2800</v>
      </c>
      <c r="F38" s="62">
        <f t="shared" si="20"/>
        <v>1861086</v>
      </c>
      <c r="G38" s="62">
        <f t="shared" si="20"/>
        <v>288554</v>
      </c>
      <c r="H38" s="61">
        <f t="shared" si="20"/>
        <v>1689879</v>
      </c>
      <c r="I38" s="61">
        <f t="shared" si="20"/>
        <v>198900</v>
      </c>
      <c r="J38" s="61">
        <f t="shared" si="20"/>
        <v>150</v>
      </c>
      <c r="K38" s="62">
        <f t="shared" si="20"/>
        <v>1888929</v>
      </c>
      <c r="L38" s="62">
        <f t="shared" si="20"/>
        <v>5312</v>
      </c>
      <c r="M38" s="61">
        <f t="shared" si="20"/>
        <v>442628</v>
      </c>
      <c r="N38" s="61">
        <f t="shared" si="20"/>
        <v>102061.5</v>
      </c>
      <c r="O38" s="62">
        <f t="shared" si="20"/>
        <v>544689.5</v>
      </c>
      <c r="P38" s="62">
        <f t="shared" si="20"/>
        <v>50050.5</v>
      </c>
      <c r="Q38" s="61">
        <f t="shared" si="20"/>
        <v>1153835</v>
      </c>
      <c r="R38" s="61">
        <f t="shared" si="20"/>
        <v>167900</v>
      </c>
      <c r="S38" s="62">
        <f t="shared" si="20"/>
        <v>1321735</v>
      </c>
      <c r="T38" s="62">
        <f t="shared" si="20"/>
        <v>182351</v>
      </c>
      <c r="U38" s="61">
        <f t="shared" si="20"/>
        <v>557660</v>
      </c>
      <c r="V38" s="61">
        <f t="shared" si="20"/>
        <v>72280</v>
      </c>
      <c r="W38" s="61">
        <f t="shared" si="20"/>
        <v>110</v>
      </c>
      <c r="X38" s="61">
        <f t="shared" si="20"/>
        <v>100</v>
      </c>
      <c r="Y38" s="62">
        <f t="shared" si="20"/>
        <v>630150</v>
      </c>
      <c r="Z38" s="62">
        <f t="shared" si="20"/>
        <v>53622</v>
      </c>
      <c r="AA38" s="61">
        <f t="shared" si="20"/>
        <v>659829</v>
      </c>
      <c r="AB38" s="61">
        <f t="shared" si="20"/>
        <v>257880</v>
      </c>
      <c r="AC38" s="61">
        <f t="shared" si="20"/>
        <v>1200</v>
      </c>
      <c r="AD38" s="62">
        <f t="shared" si="20"/>
        <v>917709</v>
      </c>
      <c r="AE38" s="62">
        <f t="shared" si="20"/>
        <v>14825</v>
      </c>
      <c r="AF38" s="61">
        <f t="shared" si="20"/>
        <v>1342595</v>
      </c>
      <c r="AG38" s="225">
        <f t="shared" si="20"/>
        <v>178016</v>
      </c>
      <c r="AH38" s="214">
        <f t="shared" si="20"/>
        <v>1520611</v>
      </c>
      <c r="AI38" s="62">
        <f t="shared" si="20"/>
        <v>133766</v>
      </c>
      <c r="AJ38" s="61">
        <f t="shared" si="20"/>
        <v>884147</v>
      </c>
      <c r="AK38" s="61">
        <f t="shared" si="20"/>
        <v>173130</v>
      </c>
      <c r="AL38" s="61">
        <f t="shared" si="20"/>
        <v>300</v>
      </c>
      <c r="AM38" s="62">
        <f t="shared" si="20"/>
        <v>1057577</v>
      </c>
      <c r="AN38" s="62">
        <f t="shared" si="20"/>
        <v>21510</v>
      </c>
      <c r="AO38" s="64">
        <f>SUM(AO7:AO37)</f>
        <v>9742486.5</v>
      </c>
      <c r="AP38" s="64">
        <f>SUM(AP7:AP37)</f>
        <v>749990.5</v>
      </c>
      <c r="AQ38" s="61">
        <f>SUM(AQ7:AQ37)</f>
        <v>303185</v>
      </c>
      <c r="AR38" s="61">
        <f t="shared" ref="AR38:AY38" si="21">SUM(AR7:AR37)</f>
        <v>108330</v>
      </c>
      <c r="AS38" s="61">
        <f t="shared" si="21"/>
        <v>0</v>
      </c>
      <c r="AT38" s="62">
        <f t="shared" si="21"/>
        <v>411515</v>
      </c>
      <c r="AU38" s="62">
        <f t="shared" si="21"/>
        <v>20615</v>
      </c>
      <c r="AV38" s="61">
        <f t="shared" si="21"/>
        <v>436370</v>
      </c>
      <c r="AW38" s="61">
        <f t="shared" si="21"/>
        <v>43800</v>
      </c>
      <c r="AX38" s="62">
        <f t="shared" si="21"/>
        <v>480170</v>
      </c>
      <c r="AY38" s="62">
        <f t="shared" si="21"/>
        <v>63555</v>
      </c>
      <c r="AZ38" s="61">
        <f>SUM(AZ7:AZ37)</f>
        <v>66154</v>
      </c>
      <c r="BA38" s="61">
        <f t="shared" ref="BA38:BB38" si="22">SUM(BA7:BA37)</f>
        <v>13960</v>
      </c>
      <c r="BB38" s="61">
        <f t="shared" si="22"/>
        <v>100</v>
      </c>
      <c r="BC38" s="62">
        <f>SUM(BC7:BC37)</f>
        <v>80214</v>
      </c>
      <c r="BD38" s="62">
        <f>SUM(BD7:BD37)</f>
        <v>2440</v>
      </c>
      <c r="BE38" s="61">
        <f t="shared" ref="BE38:BR38" si="23">SUM(BE7:BE37)</f>
        <v>263819</v>
      </c>
      <c r="BF38" s="61">
        <f t="shared" si="23"/>
        <v>62190</v>
      </c>
      <c r="BG38" s="61">
        <f>SUM(BG7:BG37)</f>
        <v>500</v>
      </c>
      <c r="BH38" s="62">
        <f t="shared" si="23"/>
        <v>326509</v>
      </c>
      <c r="BI38" s="62">
        <f t="shared" si="23"/>
        <v>8090</v>
      </c>
      <c r="BJ38" s="61">
        <f t="shared" si="23"/>
        <v>1529500</v>
      </c>
      <c r="BK38" s="61">
        <f t="shared" si="23"/>
        <v>145535</v>
      </c>
      <c r="BL38" s="62">
        <f t="shared" si="23"/>
        <v>1675035</v>
      </c>
      <c r="BM38" s="62">
        <f t="shared" si="23"/>
        <v>60020</v>
      </c>
      <c r="BN38" s="214">
        <f t="shared" si="23"/>
        <v>2973443</v>
      </c>
      <c r="BO38" s="63">
        <f t="shared" si="23"/>
        <v>154720</v>
      </c>
      <c r="BP38" s="197">
        <f t="shared" si="23"/>
        <v>12715929.5</v>
      </c>
      <c r="BQ38" s="64">
        <f t="shared" si="23"/>
        <v>904710.5</v>
      </c>
      <c r="BR38" s="223">
        <f t="shared" si="23"/>
        <v>0</v>
      </c>
      <c r="BS38" s="15"/>
    </row>
    <row r="39" spans="1:71" s="43" customFormat="1">
      <c r="A39" s="42"/>
      <c r="F39" s="44"/>
      <c r="G39" s="44"/>
      <c r="K39" s="45"/>
      <c r="AH39" s="46"/>
      <c r="AI39" s="47"/>
      <c r="AJ39" s="47"/>
      <c r="AK39" s="47"/>
      <c r="AL39" s="47"/>
      <c r="AM39" s="47"/>
      <c r="AN39" s="47"/>
      <c r="AO39" s="47"/>
      <c r="AP39" s="47"/>
      <c r="AT39" s="46"/>
      <c r="AU39" s="47"/>
      <c r="AX39" s="46"/>
      <c r="AY39" s="47"/>
      <c r="BC39" s="46"/>
      <c r="BD39" s="47"/>
      <c r="BH39" s="46"/>
      <c r="BI39" s="47"/>
      <c r="BL39" s="46"/>
      <c r="BM39" s="47"/>
      <c r="BN39" s="47"/>
      <c r="BO39" s="47"/>
      <c r="BP39" s="47"/>
      <c r="BQ39" s="47"/>
      <c r="BR39" s="48"/>
      <c r="BS39" s="49"/>
    </row>
    <row r="40" spans="1:71">
      <c r="F40" s="50"/>
      <c r="K40" s="51"/>
      <c r="O40" s="5"/>
      <c r="S40" s="5"/>
      <c r="Y40" s="5"/>
      <c r="AD40" s="5"/>
      <c r="BR40" s="52"/>
    </row>
    <row r="41" spans="1:71">
      <c r="G41" s="53"/>
    </row>
  </sheetData>
  <mergeCells count="62">
    <mergeCell ref="AV4:AY4"/>
    <mergeCell ref="A4:A6"/>
    <mergeCell ref="B4:G4"/>
    <mergeCell ref="H4:L4"/>
    <mergeCell ref="M4:P4"/>
    <mergeCell ref="Q4:T4"/>
    <mergeCell ref="U4:Z4"/>
    <mergeCell ref="Q5:R5"/>
    <mergeCell ref="S5:S6"/>
    <mergeCell ref="T5:T6"/>
    <mergeCell ref="U5:X5"/>
    <mergeCell ref="AA4:AE4"/>
    <mergeCell ref="AF4:AI4"/>
    <mergeCell ref="AJ4:AN4"/>
    <mergeCell ref="AO4:AP4"/>
    <mergeCell ref="AQ4:AU4"/>
    <mergeCell ref="BQ4:BQ6"/>
    <mergeCell ref="BI5:BI6"/>
    <mergeCell ref="BJ5:BK5"/>
    <mergeCell ref="BL5:BL6"/>
    <mergeCell ref="BM5:BM6"/>
    <mergeCell ref="AF5:AG5"/>
    <mergeCell ref="BR4:BR6"/>
    <mergeCell ref="B5:E5"/>
    <mergeCell ref="F5:F6"/>
    <mergeCell ref="G5:G6"/>
    <mergeCell ref="H5:I5"/>
    <mergeCell ref="K5:K6"/>
    <mergeCell ref="L5:L6"/>
    <mergeCell ref="M5:N5"/>
    <mergeCell ref="O5:O6"/>
    <mergeCell ref="P5:P6"/>
    <mergeCell ref="AZ4:BD4"/>
    <mergeCell ref="BE4:BI4"/>
    <mergeCell ref="BJ4:BM4"/>
    <mergeCell ref="BN4:BO4"/>
    <mergeCell ref="BP4:BP6"/>
    <mergeCell ref="Y5:Y6"/>
    <mergeCell ref="Z5:Z6"/>
    <mergeCell ref="AA5:AC5"/>
    <mergeCell ref="AD5:AD6"/>
    <mergeCell ref="AE5:AE6"/>
    <mergeCell ref="AX5:AX6"/>
    <mergeCell ref="AH5:AH6"/>
    <mergeCell ref="AI5:AI6"/>
    <mergeCell ref="AJ5:AL5"/>
    <mergeCell ref="AM5:AM6"/>
    <mergeCell ref="AN5:AN6"/>
    <mergeCell ref="AO5:AO6"/>
    <mergeCell ref="AP5:AP6"/>
    <mergeCell ref="AQ5:AS5"/>
    <mergeCell ref="AT5:AT6"/>
    <mergeCell ref="AU5:AU6"/>
    <mergeCell ref="AV5:AW5"/>
    <mergeCell ref="BN5:BN6"/>
    <mergeCell ref="BO5:BO6"/>
    <mergeCell ref="AY5:AY6"/>
    <mergeCell ref="AZ5:BB5"/>
    <mergeCell ref="BC5:BC6"/>
    <mergeCell ref="BD5:BD6"/>
    <mergeCell ref="BE5:BF5"/>
    <mergeCell ref="BH5:B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L40"/>
  <sheetViews>
    <sheetView zoomScale="70" zoomScaleNormal="70" workbookViewId="0">
      <selection activeCell="I16" sqref="I16"/>
    </sheetView>
  </sheetViews>
  <sheetFormatPr defaultRowHeight="26.25"/>
  <cols>
    <col min="1" max="1" width="21.140625" style="10" customWidth="1"/>
    <col min="2" max="2" width="21.140625" customWidth="1"/>
    <col min="3" max="5" width="18.85546875" customWidth="1"/>
    <col min="6" max="6" width="20.7109375" style="11" customWidth="1"/>
    <col min="7" max="7" width="26" style="11" customWidth="1"/>
    <col min="8" max="8" width="20.85546875" customWidth="1"/>
    <col min="9" max="9" width="19" bestFit="1" customWidth="1"/>
    <col min="10" max="10" width="19" customWidth="1"/>
    <col min="11" max="11" width="18.85546875" customWidth="1"/>
    <col min="12" max="12" width="21.28515625" style="12" customWidth="1"/>
    <col min="13" max="13" width="22.85546875" customWidth="1"/>
    <col min="14" max="14" width="18.85546875" customWidth="1"/>
    <col min="15" max="15" width="19.28515625" bestFit="1" customWidth="1"/>
    <col min="16" max="17" width="18.42578125" customWidth="1"/>
    <col min="18" max="18" width="19.7109375" customWidth="1"/>
    <col min="19" max="19" width="21.28515625" customWidth="1"/>
    <col min="20" max="20" width="20.85546875" customWidth="1"/>
    <col min="21" max="23" width="19" customWidth="1"/>
    <col min="24" max="24" width="24.28515625" customWidth="1"/>
    <col min="25" max="25" width="23.140625" customWidth="1"/>
    <col min="26" max="29" width="20.85546875" customWidth="1"/>
    <col min="30" max="30" width="24.28515625" customWidth="1"/>
    <col min="31" max="31" width="21.28515625" customWidth="1"/>
    <col min="32" max="32" width="20.85546875" customWidth="1"/>
    <col min="33" max="35" width="18.85546875" customWidth="1"/>
    <col min="36" max="36" width="24.28515625" customWidth="1"/>
    <col min="37" max="37" width="20.7109375" customWidth="1"/>
    <col min="38" max="38" width="20.85546875" customWidth="1"/>
    <col min="39" max="41" width="20.140625" customWidth="1"/>
    <col min="42" max="42" width="20.85546875" style="6" customWidth="1"/>
    <col min="43" max="51" width="22.85546875" style="7" customWidth="1"/>
    <col min="52" max="52" width="20.85546875" customWidth="1"/>
    <col min="53" max="55" width="20.140625" customWidth="1"/>
    <col min="56" max="56" width="20.85546875" style="6" customWidth="1"/>
    <col min="57" max="57" width="22.85546875" style="7" customWidth="1"/>
    <col min="58" max="58" width="20.85546875" customWidth="1"/>
    <col min="59" max="61" width="20.140625" customWidth="1"/>
    <col min="62" max="62" width="20.85546875" style="6" customWidth="1"/>
    <col min="63" max="63" width="22.85546875" style="7" customWidth="1"/>
    <col min="64" max="64" width="20.85546875" customWidth="1"/>
    <col min="65" max="67" width="20.140625" customWidth="1"/>
    <col min="68" max="68" width="20.85546875" style="6" customWidth="1"/>
    <col min="69" max="69" width="22.85546875" style="7" customWidth="1"/>
    <col min="70" max="70" width="20.85546875" customWidth="1"/>
    <col min="71" max="71" width="20.140625" customWidth="1"/>
    <col min="72" max="73" width="20.85546875" customWidth="1"/>
    <col min="74" max="74" width="20.85546875" style="6" customWidth="1"/>
    <col min="75" max="75" width="22.85546875" style="7" customWidth="1"/>
    <col min="76" max="76" width="20.85546875" customWidth="1"/>
    <col min="77" max="79" width="20.140625" customWidth="1"/>
    <col min="80" max="80" width="20.85546875" style="6" customWidth="1"/>
    <col min="81" max="83" width="22.85546875" style="7" customWidth="1"/>
    <col min="84" max="84" width="26.5703125" style="7" customWidth="1"/>
    <col min="85" max="85" width="21.7109375" style="7" customWidth="1"/>
    <col min="86" max="86" width="18.42578125" style="13" customWidth="1"/>
    <col min="87" max="87" width="15.140625" style="14" bestFit="1" customWidth="1"/>
    <col min="88" max="88" width="15.140625" bestFit="1" customWidth="1"/>
    <col min="89" max="89" width="15.7109375" bestFit="1" customWidth="1"/>
    <col min="90" max="90" width="18.85546875" bestFit="1" customWidth="1"/>
  </cols>
  <sheetData>
    <row r="2" spans="1:90" s="9" customFormat="1" ht="46.5">
      <c r="A2" s="9" t="s">
        <v>36</v>
      </c>
    </row>
    <row r="3" spans="1:90" ht="27" thickBot="1"/>
    <row r="4" spans="1:90" s="16" customFormat="1" ht="26.25" customHeight="1">
      <c r="A4" s="271" t="s">
        <v>0</v>
      </c>
      <c r="B4" s="274" t="s">
        <v>1</v>
      </c>
      <c r="C4" s="227"/>
      <c r="D4" s="227"/>
      <c r="E4" s="227"/>
      <c r="F4" s="227"/>
      <c r="G4" s="275"/>
      <c r="H4" s="274" t="s">
        <v>2</v>
      </c>
      <c r="I4" s="227"/>
      <c r="J4" s="227"/>
      <c r="K4" s="227"/>
      <c r="L4" s="227"/>
      <c r="M4" s="275"/>
      <c r="N4" s="227" t="s">
        <v>3</v>
      </c>
      <c r="O4" s="227"/>
      <c r="P4" s="227"/>
      <c r="Q4" s="227"/>
      <c r="R4" s="227"/>
      <c r="S4" s="228"/>
      <c r="T4" s="226" t="s">
        <v>37</v>
      </c>
      <c r="U4" s="227"/>
      <c r="V4" s="227"/>
      <c r="W4" s="227"/>
      <c r="X4" s="227"/>
      <c r="Y4" s="228"/>
      <c r="Z4" s="226" t="s">
        <v>38</v>
      </c>
      <c r="AA4" s="227"/>
      <c r="AB4" s="227"/>
      <c r="AC4" s="227"/>
      <c r="AD4" s="227"/>
      <c r="AE4" s="228"/>
      <c r="AF4" s="226" t="s">
        <v>39</v>
      </c>
      <c r="AG4" s="227"/>
      <c r="AH4" s="227"/>
      <c r="AI4" s="227"/>
      <c r="AJ4" s="227"/>
      <c r="AK4" s="228"/>
      <c r="AL4" s="226" t="s">
        <v>40</v>
      </c>
      <c r="AM4" s="227"/>
      <c r="AN4" s="227"/>
      <c r="AO4" s="227"/>
      <c r="AP4" s="227"/>
      <c r="AQ4" s="228"/>
      <c r="AR4" s="226" t="s">
        <v>4</v>
      </c>
      <c r="AS4" s="227"/>
      <c r="AT4" s="227"/>
      <c r="AU4" s="227"/>
      <c r="AV4" s="227"/>
      <c r="AW4" s="227"/>
      <c r="AX4" s="236" t="s">
        <v>41</v>
      </c>
      <c r="AY4" s="237"/>
      <c r="AZ4" s="227" t="s">
        <v>42</v>
      </c>
      <c r="BA4" s="227"/>
      <c r="BB4" s="227"/>
      <c r="BC4" s="227"/>
      <c r="BD4" s="227"/>
      <c r="BE4" s="228"/>
      <c r="BF4" s="226" t="s">
        <v>43</v>
      </c>
      <c r="BG4" s="227"/>
      <c r="BH4" s="227"/>
      <c r="BI4" s="227"/>
      <c r="BJ4" s="227"/>
      <c r="BK4" s="228"/>
      <c r="BL4" s="226" t="s">
        <v>44</v>
      </c>
      <c r="BM4" s="227"/>
      <c r="BN4" s="227"/>
      <c r="BO4" s="227"/>
      <c r="BP4" s="227"/>
      <c r="BQ4" s="228"/>
      <c r="BR4" s="226" t="s">
        <v>45</v>
      </c>
      <c r="BS4" s="227"/>
      <c r="BT4" s="227"/>
      <c r="BU4" s="227"/>
      <c r="BV4" s="227"/>
      <c r="BW4" s="228"/>
      <c r="BX4" s="226" t="s">
        <v>46</v>
      </c>
      <c r="BY4" s="227"/>
      <c r="BZ4" s="227"/>
      <c r="CA4" s="227"/>
      <c r="CB4" s="227"/>
      <c r="CC4" s="227"/>
      <c r="CD4" s="248" t="s">
        <v>47</v>
      </c>
      <c r="CE4" s="285"/>
      <c r="CF4" s="286" t="s">
        <v>48</v>
      </c>
      <c r="CG4" s="278" t="s">
        <v>49</v>
      </c>
      <c r="CH4" s="281" t="s">
        <v>50</v>
      </c>
      <c r="CI4" s="15"/>
    </row>
    <row r="5" spans="1:90" s="19" customFormat="1" ht="26.25" customHeight="1">
      <c r="A5" s="272"/>
      <c r="B5" s="261" t="s">
        <v>51</v>
      </c>
      <c r="C5" s="259"/>
      <c r="D5" s="259"/>
      <c r="E5" s="260"/>
      <c r="F5" s="234" t="s">
        <v>52</v>
      </c>
      <c r="G5" s="276" t="s">
        <v>53</v>
      </c>
      <c r="H5" s="295" t="s">
        <v>51</v>
      </c>
      <c r="I5" s="257"/>
      <c r="J5" s="257"/>
      <c r="K5" s="233"/>
      <c r="L5" s="234" t="s">
        <v>54</v>
      </c>
      <c r="M5" s="276" t="s">
        <v>53</v>
      </c>
      <c r="N5" s="257" t="s">
        <v>51</v>
      </c>
      <c r="O5" s="257"/>
      <c r="P5" s="257"/>
      <c r="Q5" s="233"/>
      <c r="R5" s="241" t="s">
        <v>54</v>
      </c>
      <c r="S5" s="241" t="s">
        <v>53</v>
      </c>
      <c r="T5" s="232" t="s">
        <v>51</v>
      </c>
      <c r="U5" s="257"/>
      <c r="V5" s="257"/>
      <c r="W5" s="233"/>
      <c r="X5" s="234" t="s">
        <v>54</v>
      </c>
      <c r="Y5" s="234" t="s">
        <v>53</v>
      </c>
      <c r="Z5" s="258" t="s">
        <v>51</v>
      </c>
      <c r="AA5" s="259"/>
      <c r="AB5" s="259"/>
      <c r="AC5" s="260"/>
      <c r="AD5" s="241" t="s">
        <v>54</v>
      </c>
      <c r="AE5" s="241" t="s">
        <v>53</v>
      </c>
      <c r="AF5" s="232" t="s">
        <v>51</v>
      </c>
      <c r="AG5" s="257"/>
      <c r="AH5" s="257"/>
      <c r="AI5" s="233"/>
      <c r="AJ5" s="241" t="s">
        <v>54</v>
      </c>
      <c r="AK5" s="241" t="s">
        <v>53</v>
      </c>
      <c r="AL5" s="232" t="s">
        <v>51</v>
      </c>
      <c r="AM5" s="257"/>
      <c r="AN5" s="257"/>
      <c r="AO5" s="233"/>
      <c r="AP5" s="241" t="s">
        <v>54</v>
      </c>
      <c r="AQ5" s="241" t="s">
        <v>53</v>
      </c>
      <c r="AR5" s="258" t="s">
        <v>51</v>
      </c>
      <c r="AS5" s="259"/>
      <c r="AT5" s="259"/>
      <c r="AU5" s="260"/>
      <c r="AV5" s="241" t="s">
        <v>54</v>
      </c>
      <c r="AW5" s="243" t="s">
        <v>53</v>
      </c>
      <c r="AX5" s="253" t="s">
        <v>54</v>
      </c>
      <c r="AY5" s="255" t="s">
        <v>53</v>
      </c>
      <c r="AZ5" s="261" t="s">
        <v>51</v>
      </c>
      <c r="BA5" s="259"/>
      <c r="BB5" s="259"/>
      <c r="BC5" s="260"/>
      <c r="BD5" s="241" t="s">
        <v>54</v>
      </c>
      <c r="BE5" s="241" t="s">
        <v>53</v>
      </c>
      <c r="BF5" s="232" t="s">
        <v>51</v>
      </c>
      <c r="BG5" s="233"/>
      <c r="BH5" s="17"/>
      <c r="BI5" s="17"/>
      <c r="BJ5" s="241" t="s">
        <v>54</v>
      </c>
      <c r="BK5" s="241" t="s">
        <v>53</v>
      </c>
      <c r="BL5" s="258" t="s">
        <v>51</v>
      </c>
      <c r="BM5" s="259"/>
      <c r="BN5" s="259"/>
      <c r="BO5" s="260"/>
      <c r="BP5" s="241" t="s">
        <v>54</v>
      </c>
      <c r="BQ5" s="241" t="s">
        <v>53</v>
      </c>
      <c r="BR5" s="293" t="s">
        <v>51</v>
      </c>
      <c r="BS5" s="293"/>
      <c r="BT5" s="293"/>
      <c r="BU5" s="293"/>
      <c r="BV5" s="241" t="s">
        <v>54</v>
      </c>
      <c r="BW5" s="241" t="s">
        <v>53</v>
      </c>
      <c r="BX5" s="258" t="s">
        <v>51</v>
      </c>
      <c r="BY5" s="259"/>
      <c r="BZ5" s="259"/>
      <c r="CA5" s="260"/>
      <c r="CB5" s="241" t="s">
        <v>54</v>
      </c>
      <c r="CC5" s="243" t="s">
        <v>53</v>
      </c>
      <c r="CD5" s="253" t="s">
        <v>54</v>
      </c>
      <c r="CE5" s="291" t="s">
        <v>53</v>
      </c>
      <c r="CF5" s="287"/>
      <c r="CG5" s="279"/>
      <c r="CH5" s="282"/>
      <c r="CI5" s="18"/>
    </row>
    <row r="6" spans="1:90" s="19" customFormat="1" ht="53.25" thickBot="1">
      <c r="A6" s="273"/>
      <c r="B6" s="86" t="s">
        <v>55</v>
      </c>
      <c r="C6" s="87" t="s">
        <v>56</v>
      </c>
      <c r="D6" s="87" t="s">
        <v>57</v>
      </c>
      <c r="E6" s="87" t="s">
        <v>58</v>
      </c>
      <c r="F6" s="294"/>
      <c r="G6" s="277"/>
      <c r="H6" s="86" t="s">
        <v>55</v>
      </c>
      <c r="I6" s="87" t="s">
        <v>56</v>
      </c>
      <c r="J6" s="87" t="s">
        <v>57</v>
      </c>
      <c r="K6" s="87" t="s">
        <v>58</v>
      </c>
      <c r="L6" s="294"/>
      <c r="M6" s="277"/>
      <c r="N6" s="88" t="s">
        <v>55</v>
      </c>
      <c r="O6" s="87" t="s">
        <v>56</v>
      </c>
      <c r="P6" s="87" t="s">
        <v>57</v>
      </c>
      <c r="Q6" s="87" t="s">
        <v>58</v>
      </c>
      <c r="R6" s="284"/>
      <c r="S6" s="284"/>
      <c r="T6" s="87" t="s">
        <v>55</v>
      </c>
      <c r="U6" s="87" t="s">
        <v>56</v>
      </c>
      <c r="V6" s="87" t="s">
        <v>57</v>
      </c>
      <c r="W6" s="87" t="s">
        <v>58</v>
      </c>
      <c r="X6" s="294"/>
      <c r="Y6" s="294"/>
      <c r="Z6" s="87" t="s">
        <v>55</v>
      </c>
      <c r="AA6" s="87" t="s">
        <v>56</v>
      </c>
      <c r="AB6" s="87" t="s">
        <v>57</v>
      </c>
      <c r="AC6" s="87" t="s">
        <v>59</v>
      </c>
      <c r="AD6" s="284"/>
      <c r="AE6" s="284"/>
      <c r="AF6" s="87" t="s">
        <v>55</v>
      </c>
      <c r="AG6" s="87" t="s">
        <v>56</v>
      </c>
      <c r="AH6" s="87" t="s">
        <v>57</v>
      </c>
      <c r="AI6" s="87" t="s">
        <v>59</v>
      </c>
      <c r="AJ6" s="284"/>
      <c r="AK6" s="284"/>
      <c r="AL6" s="87" t="s">
        <v>55</v>
      </c>
      <c r="AM6" s="87" t="s">
        <v>56</v>
      </c>
      <c r="AN6" s="87" t="s">
        <v>57</v>
      </c>
      <c r="AO6" s="87" t="s">
        <v>59</v>
      </c>
      <c r="AP6" s="284"/>
      <c r="AQ6" s="284"/>
      <c r="AR6" s="87" t="s">
        <v>55</v>
      </c>
      <c r="AS6" s="87" t="s">
        <v>56</v>
      </c>
      <c r="AT6" s="89" t="s">
        <v>60</v>
      </c>
      <c r="AU6" s="87" t="s">
        <v>59</v>
      </c>
      <c r="AV6" s="284"/>
      <c r="AW6" s="289"/>
      <c r="AX6" s="290"/>
      <c r="AY6" s="296"/>
      <c r="AZ6" s="88" t="s">
        <v>55</v>
      </c>
      <c r="BA6" s="87" t="s">
        <v>56</v>
      </c>
      <c r="BB6" s="89" t="s">
        <v>60</v>
      </c>
      <c r="BC6" s="87" t="s">
        <v>59</v>
      </c>
      <c r="BD6" s="284"/>
      <c r="BE6" s="284"/>
      <c r="BF6" s="87" t="s">
        <v>55</v>
      </c>
      <c r="BG6" s="87" t="s">
        <v>56</v>
      </c>
      <c r="BH6" s="89" t="s">
        <v>60</v>
      </c>
      <c r="BI6" s="87" t="s">
        <v>59</v>
      </c>
      <c r="BJ6" s="284"/>
      <c r="BK6" s="284"/>
      <c r="BL6" s="87" t="s">
        <v>55</v>
      </c>
      <c r="BM6" s="87" t="s">
        <v>56</v>
      </c>
      <c r="BN6" s="89" t="s">
        <v>60</v>
      </c>
      <c r="BO6" s="89" t="s">
        <v>61</v>
      </c>
      <c r="BP6" s="284"/>
      <c r="BQ6" s="284"/>
      <c r="BR6" s="89" t="s">
        <v>55</v>
      </c>
      <c r="BS6" s="89" t="s">
        <v>56</v>
      </c>
      <c r="BT6" s="89" t="s">
        <v>60</v>
      </c>
      <c r="BU6" s="89" t="s">
        <v>59</v>
      </c>
      <c r="BV6" s="284"/>
      <c r="BW6" s="284"/>
      <c r="BX6" s="87" t="s">
        <v>55</v>
      </c>
      <c r="BY6" s="87" t="s">
        <v>56</v>
      </c>
      <c r="BZ6" s="89" t="s">
        <v>60</v>
      </c>
      <c r="CA6" s="87" t="s">
        <v>59</v>
      </c>
      <c r="CB6" s="284"/>
      <c r="CC6" s="289"/>
      <c r="CD6" s="290"/>
      <c r="CE6" s="292"/>
      <c r="CF6" s="288"/>
      <c r="CG6" s="280"/>
      <c r="CH6" s="283"/>
      <c r="CI6" s="18"/>
    </row>
    <row r="7" spans="1:90" s="16" customFormat="1">
      <c r="A7" s="344" t="s">
        <v>6</v>
      </c>
      <c r="B7" s="75">
        <v>51657</v>
      </c>
      <c r="C7" s="76">
        <v>8450</v>
      </c>
      <c r="D7" s="76">
        <v>0</v>
      </c>
      <c r="E7" s="76">
        <v>0</v>
      </c>
      <c r="F7" s="77">
        <f>SUM(B7+C7+D7+E7)</f>
        <v>60107</v>
      </c>
      <c r="G7" s="78">
        <f>'[2]Non farebox- Details'!E5</f>
        <v>5290</v>
      </c>
      <c r="H7" s="75">
        <v>59314</v>
      </c>
      <c r="I7" s="76">
        <v>7500</v>
      </c>
      <c r="J7" s="76">
        <v>0</v>
      </c>
      <c r="K7" s="76">
        <v>0</v>
      </c>
      <c r="L7" s="79">
        <f>SUM(H7:K7)</f>
        <v>66814</v>
      </c>
      <c r="M7" s="78">
        <v>196</v>
      </c>
      <c r="N7" s="80">
        <v>14564</v>
      </c>
      <c r="O7" s="81">
        <v>2440</v>
      </c>
      <c r="P7" s="81">
        <v>0</v>
      </c>
      <c r="Q7" s="81">
        <v>0</v>
      </c>
      <c r="R7" s="79">
        <f>SUM(N7:Q7)</f>
        <v>17004</v>
      </c>
      <c r="S7" s="79">
        <f>'[2]Non farebox- Details'!J5</f>
        <v>1055</v>
      </c>
      <c r="T7" s="81">
        <v>55494</v>
      </c>
      <c r="U7" s="81">
        <v>5773</v>
      </c>
      <c r="V7" s="81">
        <v>0</v>
      </c>
      <c r="W7" s="81">
        <v>0</v>
      </c>
      <c r="X7" s="79">
        <f>SUM(T7:W7)</f>
        <v>61267</v>
      </c>
      <c r="Y7" s="79">
        <f>'[2]Non farebox- Details'!N5</f>
        <v>8575</v>
      </c>
      <c r="Z7" s="76">
        <v>23078</v>
      </c>
      <c r="AA7" s="76">
        <v>3840</v>
      </c>
      <c r="AB7" s="81">
        <v>0</v>
      </c>
      <c r="AC7" s="81">
        <v>0</v>
      </c>
      <c r="AD7" s="79">
        <f>SUM(Z7:AC7)</f>
        <v>26918</v>
      </c>
      <c r="AE7" s="82">
        <f>'[2]Non farebox- Details'!R5</f>
        <v>1720</v>
      </c>
      <c r="AF7" s="76">
        <v>15990</v>
      </c>
      <c r="AG7" s="76">
        <v>2470</v>
      </c>
      <c r="AH7" s="76">
        <v>0</v>
      </c>
      <c r="AI7" s="76">
        <v>0</v>
      </c>
      <c r="AJ7" s="79">
        <f>SUM(AF7:AI7)</f>
        <v>18460</v>
      </c>
      <c r="AK7" s="82">
        <f>'[2]Non farebox- Details'!U5</f>
        <v>255</v>
      </c>
      <c r="AL7" s="76">
        <v>57116</v>
      </c>
      <c r="AM7" s="76">
        <v>5720</v>
      </c>
      <c r="AN7" s="76">
        <v>0</v>
      </c>
      <c r="AO7" s="76">
        <v>0</v>
      </c>
      <c r="AP7" s="79">
        <f>SUM(AL7:AO7)</f>
        <v>62836</v>
      </c>
      <c r="AQ7" s="79">
        <f>'[2]Non farebox- Details'!X5</f>
        <v>4325</v>
      </c>
      <c r="AR7" s="83">
        <v>42838</v>
      </c>
      <c r="AS7" s="83">
        <v>7790</v>
      </c>
      <c r="AT7" s="83">
        <v>0</v>
      </c>
      <c r="AU7" s="83">
        <v>0</v>
      </c>
      <c r="AV7" s="79">
        <f>SUM(AR7:AU7)</f>
        <v>50628</v>
      </c>
      <c r="AW7" s="84">
        <f>'[2]Non farebox- Details'!AA5</f>
        <v>945</v>
      </c>
      <c r="AX7" s="150">
        <f>SUM(F7+L7+R7+X7+AD7+AJ7+AP7+AV7)</f>
        <v>364034</v>
      </c>
      <c r="AY7" s="151">
        <f>SUM(G7+M7+S7+Y7+AE7+AK7+AQ7+AW7)</f>
        <v>22361</v>
      </c>
      <c r="AZ7" s="85">
        <v>11778</v>
      </c>
      <c r="BA7" s="76">
        <v>3560</v>
      </c>
      <c r="BB7" s="76">
        <v>0</v>
      </c>
      <c r="BC7" s="76">
        <v>0</v>
      </c>
      <c r="BD7" s="79">
        <f>SUM(AZ7+BA7+BB7+BC7)</f>
        <v>15338</v>
      </c>
      <c r="BE7" s="79">
        <f>'[2]Non farebox- Details'!AD5</f>
        <v>245</v>
      </c>
      <c r="BF7" s="76">
        <v>17090</v>
      </c>
      <c r="BG7" s="76">
        <v>670</v>
      </c>
      <c r="BH7" s="76">
        <v>0</v>
      </c>
      <c r="BI7" s="76">
        <v>0</v>
      </c>
      <c r="BJ7" s="79">
        <f>SUM(BF7:BI7)</f>
        <v>17760</v>
      </c>
      <c r="BK7" s="79">
        <v>720</v>
      </c>
      <c r="BL7" s="76">
        <v>2250</v>
      </c>
      <c r="BM7" s="76">
        <v>2300</v>
      </c>
      <c r="BN7" s="76">
        <v>0</v>
      </c>
      <c r="BO7" s="76">
        <v>0</v>
      </c>
      <c r="BP7" s="79">
        <f>SUM(BL7:BO7)</f>
        <v>4550</v>
      </c>
      <c r="BQ7" s="79">
        <f>'[2]Non farebox- Details'!AL5</f>
        <v>99</v>
      </c>
      <c r="BR7" s="76">
        <v>9906</v>
      </c>
      <c r="BS7" s="76">
        <v>1970</v>
      </c>
      <c r="BT7" s="76">
        <v>0</v>
      </c>
      <c r="BU7" s="76">
        <v>0</v>
      </c>
      <c r="BV7" s="79">
        <f>SUM(BR7:BU7)</f>
        <v>11876</v>
      </c>
      <c r="BW7" s="79">
        <f>'[2]Non farebox- Details'!AO5</f>
        <v>150</v>
      </c>
      <c r="BX7" s="76">
        <v>62068</v>
      </c>
      <c r="BY7" s="76">
        <v>7640</v>
      </c>
      <c r="BZ7" s="76">
        <v>0</v>
      </c>
      <c r="CA7" s="76">
        <v>0</v>
      </c>
      <c r="CB7" s="79">
        <f>SUM(BX7:CA7)</f>
        <v>69708</v>
      </c>
      <c r="CC7" s="84">
        <f>'[2]Non farebox- Details'!AS5</f>
        <v>3215</v>
      </c>
      <c r="CD7" s="150">
        <f t="shared" ref="CD7:CE36" si="0">SUM(BD7+BJ7+BP7+BV7+CB7)</f>
        <v>119232</v>
      </c>
      <c r="CE7" s="158">
        <f t="shared" si="0"/>
        <v>4429</v>
      </c>
      <c r="CF7" s="150">
        <f t="shared" ref="CF7:CF36" si="1">F7+L7+R7+X7+AD7+AJ7+AP7+AV7+BD7+BJ7+BP7+BV7+CB7</f>
        <v>483266</v>
      </c>
      <c r="CG7" s="151">
        <f t="shared" ref="CG7:CG36" si="2">+G7+M7+S7+Y7+AE7+AK7+AQ7+AW7+BE7+BK7+BQ7+BW7+CC7</f>
        <v>26790</v>
      </c>
      <c r="CH7" s="162">
        <v>12587</v>
      </c>
      <c r="CI7" s="31"/>
      <c r="CJ7" s="31"/>
      <c r="CK7" s="32"/>
      <c r="CL7" s="32"/>
    </row>
    <row r="8" spans="1:90" s="16" customFormat="1">
      <c r="A8" s="345" t="s">
        <v>7</v>
      </c>
      <c r="B8" s="70">
        <v>48871</v>
      </c>
      <c r="C8" s="23">
        <v>5510</v>
      </c>
      <c r="D8" s="23">
        <v>0</v>
      </c>
      <c r="E8" s="23">
        <v>0</v>
      </c>
      <c r="F8" s="24">
        <f t="shared" ref="F8:F36" si="3">SUM(B8+C8+D8+E8)</f>
        <v>54381</v>
      </c>
      <c r="G8" s="69">
        <f>'[2]Non farebox- Details'!E6</f>
        <v>3733</v>
      </c>
      <c r="H8" s="70">
        <v>64060</v>
      </c>
      <c r="I8" s="23">
        <v>3970</v>
      </c>
      <c r="J8" s="23">
        <v>0</v>
      </c>
      <c r="K8" s="23">
        <v>0</v>
      </c>
      <c r="L8" s="26">
        <f t="shared" ref="L8:L36" si="4">SUM(H8:K8)</f>
        <v>68030</v>
      </c>
      <c r="M8" s="69">
        <v>284</v>
      </c>
      <c r="N8" s="65">
        <v>11882</v>
      </c>
      <c r="O8" s="27">
        <v>830</v>
      </c>
      <c r="P8" s="27">
        <v>0</v>
      </c>
      <c r="Q8" s="27">
        <v>0</v>
      </c>
      <c r="R8" s="26">
        <f t="shared" ref="R8:R36" si="5">SUM(N8:Q8)</f>
        <v>12712</v>
      </c>
      <c r="S8" s="26">
        <f>'[2]Non farebox- Details'!J6</f>
        <v>740</v>
      </c>
      <c r="T8" s="27">
        <v>58665</v>
      </c>
      <c r="U8" s="27">
        <v>4680</v>
      </c>
      <c r="V8" s="27">
        <v>0</v>
      </c>
      <c r="W8" s="27">
        <v>0</v>
      </c>
      <c r="X8" s="26">
        <f t="shared" ref="X8:X36" si="6">SUM(T8:W8)</f>
        <v>63345</v>
      </c>
      <c r="Y8" s="26">
        <f>'[2]Non farebox- Details'!N6</f>
        <v>7246</v>
      </c>
      <c r="Z8" s="23">
        <v>19657</v>
      </c>
      <c r="AA8" s="23">
        <v>2110</v>
      </c>
      <c r="AB8" s="27">
        <v>0</v>
      </c>
      <c r="AC8" s="27">
        <v>0</v>
      </c>
      <c r="AD8" s="26">
        <f t="shared" ref="AD8:AD36" si="7">SUM(Z8:AC8)</f>
        <v>21767</v>
      </c>
      <c r="AE8" s="25">
        <f>'[2]Non farebox- Details'!R6</f>
        <v>1222</v>
      </c>
      <c r="AF8" s="23">
        <v>12462</v>
      </c>
      <c r="AG8" s="23">
        <v>2860</v>
      </c>
      <c r="AH8" s="23">
        <v>0</v>
      </c>
      <c r="AI8" s="23">
        <v>0</v>
      </c>
      <c r="AJ8" s="26">
        <f t="shared" ref="AJ8:AJ36" si="8">SUM(AF8:AI8)</f>
        <v>15322</v>
      </c>
      <c r="AK8" s="25">
        <f>'[2]Non farebox- Details'!U6</f>
        <v>435</v>
      </c>
      <c r="AL8" s="33">
        <v>54430</v>
      </c>
      <c r="AM8" s="23">
        <v>4260</v>
      </c>
      <c r="AN8" s="23">
        <v>0</v>
      </c>
      <c r="AO8" s="23">
        <v>0</v>
      </c>
      <c r="AP8" s="26">
        <f t="shared" ref="AP8:AP36" si="9">SUM(AL8:AO8)</f>
        <v>58690</v>
      </c>
      <c r="AQ8" s="26">
        <f>'[2]Non farebox- Details'!X6</f>
        <v>3920</v>
      </c>
      <c r="AR8" s="28">
        <v>36159</v>
      </c>
      <c r="AS8" s="28">
        <v>2220</v>
      </c>
      <c r="AT8" s="28">
        <v>0</v>
      </c>
      <c r="AU8" s="28">
        <v>0</v>
      </c>
      <c r="AV8" s="26">
        <f t="shared" ref="AV8:AV36" si="10">SUM(AR8:AU8)</f>
        <v>38379</v>
      </c>
      <c r="AW8" s="29">
        <f>'[2]Non farebox- Details'!AA6</f>
        <v>80</v>
      </c>
      <c r="AX8" s="152">
        <f t="shared" ref="AX8:AY36" si="11">SUM(F8+L8+R8+X8+AD8+AJ8+AP8+AV8)</f>
        <v>332626</v>
      </c>
      <c r="AY8" s="153">
        <f t="shared" si="11"/>
        <v>17660</v>
      </c>
      <c r="AZ8" s="34">
        <v>11118</v>
      </c>
      <c r="BA8" s="23">
        <v>1650</v>
      </c>
      <c r="BB8" s="23">
        <v>0</v>
      </c>
      <c r="BC8" s="23">
        <v>0</v>
      </c>
      <c r="BD8" s="26">
        <f t="shared" ref="BD8:BD36" si="12">SUM(AZ8+BA8+BB8+BC8)</f>
        <v>12768</v>
      </c>
      <c r="BE8" s="26">
        <f>'[2]Non farebox- Details'!AD6</f>
        <v>1305</v>
      </c>
      <c r="BF8" s="33">
        <v>13128</v>
      </c>
      <c r="BG8" s="23">
        <v>420</v>
      </c>
      <c r="BH8" s="23">
        <v>0</v>
      </c>
      <c r="BI8" s="23">
        <v>0</v>
      </c>
      <c r="BJ8" s="26">
        <f t="shared" ref="BJ8:BJ36" si="13">SUM(BF8:BI8)</f>
        <v>13548</v>
      </c>
      <c r="BK8" s="26">
        <v>960</v>
      </c>
      <c r="BL8" s="33">
        <v>1606</v>
      </c>
      <c r="BM8" s="23">
        <v>0</v>
      </c>
      <c r="BN8" s="23">
        <v>0</v>
      </c>
      <c r="BO8" s="23">
        <v>0</v>
      </c>
      <c r="BP8" s="26">
        <f t="shared" ref="BP8:BP36" si="14">SUM(BL8:BO8)</f>
        <v>1606</v>
      </c>
      <c r="BQ8" s="26">
        <f>'[2]Non farebox- Details'!AL6</f>
        <v>19</v>
      </c>
      <c r="BR8" s="33">
        <v>9140</v>
      </c>
      <c r="BS8" s="23">
        <v>230</v>
      </c>
      <c r="BT8" s="23">
        <v>0</v>
      </c>
      <c r="BU8" s="23">
        <v>0</v>
      </c>
      <c r="BV8" s="26">
        <f t="shared" ref="BV8:BV36" si="15">SUM(BR8:BU8)</f>
        <v>9370</v>
      </c>
      <c r="BW8" s="26">
        <f>'[2]Non farebox- Details'!AO6</f>
        <v>325</v>
      </c>
      <c r="BX8" s="33">
        <v>58096</v>
      </c>
      <c r="BY8" s="23">
        <v>11290</v>
      </c>
      <c r="BZ8" s="23">
        <v>0</v>
      </c>
      <c r="CA8" s="23">
        <v>0</v>
      </c>
      <c r="CB8" s="26">
        <f t="shared" ref="CB8:CB36" si="16">SUM(BX8:CA8)</f>
        <v>69386</v>
      </c>
      <c r="CC8" s="29">
        <f>'[2]Non farebox- Details'!AS6</f>
        <v>3445</v>
      </c>
      <c r="CD8" s="152">
        <f t="shared" si="0"/>
        <v>106678</v>
      </c>
      <c r="CE8" s="159">
        <f t="shared" si="0"/>
        <v>6054</v>
      </c>
      <c r="CF8" s="152">
        <f t="shared" si="1"/>
        <v>439304</v>
      </c>
      <c r="CG8" s="153">
        <f t="shared" si="2"/>
        <v>23714</v>
      </c>
      <c r="CH8" s="163">
        <v>13980</v>
      </c>
      <c r="CI8" s="35"/>
      <c r="CJ8" s="31"/>
      <c r="CK8" s="32"/>
      <c r="CL8" s="36"/>
    </row>
    <row r="9" spans="1:90" s="16" customFormat="1">
      <c r="A9" s="345" t="s">
        <v>8</v>
      </c>
      <c r="B9" s="68">
        <v>44345</v>
      </c>
      <c r="C9" s="23">
        <v>32192</v>
      </c>
      <c r="D9" s="23">
        <v>0</v>
      </c>
      <c r="E9" s="23">
        <v>800</v>
      </c>
      <c r="F9" s="24">
        <f t="shared" si="3"/>
        <v>77337</v>
      </c>
      <c r="G9" s="69">
        <f>'[2]Non farebox- Details'!E7</f>
        <v>17340</v>
      </c>
      <c r="H9" s="68">
        <v>71914</v>
      </c>
      <c r="I9" s="23">
        <v>13710</v>
      </c>
      <c r="J9" s="23">
        <v>0</v>
      </c>
      <c r="K9" s="23">
        <v>0</v>
      </c>
      <c r="L9" s="26">
        <f t="shared" si="4"/>
        <v>85624</v>
      </c>
      <c r="M9" s="69">
        <v>178</v>
      </c>
      <c r="N9" s="65">
        <v>15002</v>
      </c>
      <c r="O9" s="27">
        <v>7680</v>
      </c>
      <c r="P9" s="27">
        <v>0</v>
      </c>
      <c r="Q9" s="27">
        <v>0</v>
      </c>
      <c r="R9" s="26">
        <f t="shared" si="5"/>
        <v>22682</v>
      </c>
      <c r="S9" s="26">
        <f>'[2]Non farebox- Details'!J7</f>
        <v>2525</v>
      </c>
      <c r="T9" s="27">
        <v>33174</v>
      </c>
      <c r="U9" s="27">
        <v>7220</v>
      </c>
      <c r="V9" s="27">
        <v>0</v>
      </c>
      <c r="W9" s="27">
        <v>0</v>
      </c>
      <c r="X9" s="26">
        <f t="shared" si="6"/>
        <v>40394</v>
      </c>
      <c r="Y9" s="26">
        <f>'[2]Non farebox- Details'!N7</f>
        <v>6399</v>
      </c>
      <c r="Z9" s="23">
        <v>15580</v>
      </c>
      <c r="AA9" s="23">
        <v>2070</v>
      </c>
      <c r="AB9" s="27">
        <v>0</v>
      </c>
      <c r="AC9" s="27">
        <v>0</v>
      </c>
      <c r="AD9" s="26">
        <f t="shared" si="7"/>
        <v>17650</v>
      </c>
      <c r="AE9" s="25">
        <f>'[2]Non farebox- Details'!R7</f>
        <v>3679</v>
      </c>
      <c r="AF9" s="23">
        <v>20378</v>
      </c>
      <c r="AG9" s="23">
        <v>18110</v>
      </c>
      <c r="AH9" s="23">
        <v>0</v>
      </c>
      <c r="AI9" s="23">
        <v>0</v>
      </c>
      <c r="AJ9" s="26">
        <f t="shared" si="8"/>
        <v>38488</v>
      </c>
      <c r="AK9" s="25">
        <f>'[2]Non farebox- Details'!U7</f>
        <v>610</v>
      </c>
      <c r="AL9" s="23">
        <v>39377</v>
      </c>
      <c r="AM9" s="23">
        <v>8940</v>
      </c>
      <c r="AN9" s="23">
        <v>0</v>
      </c>
      <c r="AO9" s="23">
        <v>0</v>
      </c>
      <c r="AP9" s="26">
        <f t="shared" si="9"/>
        <v>48317</v>
      </c>
      <c r="AQ9" s="26">
        <f>'[2]Non farebox- Details'!X7</f>
        <v>9665</v>
      </c>
      <c r="AR9" s="28">
        <v>35803</v>
      </c>
      <c r="AS9" s="28">
        <v>7370</v>
      </c>
      <c r="AT9" s="28">
        <v>0</v>
      </c>
      <c r="AU9" s="28">
        <v>0</v>
      </c>
      <c r="AV9" s="26">
        <f t="shared" si="10"/>
        <v>43173</v>
      </c>
      <c r="AW9" s="29">
        <f>'[2]Non farebox- Details'!AA7</f>
        <v>470</v>
      </c>
      <c r="AX9" s="152">
        <f t="shared" si="11"/>
        <v>373665</v>
      </c>
      <c r="AY9" s="153">
        <f t="shared" si="11"/>
        <v>40866</v>
      </c>
      <c r="AZ9" s="30">
        <v>10324</v>
      </c>
      <c r="BA9" s="23">
        <v>2600</v>
      </c>
      <c r="BB9" s="23">
        <v>0</v>
      </c>
      <c r="BC9" s="23">
        <v>0</v>
      </c>
      <c r="BD9" s="26">
        <f t="shared" si="12"/>
        <v>12924</v>
      </c>
      <c r="BE9" s="26">
        <f>'[2]Non farebox- Details'!AD7</f>
        <v>930</v>
      </c>
      <c r="BF9" s="23">
        <v>8856</v>
      </c>
      <c r="BG9" s="23">
        <v>1660</v>
      </c>
      <c r="BH9" s="23">
        <v>0</v>
      </c>
      <c r="BI9" s="23">
        <v>0</v>
      </c>
      <c r="BJ9" s="26">
        <f t="shared" si="13"/>
        <v>10516</v>
      </c>
      <c r="BK9" s="26">
        <v>4630</v>
      </c>
      <c r="BL9" s="23">
        <v>2214</v>
      </c>
      <c r="BM9" s="23">
        <v>0</v>
      </c>
      <c r="BN9" s="23">
        <v>0</v>
      </c>
      <c r="BO9" s="23">
        <v>0</v>
      </c>
      <c r="BP9" s="26">
        <f t="shared" si="14"/>
        <v>2214</v>
      </c>
      <c r="BQ9" s="26">
        <f>'[2]Non farebox- Details'!AL7</f>
        <v>147</v>
      </c>
      <c r="BR9" s="23">
        <v>6630</v>
      </c>
      <c r="BS9" s="23">
        <v>3220</v>
      </c>
      <c r="BT9" s="23">
        <v>0</v>
      </c>
      <c r="BU9" s="23">
        <v>0</v>
      </c>
      <c r="BV9" s="26">
        <f t="shared" si="15"/>
        <v>9850</v>
      </c>
      <c r="BW9" s="26">
        <f>'[2]Non farebox- Details'!AO7</f>
        <v>570</v>
      </c>
      <c r="BX9" s="23">
        <v>35762</v>
      </c>
      <c r="BY9" s="23">
        <v>6890</v>
      </c>
      <c r="BZ9" s="23">
        <v>0</v>
      </c>
      <c r="CA9" s="23">
        <v>0</v>
      </c>
      <c r="CB9" s="26">
        <f t="shared" si="16"/>
        <v>42652</v>
      </c>
      <c r="CC9" s="29">
        <f>'[2]Non farebox- Details'!AS7</f>
        <v>1475</v>
      </c>
      <c r="CD9" s="152">
        <f t="shared" si="0"/>
        <v>78156</v>
      </c>
      <c r="CE9" s="159">
        <f t="shared" si="0"/>
        <v>7752</v>
      </c>
      <c r="CF9" s="152">
        <f t="shared" si="1"/>
        <v>451821</v>
      </c>
      <c r="CG9" s="153">
        <f t="shared" si="2"/>
        <v>48618</v>
      </c>
      <c r="CH9" s="163">
        <v>11360</v>
      </c>
      <c r="CI9" s="35"/>
      <c r="CJ9" s="31"/>
      <c r="CK9" s="32"/>
      <c r="CL9" s="36"/>
    </row>
    <row r="10" spans="1:90" s="16" customFormat="1">
      <c r="A10" s="345" t="s">
        <v>9</v>
      </c>
      <c r="B10" s="68">
        <v>38712</v>
      </c>
      <c r="C10" s="23">
        <v>23050</v>
      </c>
      <c r="D10" s="23">
        <v>0</v>
      </c>
      <c r="E10" s="23">
        <v>0</v>
      </c>
      <c r="F10" s="24">
        <f t="shared" si="3"/>
        <v>61762</v>
      </c>
      <c r="G10" s="69">
        <f>'[2]Non farebox- Details'!E8</f>
        <v>13364</v>
      </c>
      <c r="H10" s="68">
        <v>51452</v>
      </c>
      <c r="I10" s="23">
        <v>7320</v>
      </c>
      <c r="J10" s="23">
        <v>0</v>
      </c>
      <c r="K10" s="23">
        <v>0</v>
      </c>
      <c r="L10" s="26">
        <f t="shared" si="4"/>
        <v>58772</v>
      </c>
      <c r="M10" s="69">
        <v>136</v>
      </c>
      <c r="N10" s="65">
        <v>11370</v>
      </c>
      <c r="O10" s="27">
        <v>7080</v>
      </c>
      <c r="P10" s="27">
        <v>0</v>
      </c>
      <c r="Q10" s="27">
        <v>0</v>
      </c>
      <c r="R10" s="26">
        <f t="shared" si="5"/>
        <v>18450</v>
      </c>
      <c r="S10" s="26">
        <f>'[2]Non farebox- Details'!J8</f>
        <v>1560</v>
      </c>
      <c r="T10" s="37">
        <v>35044</v>
      </c>
      <c r="U10" s="37">
        <v>7990</v>
      </c>
      <c r="V10" s="37">
        <v>0</v>
      </c>
      <c r="W10" s="37">
        <v>0</v>
      </c>
      <c r="X10" s="26">
        <f t="shared" si="6"/>
        <v>43034</v>
      </c>
      <c r="Y10" s="26">
        <f>'[2]Non farebox- Details'!N8</f>
        <v>5704</v>
      </c>
      <c r="Z10" s="23">
        <v>15337</v>
      </c>
      <c r="AA10" s="23">
        <v>4930</v>
      </c>
      <c r="AB10" s="27">
        <v>0</v>
      </c>
      <c r="AC10" s="27">
        <v>0</v>
      </c>
      <c r="AD10" s="26">
        <f t="shared" si="7"/>
        <v>20267</v>
      </c>
      <c r="AE10" s="25">
        <f>'[2]Non farebox- Details'!R8</f>
        <v>2293</v>
      </c>
      <c r="AF10" s="23">
        <v>20270</v>
      </c>
      <c r="AG10" s="23">
        <v>11150</v>
      </c>
      <c r="AH10" s="23">
        <v>0</v>
      </c>
      <c r="AI10" s="23">
        <v>0</v>
      </c>
      <c r="AJ10" s="26">
        <f t="shared" si="8"/>
        <v>31420</v>
      </c>
      <c r="AK10" s="25">
        <f>'[2]Non farebox- Details'!U8</f>
        <v>315</v>
      </c>
      <c r="AL10" s="23">
        <v>29439</v>
      </c>
      <c r="AM10" s="23">
        <v>9450</v>
      </c>
      <c r="AN10" s="23">
        <v>0</v>
      </c>
      <c r="AO10" s="23">
        <v>0</v>
      </c>
      <c r="AP10" s="26">
        <f t="shared" si="9"/>
        <v>38889</v>
      </c>
      <c r="AQ10" s="26">
        <f>'[2]Non farebox- Details'!X8</f>
        <v>3925</v>
      </c>
      <c r="AR10" s="28">
        <v>25940</v>
      </c>
      <c r="AS10" s="28">
        <v>7040</v>
      </c>
      <c r="AT10" s="28">
        <v>0</v>
      </c>
      <c r="AU10" s="28">
        <v>0</v>
      </c>
      <c r="AV10" s="26">
        <f t="shared" si="10"/>
        <v>32980</v>
      </c>
      <c r="AW10" s="29">
        <f>'[2]Non farebox- Details'!AA8</f>
        <v>415</v>
      </c>
      <c r="AX10" s="152">
        <f t="shared" si="11"/>
        <v>305574</v>
      </c>
      <c r="AY10" s="153">
        <f t="shared" si="11"/>
        <v>27712</v>
      </c>
      <c r="AZ10" s="30">
        <v>8130</v>
      </c>
      <c r="BA10" s="23">
        <v>7840</v>
      </c>
      <c r="BB10" s="23">
        <v>0</v>
      </c>
      <c r="BC10" s="23">
        <v>0</v>
      </c>
      <c r="BD10" s="26">
        <f t="shared" si="12"/>
        <v>15970</v>
      </c>
      <c r="BE10" s="26">
        <f>'[2]Non farebox- Details'!AD8</f>
        <v>460</v>
      </c>
      <c r="BF10" s="23">
        <v>8004</v>
      </c>
      <c r="BG10" s="23">
        <v>4270</v>
      </c>
      <c r="BH10" s="23">
        <v>0</v>
      </c>
      <c r="BI10" s="23">
        <v>0</v>
      </c>
      <c r="BJ10" s="26">
        <f t="shared" si="13"/>
        <v>12274</v>
      </c>
      <c r="BK10" s="26">
        <v>2310</v>
      </c>
      <c r="BL10" s="23">
        <v>2498</v>
      </c>
      <c r="BM10" s="23">
        <v>240</v>
      </c>
      <c r="BN10" s="23">
        <v>0</v>
      </c>
      <c r="BO10" s="23">
        <v>0</v>
      </c>
      <c r="BP10" s="26">
        <f t="shared" si="14"/>
        <v>2738</v>
      </c>
      <c r="BQ10" s="26">
        <f>'[2]Non farebox- Details'!AL8</f>
        <v>302</v>
      </c>
      <c r="BR10" s="23">
        <v>7977</v>
      </c>
      <c r="BS10" s="23">
        <v>1340</v>
      </c>
      <c r="BT10" s="23">
        <v>0</v>
      </c>
      <c r="BU10" s="23">
        <v>0</v>
      </c>
      <c r="BV10" s="26">
        <f t="shared" si="15"/>
        <v>9317</v>
      </c>
      <c r="BW10" s="26">
        <f>'[2]Non farebox- Details'!AO8</f>
        <v>690</v>
      </c>
      <c r="BX10" s="23">
        <v>39350</v>
      </c>
      <c r="BY10" s="23">
        <v>3860</v>
      </c>
      <c r="BZ10" s="23">
        <v>0</v>
      </c>
      <c r="CA10" s="23">
        <v>0</v>
      </c>
      <c r="CB10" s="26">
        <f t="shared" si="16"/>
        <v>43210</v>
      </c>
      <c r="CC10" s="29">
        <f>'[2]Non farebox- Details'!AS8</f>
        <v>2420</v>
      </c>
      <c r="CD10" s="152">
        <f t="shared" si="0"/>
        <v>83509</v>
      </c>
      <c r="CE10" s="159">
        <f t="shared" si="0"/>
        <v>6182</v>
      </c>
      <c r="CF10" s="152">
        <f t="shared" si="1"/>
        <v>389083</v>
      </c>
      <c r="CG10" s="153">
        <f t="shared" si="2"/>
        <v>33894</v>
      </c>
      <c r="CH10" s="163">
        <v>10540</v>
      </c>
      <c r="CI10" s="38"/>
      <c r="CJ10" s="38"/>
      <c r="CK10" s="32"/>
      <c r="CL10" s="32"/>
    </row>
    <row r="11" spans="1:90" s="16" customFormat="1">
      <c r="A11" s="345" t="s">
        <v>10</v>
      </c>
      <c r="B11" s="68">
        <v>36951</v>
      </c>
      <c r="C11" s="23">
        <v>27740</v>
      </c>
      <c r="D11" s="23">
        <v>0</v>
      </c>
      <c r="E11" s="23">
        <v>0</v>
      </c>
      <c r="F11" s="24">
        <f t="shared" si="3"/>
        <v>64691</v>
      </c>
      <c r="G11" s="69">
        <f>'[2]Non farebox- Details'!E9</f>
        <v>9495</v>
      </c>
      <c r="H11" s="68">
        <v>47714</v>
      </c>
      <c r="I11" s="23">
        <v>9510</v>
      </c>
      <c r="J11" s="23">
        <v>0</v>
      </c>
      <c r="K11" s="23">
        <v>200</v>
      </c>
      <c r="L11" s="26">
        <f t="shared" si="4"/>
        <v>57424</v>
      </c>
      <c r="M11" s="69">
        <v>84</v>
      </c>
      <c r="N11" s="65">
        <v>12138</v>
      </c>
      <c r="O11" s="23">
        <v>6340</v>
      </c>
      <c r="P11" s="23">
        <v>0</v>
      </c>
      <c r="Q11" s="23">
        <v>0</v>
      </c>
      <c r="R11" s="26">
        <f t="shared" si="5"/>
        <v>18478</v>
      </c>
      <c r="S11" s="26">
        <f>'[2]Non farebox- Details'!J9</f>
        <v>1180</v>
      </c>
      <c r="T11" s="37">
        <v>29582</v>
      </c>
      <c r="U11" s="37">
        <v>4560</v>
      </c>
      <c r="V11" s="37">
        <v>0</v>
      </c>
      <c r="W11" s="37">
        <v>0</v>
      </c>
      <c r="X11" s="26">
        <f t="shared" si="6"/>
        <v>34142</v>
      </c>
      <c r="Y11" s="26">
        <f>'[2]Non farebox- Details'!N9</f>
        <v>7404</v>
      </c>
      <c r="Z11" s="23">
        <v>10867</v>
      </c>
      <c r="AA11" s="23">
        <v>790</v>
      </c>
      <c r="AB11" s="27">
        <v>0</v>
      </c>
      <c r="AC11" s="27">
        <v>0</v>
      </c>
      <c r="AD11" s="26">
        <f t="shared" si="7"/>
        <v>11657</v>
      </c>
      <c r="AE11" s="25">
        <f>'[2]Non farebox- Details'!R9</f>
        <v>1760</v>
      </c>
      <c r="AF11" s="23">
        <v>20312</v>
      </c>
      <c r="AG11" s="23">
        <v>13040</v>
      </c>
      <c r="AH11" s="23">
        <v>0</v>
      </c>
      <c r="AI11" s="23">
        <v>0</v>
      </c>
      <c r="AJ11" s="26">
        <f t="shared" si="8"/>
        <v>33352</v>
      </c>
      <c r="AK11" s="25">
        <f>'[2]Non farebox- Details'!U9</f>
        <v>720</v>
      </c>
      <c r="AL11" s="23">
        <v>32834</v>
      </c>
      <c r="AM11" s="23">
        <v>11800</v>
      </c>
      <c r="AN11" s="23">
        <v>0</v>
      </c>
      <c r="AO11" s="23">
        <v>0</v>
      </c>
      <c r="AP11" s="26">
        <f t="shared" si="9"/>
        <v>44634</v>
      </c>
      <c r="AQ11" s="26">
        <f>'[2]Non farebox- Details'!X9</f>
        <v>2440</v>
      </c>
      <c r="AR11" s="28">
        <v>23582</v>
      </c>
      <c r="AS11" s="28">
        <v>5840</v>
      </c>
      <c r="AT11" s="28">
        <v>0</v>
      </c>
      <c r="AU11" s="28">
        <v>0</v>
      </c>
      <c r="AV11" s="26">
        <f t="shared" si="10"/>
        <v>29422</v>
      </c>
      <c r="AW11" s="29">
        <f>'[2]Non farebox- Details'!AA9</f>
        <v>310</v>
      </c>
      <c r="AX11" s="152">
        <f t="shared" si="11"/>
        <v>293800</v>
      </c>
      <c r="AY11" s="153">
        <f t="shared" si="11"/>
        <v>23393</v>
      </c>
      <c r="AZ11" s="30">
        <v>10599</v>
      </c>
      <c r="BA11" s="23">
        <v>6820</v>
      </c>
      <c r="BB11" s="23">
        <v>0</v>
      </c>
      <c r="BC11" s="23">
        <v>0</v>
      </c>
      <c r="BD11" s="26">
        <f t="shared" si="12"/>
        <v>17419</v>
      </c>
      <c r="BE11" s="26">
        <f>'[2]Non farebox- Details'!AD9</f>
        <v>795</v>
      </c>
      <c r="BF11" s="23">
        <v>11445</v>
      </c>
      <c r="BG11" s="23">
        <v>1840</v>
      </c>
      <c r="BH11" s="23">
        <v>0</v>
      </c>
      <c r="BI11" s="23">
        <v>0</v>
      </c>
      <c r="BJ11" s="26">
        <f t="shared" si="13"/>
        <v>13285</v>
      </c>
      <c r="BK11" s="26">
        <v>2130</v>
      </c>
      <c r="BL11" s="23">
        <v>2050</v>
      </c>
      <c r="BM11" s="23">
        <v>1060</v>
      </c>
      <c r="BN11" s="23">
        <v>0</v>
      </c>
      <c r="BO11" s="23">
        <v>0</v>
      </c>
      <c r="BP11" s="26">
        <f t="shared" si="14"/>
        <v>3110</v>
      </c>
      <c r="BQ11" s="26">
        <f>'[2]Non farebox- Details'!AL9</f>
        <v>4</v>
      </c>
      <c r="BR11" s="23">
        <v>6250</v>
      </c>
      <c r="BS11" s="23">
        <v>960</v>
      </c>
      <c r="BT11" s="23">
        <v>0</v>
      </c>
      <c r="BU11" s="23">
        <v>0</v>
      </c>
      <c r="BV11" s="26">
        <f t="shared" si="15"/>
        <v>7210</v>
      </c>
      <c r="BW11" s="26">
        <f>'[2]Non farebox- Details'!AO9</f>
        <v>80</v>
      </c>
      <c r="BX11" s="23">
        <v>37036</v>
      </c>
      <c r="BY11" s="23">
        <v>2330</v>
      </c>
      <c r="BZ11" s="23">
        <v>0</v>
      </c>
      <c r="CA11" s="23">
        <v>0</v>
      </c>
      <c r="CB11" s="26">
        <f t="shared" si="16"/>
        <v>39366</v>
      </c>
      <c r="CC11" s="29">
        <f>'[2]Non farebox- Details'!AS9</f>
        <v>1925</v>
      </c>
      <c r="CD11" s="152">
        <f t="shared" si="0"/>
        <v>80390</v>
      </c>
      <c r="CE11" s="159">
        <f t="shared" si="0"/>
        <v>4934</v>
      </c>
      <c r="CF11" s="152">
        <f t="shared" si="1"/>
        <v>374190</v>
      </c>
      <c r="CG11" s="153">
        <f t="shared" si="2"/>
        <v>28327</v>
      </c>
      <c r="CH11" s="164">
        <v>10157</v>
      </c>
      <c r="CI11" s="15"/>
    </row>
    <row r="12" spans="1:90" s="16" customFormat="1">
      <c r="A12" s="346" t="s">
        <v>11</v>
      </c>
      <c r="B12" s="68">
        <v>34394</v>
      </c>
      <c r="C12" s="23">
        <v>22570</v>
      </c>
      <c r="D12" s="23">
        <v>0</v>
      </c>
      <c r="E12" s="23">
        <v>200</v>
      </c>
      <c r="F12" s="24">
        <f t="shared" si="3"/>
        <v>57164</v>
      </c>
      <c r="G12" s="69">
        <f>'[2]Non farebox- Details'!E10</f>
        <v>11719</v>
      </c>
      <c r="H12" s="68">
        <v>39821</v>
      </c>
      <c r="I12" s="23">
        <v>7690</v>
      </c>
      <c r="J12" s="23">
        <v>0</v>
      </c>
      <c r="K12" s="23">
        <v>0</v>
      </c>
      <c r="L12" s="26">
        <f t="shared" si="4"/>
        <v>47511</v>
      </c>
      <c r="M12" s="69">
        <v>126</v>
      </c>
      <c r="N12" s="65">
        <v>17922</v>
      </c>
      <c r="O12" s="23">
        <v>6930</v>
      </c>
      <c r="P12" s="23">
        <v>0</v>
      </c>
      <c r="Q12" s="23">
        <v>0</v>
      </c>
      <c r="R12" s="26">
        <f t="shared" si="5"/>
        <v>24852</v>
      </c>
      <c r="S12" s="26">
        <f>'[2]Non farebox- Details'!J10</f>
        <v>1720</v>
      </c>
      <c r="T12" s="37">
        <v>29043</v>
      </c>
      <c r="U12" s="37">
        <v>4320</v>
      </c>
      <c r="V12" s="37">
        <v>0</v>
      </c>
      <c r="W12" s="37">
        <v>0</v>
      </c>
      <c r="X12" s="26">
        <f t="shared" si="6"/>
        <v>33363</v>
      </c>
      <c r="Y12" s="26">
        <f>'[2]Non farebox- Details'!N10</f>
        <v>5566</v>
      </c>
      <c r="Z12" s="23">
        <v>13741</v>
      </c>
      <c r="AA12" s="23">
        <v>870</v>
      </c>
      <c r="AB12" s="27">
        <v>0</v>
      </c>
      <c r="AC12" s="27">
        <v>0</v>
      </c>
      <c r="AD12" s="26">
        <f t="shared" si="7"/>
        <v>14611</v>
      </c>
      <c r="AE12" s="25">
        <f>'[2]Non farebox- Details'!R10</f>
        <v>2260</v>
      </c>
      <c r="AF12" s="23">
        <v>15656</v>
      </c>
      <c r="AG12" s="23">
        <v>16860</v>
      </c>
      <c r="AH12" s="23">
        <v>0</v>
      </c>
      <c r="AI12" s="23">
        <v>0</v>
      </c>
      <c r="AJ12" s="26">
        <f t="shared" si="8"/>
        <v>32516</v>
      </c>
      <c r="AK12" s="25">
        <f>'[2]Non farebox- Details'!U10</f>
        <v>595</v>
      </c>
      <c r="AL12" s="23">
        <v>34930</v>
      </c>
      <c r="AM12" s="23">
        <v>6960</v>
      </c>
      <c r="AN12" s="23">
        <v>0</v>
      </c>
      <c r="AO12" s="23">
        <v>0</v>
      </c>
      <c r="AP12" s="26">
        <f t="shared" si="9"/>
        <v>41890</v>
      </c>
      <c r="AQ12" s="26">
        <f>'[2]Non farebox- Details'!X10</f>
        <v>5975</v>
      </c>
      <c r="AR12" s="28">
        <v>25448</v>
      </c>
      <c r="AS12" s="28">
        <v>7540</v>
      </c>
      <c r="AT12" s="28">
        <v>0</v>
      </c>
      <c r="AU12" s="28">
        <v>0</v>
      </c>
      <c r="AV12" s="26">
        <f t="shared" si="10"/>
        <v>32988</v>
      </c>
      <c r="AW12" s="29">
        <f>'[2]Non farebox- Details'!AA10</f>
        <v>1330</v>
      </c>
      <c r="AX12" s="152">
        <f t="shared" si="11"/>
        <v>284895</v>
      </c>
      <c r="AY12" s="153">
        <f t="shared" si="11"/>
        <v>29291</v>
      </c>
      <c r="AZ12" s="30">
        <v>8820</v>
      </c>
      <c r="BA12" s="23">
        <v>6950</v>
      </c>
      <c r="BB12" s="23">
        <v>0</v>
      </c>
      <c r="BC12" s="23">
        <v>0</v>
      </c>
      <c r="BD12" s="26">
        <f t="shared" si="12"/>
        <v>15770</v>
      </c>
      <c r="BE12" s="26">
        <f>'[2]Non farebox- Details'!AD10</f>
        <v>345</v>
      </c>
      <c r="BF12" s="23">
        <v>7490</v>
      </c>
      <c r="BG12" s="23">
        <v>1920</v>
      </c>
      <c r="BH12" s="23">
        <v>0</v>
      </c>
      <c r="BI12" s="23">
        <v>0</v>
      </c>
      <c r="BJ12" s="26">
        <f t="shared" si="13"/>
        <v>9410</v>
      </c>
      <c r="BK12" s="26">
        <v>2810</v>
      </c>
      <c r="BL12" s="23">
        <v>1870</v>
      </c>
      <c r="BM12" s="23">
        <v>250</v>
      </c>
      <c r="BN12" s="23">
        <v>0</v>
      </c>
      <c r="BO12" s="23">
        <v>0</v>
      </c>
      <c r="BP12" s="26">
        <f t="shared" si="14"/>
        <v>2120</v>
      </c>
      <c r="BQ12" s="26">
        <f>'[2]Non farebox- Details'!AL10</f>
        <v>22</v>
      </c>
      <c r="BR12" s="23">
        <v>6598</v>
      </c>
      <c r="BS12" s="23">
        <v>3290</v>
      </c>
      <c r="BT12" s="23">
        <v>0</v>
      </c>
      <c r="BU12" s="23">
        <v>0</v>
      </c>
      <c r="BV12" s="26">
        <f t="shared" si="15"/>
        <v>9888</v>
      </c>
      <c r="BW12" s="26">
        <f>'[2]Non farebox- Details'!AO10</f>
        <v>170</v>
      </c>
      <c r="BX12" s="23">
        <v>37197</v>
      </c>
      <c r="BY12" s="23">
        <v>2380</v>
      </c>
      <c r="BZ12" s="23">
        <v>0</v>
      </c>
      <c r="CA12" s="23">
        <v>0</v>
      </c>
      <c r="CB12" s="26">
        <f t="shared" si="16"/>
        <v>39577</v>
      </c>
      <c r="CC12" s="29">
        <f>'[2]Non farebox- Details'!AS10</f>
        <v>1395</v>
      </c>
      <c r="CD12" s="152">
        <f t="shared" si="0"/>
        <v>76765</v>
      </c>
      <c r="CE12" s="159">
        <f t="shared" si="0"/>
        <v>4742</v>
      </c>
      <c r="CF12" s="152">
        <f t="shared" si="1"/>
        <v>361660</v>
      </c>
      <c r="CG12" s="153">
        <f t="shared" si="2"/>
        <v>34033</v>
      </c>
      <c r="CH12" s="164">
        <v>10146</v>
      </c>
      <c r="CI12" s="15"/>
    </row>
    <row r="13" spans="1:90" s="16" customFormat="1">
      <c r="A13" s="346" t="s">
        <v>12</v>
      </c>
      <c r="B13" s="68">
        <v>43537</v>
      </c>
      <c r="C13" s="23">
        <v>24320.1</v>
      </c>
      <c r="D13" s="23">
        <v>0</v>
      </c>
      <c r="E13" s="23">
        <v>0</v>
      </c>
      <c r="F13" s="24">
        <f t="shared" si="3"/>
        <v>67857.100000000006</v>
      </c>
      <c r="G13" s="69">
        <f>'[2]Non farebox- Details'!E11</f>
        <v>8153</v>
      </c>
      <c r="H13" s="68">
        <v>49864</v>
      </c>
      <c r="I13" s="23">
        <v>8160</v>
      </c>
      <c r="J13" s="23">
        <v>0</v>
      </c>
      <c r="K13" s="23">
        <v>0</v>
      </c>
      <c r="L13" s="26">
        <f t="shared" si="4"/>
        <v>58024</v>
      </c>
      <c r="M13" s="69">
        <v>200</v>
      </c>
      <c r="N13" s="65">
        <v>12113</v>
      </c>
      <c r="O13" s="23">
        <v>6080</v>
      </c>
      <c r="P13" s="23">
        <v>0</v>
      </c>
      <c r="Q13" s="23">
        <v>0</v>
      </c>
      <c r="R13" s="26">
        <f t="shared" si="5"/>
        <v>18193</v>
      </c>
      <c r="S13" s="26">
        <f>'[2]Non farebox- Details'!J11</f>
        <v>1385</v>
      </c>
      <c r="T13" s="39">
        <v>42042</v>
      </c>
      <c r="U13" s="39">
        <v>3090</v>
      </c>
      <c r="V13" s="39">
        <v>0</v>
      </c>
      <c r="W13" s="39">
        <v>0</v>
      </c>
      <c r="X13" s="26">
        <f t="shared" si="6"/>
        <v>45132</v>
      </c>
      <c r="Y13" s="26">
        <f>'[2]Non farebox- Details'!N11</f>
        <v>7907</v>
      </c>
      <c r="Z13" s="23">
        <v>25456</v>
      </c>
      <c r="AA13" s="23">
        <v>3250</v>
      </c>
      <c r="AB13" s="27">
        <v>0</v>
      </c>
      <c r="AC13" s="27">
        <v>0</v>
      </c>
      <c r="AD13" s="26">
        <f t="shared" si="7"/>
        <v>28706</v>
      </c>
      <c r="AE13" s="25">
        <f>'[2]Non farebox- Details'!R11</f>
        <v>1747</v>
      </c>
      <c r="AF13" s="23">
        <v>35706</v>
      </c>
      <c r="AG13" s="23">
        <v>11880</v>
      </c>
      <c r="AH13" s="23">
        <v>0</v>
      </c>
      <c r="AI13" s="23">
        <v>0</v>
      </c>
      <c r="AJ13" s="26">
        <f t="shared" si="8"/>
        <v>47586</v>
      </c>
      <c r="AK13" s="25">
        <f>'[2]Non farebox- Details'!U11</f>
        <v>2175</v>
      </c>
      <c r="AL13" s="23">
        <v>63678</v>
      </c>
      <c r="AM13" s="23">
        <v>8030</v>
      </c>
      <c r="AN13" s="23">
        <v>0</v>
      </c>
      <c r="AO13" s="23">
        <v>0</v>
      </c>
      <c r="AP13" s="26">
        <f t="shared" si="9"/>
        <v>71708</v>
      </c>
      <c r="AQ13" s="26">
        <f>'[2]Non farebox- Details'!X11</f>
        <v>3310</v>
      </c>
      <c r="AR13" s="33">
        <v>46410</v>
      </c>
      <c r="AS13" s="33">
        <v>3400</v>
      </c>
      <c r="AT13" s="33">
        <v>0</v>
      </c>
      <c r="AU13" s="33">
        <v>0</v>
      </c>
      <c r="AV13" s="26">
        <f t="shared" si="10"/>
        <v>49810</v>
      </c>
      <c r="AW13" s="29">
        <f>'[2]Non farebox- Details'!AA11</f>
        <v>475</v>
      </c>
      <c r="AX13" s="152">
        <f t="shared" si="11"/>
        <v>387016.1</v>
      </c>
      <c r="AY13" s="153">
        <f t="shared" si="11"/>
        <v>25352</v>
      </c>
      <c r="AZ13" s="30">
        <v>13248</v>
      </c>
      <c r="BA13" s="23">
        <v>3120</v>
      </c>
      <c r="BB13" s="23">
        <v>0</v>
      </c>
      <c r="BC13" s="23">
        <v>0</v>
      </c>
      <c r="BD13" s="26">
        <f t="shared" si="12"/>
        <v>16368</v>
      </c>
      <c r="BE13" s="26">
        <f>'[2]Non farebox- Details'!AD11</f>
        <v>565</v>
      </c>
      <c r="BF13" s="23">
        <v>16380</v>
      </c>
      <c r="BG13" s="23">
        <v>400</v>
      </c>
      <c r="BH13" s="23">
        <v>0</v>
      </c>
      <c r="BI13" s="23">
        <v>0</v>
      </c>
      <c r="BJ13" s="26">
        <f t="shared" si="13"/>
        <v>16780</v>
      </c>
      <c r="BK13" s="26">
        <v>2320</v>
      </c>
      <c r="BL13" s="23">
        <v>1528</v>
      </c>
      <c r="BM13" s="23">
        <v>1800</v>
      </c>
      <c r="BN13" s="23">
        <v>0</v>
      </c>
      <c r="BO13" s="23">
        <v>0</v>
      </c>
      <c r="BP13" s="26">
        <f t="shared" si="14"/>
        <v>3328</v>
      </c>
      <c r="BQ13" s="26">
        <f>'[2]Non farebox- Details'!AL11</f>
        <v>22</v>
      </c>
      <c r="BR13" s="23">
        <v>11330</v>
      </c>
      <c r="BS13" s="23">
        <v>3820</v>
      </c>
      <c r="BT13" s="23">
        <v>0</v>
      </c>
      <c r="BU13" s="23">
        <v>0</v>
      </c>
      <c r="BV13" s="26">
        <f t="shared" si="15"/>
        <v>15150</v>
      </c>
      <c r="BW13" s="26">
        <f>'[2]Non farebox- Details'!AO11</f>
        <v>165</v>
      </c>
      <c r="BX13" s="23">
        <v>52747</v>
      </c>
      <c r="BY13" s="23">
        <v>3250</v>
      </c>
      <c r="BZ13" s="23">
        <v>0</v>
      </c>
      <c r="CA13" s="23">
        <v>0</v>
      </c>
      <c r="CB13" s="26">
        <f t="shared" si="16"/>
        <v>55997</v>
      </c>
      <c r="CC13" s="29">
        <f>'[2]Non farebox- Details'!AS11</f>
        <v>2120</v>
      </c>
      <c r="CD13" s="152">
        <f t="shared" si="0"/>
        <v>107623</v>
      </c>
      <c r="CE13" s="159">
        <f t="shared" si="0"/>
        <v>5192</v>
      </c>
      <c r="CF13" s="152">
        <f t="shared" si="1"/>
        <v>494639.1</v>
      </c>
      <c r="CG13" s="153">
        <f t="shared" si="2"/>
        <v>30544</v>
      </c>
      <c r="CH13" s="165">
        <v>13700</v>
      </c>
      <c r="CI13" s="15"/>
    </row>
    <row r="14" spans="1:90" s="16" customFormat="1">
      <c r="A14" s="346" t="s">
        <v>13</v>
      </c>
      <c r="B14" s="68">
        <v>51718</v>
      </c>
      <c r="C14" s="23">
        <v>8630</v>
      </c>
      <c r="D14" s="23">
        <v>0</v>
      </c>
      <c r="E14" s="23">
        <v>0</v>
      </c>
      <c r="F14" s="24">
        <f t="shared" si="3"/>
        <v>60348</v>
      </c>
      <c r="G14" s="69">
        <f>'[2]Non farebox- Details'!E12</f>
        <v>4842</v>
      </c>
      <c r="H14" s="68">
        <v>67996</v>
      </c>
      <c r="I14" s="23">
        <v>3860</v>
      </c>
      <c r="J14" s="23">
        <v>0</v>
      </c>
      <c r="K14" s="23">
        <v>0</v>
      </c>
      <c r="L14" s="26">
        <f t="shared" si="4"/>
        <v>71856</v>
      </c>
      <c r="M14" s="69">
        <v>242</v>
      </c>
      <c r="N14" s="65">
        <v>14678</v>
      </c>
      <c r="O14" s="23">
        <v>1710</v>
      </c>
      <c r="P14" s="23">
        <v>0</v>
      </c>
      <c r="Q14" s="23">
        <v>0</v>
      </c>
      <c r="R14" s="26">
        <f t="shared" si="5"/>
        <v>16388</v>
      </c>
      <c r="S14" s="26">
        <f>'[2]Non farebox- Details'!J12</f>
        <v>1005</v>
      </c>
      <c r="T14" s="37">
        <v>60987</v>
      </c>
      <c r="U14" s="37">
        <v>8750</v>
      </c>
      <c r="V14" s="37">
        <v>0</v>
      </c>
      <c r="W14" s="37">
        <v>200</v>
      </c>
      <c r="X14" s="26">
        <f t="shared" si="6"/>
        <v>69937</v>
      </c>
      <c r="Y14" s="26">
        <f>'[2]Non farebox- Details'!N12</f>
        <v>7816</v>
      </c>
      <c r="Z14" s="23">
        <v>25830</v>
      </c>
      <c r="AA14" s="23">
        <v>1580</v>
      </c>
      <c r="AB14" s="27">
        <v>0</v>
      </c>
      <c r="AC14" s="27">
        <v>0</v>
      </c>
      <c r="AD14" s="26">
        <f t="shared" si="7"/>
        <v>27410</v>
      </c>
      <c r="AE14" s="25">
        <f>'[2]Non farebox- Details'!R12</f>
        <v>2487</v>
      </c>
      <c r="AF14" s="23">
        <v>22570</v>
      </c>
      <c r="AG14" s="23">
        <v>4630</v>
      </c>
      <c r="AH14" s="23">
        <v>0</v>
      </c>
      <c r="AI14" s="23">
        <v>0</v>
      </c>
      <c r="AJ14" s="26">
        <f t="shared" si="8"/>
        <v>27200</v>
      </c>
      <c r="AK14" s="25">
        <f>'[2]Non farebox- Details'!U12</f>
        <v>570</v>
      </c>
      <c r="AL14" s="23">
        <v>60098</v>
      </c>
      <c r="AM14" s="23">
        <v>7940</v>
      </c>
      <c r="AN14" s="23">
        <v>0</v>
      </c>
      <c r="AO14" s="23">
        <v>0</v>
      </c>
      <c r="AP14" s="26">
        <f t="shared" si="9"/>
        <v>68038</v>
      </c>
      <c r="AQ14" s="26">
        <f>'[2]Non farebox- Details'!X12</f>
        <v>4080</v>
      </c>
      <c r="AR14" s="28">
        <v>49333</v>
      </c>
      <c r="AS14" s="28">
        <v>6050</v>
      </c>
      <c r="AT14" s="28">
        <v>0</v>
      </c>
      <c r="AU14" s="28">
        <v>0</v>
      </c>
      <c r="AV14" s="26">
        <f t="shared" si="10"/>
        <v>55383</v>
      </c>
      <c r="AW14" s="29">
        <f>'[2]Non farebox- Details'!AA12</f>
        <v>290</v>
      </c>
      <c r="AX14" s="152">
        <f t="shared" si="11"/>
        <v>396560</v>
      </c>
      <c r="AY14" s="153">
        <f t="shared" si="11"/>
        <v>21332</v>
      </c>
      <c r="AZ14" s="30">
        <v>9222</v>
      </c>
      <c r="BA14" s="23">
        <v>3716</v>
      </c>
      <c r="BB14" s="23">
        <v>0</v>
      </c>
      <c r="BC14" s="23">
        <v>0</v>
      </c>
      <c r="BD14" s="26">
        <f t="shared" si="12"/>
        <v>12938</v>
      </c>
      <c r="BE14" s="26">
        <f>'[2]Non farebox- Details'!AD12</f>
        <v>190</v>
      </c>
      <c r="BF14" s="23">
        <v>15196</v>
      </c>
      <c r="BG14" s="23">
        <v>1120</v>
      </c>
      <c r="BH14" s="23">
        <v>0</v>
      </c>
      <c r="BI14" s="23">
        <v>0</v>
      </c>
      <c r="BJ14" s="26">
        <f t="shared" si="13"/>
        <v>16316</v>
      </c>
      <c r="BK14" s="26">
        <v>1930</v>
      </c>
      <c r="BL14" s="23">
        <v>2170</v>
      </c>
      <c r="BM14" s="23">
        <v>1250</v>
      </c>
      <c r="BN14" s="23">
        <v>0</v>
      </c>
      <c r="BO14" s="23">
        <v>0</v>
      </c>
      <c r="BP14" s="26">
        <f t="shared" si="14"/>
        <v>3420</v>
      </c>
      <c r="BQ14" s="26">
        <f>'[2]Non farebox- Details'!AL12</f>
        <v>160</v>
      </c>
      <c r="BR14" s="23">
        <v>8876</v>
      </c>
      <c r="BS14" s="23">
        <v>2250</v>
      </c>
      <c r="BT14" s="23">
        <v>0</v>
      </c>
      <c r="BU14" s="23">
        <v>0</v>
      </c>
      <c r="BV14" s="26">
        <f t="shared" si="15"/>
        <v>11126</v>
      </c>
      <c r="BW14" s="26">
        <f>'[2]Non farebox- Details'!AO12</f>
        <v>640</v>
      </c>
      <c r="BX14" s="23">
        <v>63571</v>
      </c>
      <c r="BY14" s="23">
        <v>6480</v>
      </c>
      <c r="BZ14" s="23">
        <v>0</v>
      </c>
      <c r="CA14" s="23">
        <v>0</v>
      </c>
      <c r="CB14" s="26">
        <f t="shared" si="16"/>
        <v>70051</v>
      </c>
      <c r="CC14" s="29">
        <f>'[2]Non farebox- Details'!AS12</f>
        <v>2535</v>
      </c>
      <c r="CD14" s="152">
        <f t="shared" si="0"/>
        <v>113851</v>
      </c>
      <c r="CE14" s="159">
        <f t="shared" si="0"/>
        <v>5455</v>
      </c>
      <c r="CF14" s="152">
        <f t="shared" si="1"/>
        <v>510411</v>
      </c>
      <c r="CG14" s="153">
        <f t="shared" si="2"/>
        <v>26787</v>
      </c>
      <c r="CH14" s="165">
        <v>13987</v>
      </c>
      <c r="CI14" s="15"/>
    </row>
    <row r="15" spans="1:90" s="16" customFormat="1">
      <c r="A15" s="346" t="s">
        <v>14</v>
      </c>
      <c r="B15" s="68">
        <v>49464</v>
      </c>
      <c r="C15" s="23">
        <v>6910</v>
      </c>
      <c r="D15" s="23">
        <v>0</v>
      </c>
      <c r="E15" s="23">
        <v>0</v>
      </c>
      <c r="F15" s="24">
        <f t="shared" si="3"/>
        <v>56374</v>
      </c>
      <c r="G15" s="69">
        <f>'[2]Non farebox- Details'!E13</f>
        <v>4050</v>
      </c>
      <c r="H15" s="68">
        <v>66641</v>
      </c>
      <c r="I15" s="23">
        <v>3310</v>
      </c>
      <c r="J15" s="23">
        <v>0</v>
      </c>
      <c r="K15" s="23">
        <v>0</v>
      </c>
      <c r="L15" s="26">
        <f t="shared" si="4"/>
        <v>69951</v>
      </c>
      <c r="M15" s="69">
        <v>184</v>
      </c>
      <c r="N15" s="65">
        <v>13068</v>
      </c>
      <c r="O15" s="23">
        <v>2430</v>
      </c>
      <c r="P15" s="23">
        <v>0</v>
      </c>
      <c r="Q15" s="23">
        <v>0</v>
      </c>
      <c r="R15" s="26">
        <f t="shared" si="5"/>
        <v>15498</v>
      </c>
      <c r="S15" s="26">
        <f>'[2]Non farebox- Details'!J13</f>
        <v>1050</v>
      </c>
      <c r="T15" s="37">
        <v>67060</v>
      </c>
      <c r="U15" s="37">
        <v>7350</v>
      </c>
      <c r="V15" s="37">
        <v>0</v>
      </c>
      <c r="W15" s="37">
        <v>0</v>
      </c>
      <c r="X15" s="26">
        <f t="shared" si="6"/>
        <v>74410</v>
      </c>
      <c r="Y15" s="26">
        <f>'[2]Non farebox- Details'!N13</f>
        <v>7162</v>
      </c>
      <c r="Z15" s="23">
        <v>19413</v>
      </c>
      <c r="AA15" s="23">
        <v>1640</v>
      </c>
      <c r="AB15" s="27">
        <v>0</v>
      </c>
      <c r="AC15" s="27">
        <v>0</v>
      </c>
      <c r="AD15" s="26">
        <f t="shared" si="7"/>
        <v>21053</v>
      </c>
      <c r="AE15" s="25">
        <f>'[2]Non farebox- Details'!R13</f>
        <v>1739</v>
      </c>
      <c r="AF15" s="23">
        <v>13200</v>
      </c>
      <c r="AG15" s="23">
        <v>620</v>
      </c>
      <c r="AH15" s="23">
        <v>0</v>
      </c>
      <c r="AI15" s="23">
        <v>0</v>
      </c>
      <c r="AJ15" s="26">
        <f t="shared" si="8"/>
        <v>13820</v>
      </c>
      <c r="AK15" s="25">
        <f>'[2]Non farebox- Details'!U13</f>
        <v>325</v>
      </c>
      <c r="AL15" s="23">
        <v>53963</v>
      </c>
      <c r="AM15" s="23">
        <v>4980</v>
      </c>
      <c r="AN15" s="23">
        <v>0</v>
      </c>
      <c r="AO15" s="23">
        <v>0</v>
      </c>
      <c r="AP15" s="26">
        <f t="shared" si="9"/>
        <v>58943</v>
      </c>
      <c r="AQ15" s="26">
        <f>'[2]Non farebox- Details'!X13</f>
        <v>3465</v>
      </c>
      <c r="AR15" s="28">
        <v>43568</v>
      </c>
      <c r="AS15" s="28">
        <v>3440</v>
      </c>
      <c r="AT15" s="28">
        <v>0</v>
      </c>
      <c r="AU15" s="28">
        <v>0</v>
      </c>
      <c r="AV15" s="26">
        <f t="shared" si="10"/>
        <v>47008</v>
      </c>
      <c r="AW15" s="29">
        <f>'[2]Non farebox- Details'!AA13</f>
        <v>325</v>
      </c>
      <c r="AX15" s="152">
        <f t="shared" si="11"/>
        <v>357057</v>
      </c>
      <c r="AY15" s="153">
        <f t="shared" si="11"/>
        <v>18300</v>
      </c>
      <c r="AZ15" s="30">
        <v>10199</v>
      </c>
      <c r="BA15" s="23">
        <v>1620</v>
      </c>
      <c r="BB15" s="23">
        <v>0</v>
      </c>
      <c r="BC15" s="23">
        <v>0</v>
      </c>
      <c r="BD15" s="26">
        <f t="shared" si="12"/>
        <v>11819</v>
      </c>
      <c r="BE15" s="26">
        <f>'[2]Non farebox- Details'!AD13</f>
        <v>1485</v>
      </c>
      <c r="BF15" s="23">
        <v>15658</v>
      </c>
      <c r="BG15" s="23">
        <v>640</v>
      </c>
      <c r="BH15" s="23">
        <v>0</v>
      </c>
      <c r="BI15" s="23">
        <v>0</v>
      </c>
      <c r="BJ15" s="26">
        <f t="shared" si="13"/>
        <v>16298</v>
      </c>
      <c r="BK15" s="26">
        <v>930</v>
      </c>
      <c r="BL15" s="23">
        <v>2209</v>
      </c>
      <c r="BM15" s="23">
        <v>700</v>
      </c>
      <c r="BN15" s="23">
        <v>0</v>
      </c>
      <c r="BO15" s="23">
        <v>0</v>
      </c>
      <c r="BP15" s="26">
        <f t="shared" si="14"/>
        <v>2909</v>
      </c>
      <c r="BQ15" s="26">
        <f>'[2]Non farebox- Details'!AL13</f>
        <v>25</v>
      </c>
      <c r="BR15" s="23">
        <v>8049</v>
      </c>
      <c r="BS15" s="23">
        <v>1070</v>
      </c>
      <c r="BT15" s="23">
        <v>0</v>
      </c>
      <c r="BU15" s="23">
        <v>0</v>
      </c>
      <c r="BV15" s="26">
        <f t="shared" si="15"/>
        <v>9119</v>
      </c>
      <c r="BW15" s="26">
        <f>'[2]Non farebox- Details'!AO13</f>
        <v>110</v>
      </c>
      <c r="BX15" s="23">
        <v>63764</v>
      </c>
      <c r="BY15" s="23">
        <v>10110</v>
      </c>
      <c r="BZ15" s="23">
        <v>0</v>
      </c>
      <c r="CA15" s="23">
        <v>0</v>
      </c>
      <c r="CB15" s="26">
        <f t="shared" si="16"/>
        <v>73874</v>
      </c>
      <c r="CC15" s="29">
        <f>'[2]Non farebox- Details'!AS13</f>
        <v>1205</v>
      </c>
      <c r="CD15" s="152">
        <f t="shared" si="0"/>
        <v>114019</v>
      </c>
      <c r="CE15" s="159">
        <f t="shared" si="0"/>
        <v>3755</v>
      </c>
      <c r="CF15" s="152">
        <f t="shared" si="1"/>
        <v>471076</v>
      </c>
      <c r="CG15" s="153">
        <f t="shared" si="2"/>
        <v>22055</v>
      </c>
      <c r="CH15" s="165">
        <v>13182</v>
      </c>
      <c r="CI15" s="15"/>
    </row>
    <row r="16" spans="1:90" s="16" customFormat="1">
      <c r="A16" s="346" t="s">
        <v>15</v>
      </c>
      <c r="B16" s="68">
        <v>37956</v>
      </c>
      <c r="C16" s="23">
        <v>38750</v>
      </c>
      <c r="D16" s="23">
        <v>100</v>
      </c>
      <c r="E16" s="23">
        <v>0</v>
      </c>
      <c r="F16" s="24">
        <f t="shared" si="3"/>
        <v>76806</v>
      </c>
      <c r="G16" s="69">
        <f>'[2]Non farebox- Details'!E14</f>
        <v>23397</v>
      </c>
      <c r="H16" s="68">
        <v>73234</v>
      </c>
      <c r="I16" s="23">
        <v>6580</v>
      </c>
      <c r="J16" s="23">
        <v>0</v>
      </c>
      <c r="K16" s="23">
        <v>0</v>
      </c>
      <c r="L16" s="26">
        <f t="shared" si="4"/>
        <v>79814</v>
      </c>
      <c r="M16" s="69">
        <v>240</v>
      </c>
      <c r="N16" s="65">
        <v>13047</v>
      </c>
      <c r="O16" s="23">
        <v>2790</v>
      </c>
      <c r="P16" s="23">
        <v>0</v>
      </c>
      <c r="Q16" s="23">
        <v>0</v>
      </c>
      <c r="R16" s="26">
        <f t="shared" si="5"/>
        <v>15837</v>
      </c>
      <c r="S16" s="26">
        <f>'[2]Non farebox- Details'!J14</f>
        <v>2910</v>
      </c>
      <c r="T16" s="39">
        <v>40586</v>
      </c>
      <c r="U16" s="39">
        <v>3940</v>
      </c>
      <c r="V16" s="39">
        <v>0</v>
      </c>
      <c r="W16" s="39">
        <v>0</v>
      </c>
      <c r="X16" s="26">
        <f t="shared" si="6"/>
        <v>44526</v>
      </c>
      <c r="Y16" s="26">
        <f>'[2]Non farebox- Details'!N14</f>
        <v>6865</v>
      </c>
      <c r="Z16" s="23">
        <v>19980</v>
      </c>
      <c r="AA16" s="23">
        <v>2320</v>
      </c>
      <c r="AB16" s="27">
        <v>0</v>
      </c>
      <c r="AC16" s="27">
        <v>0</v>
      </c>
      <c r="AD16" s="26">
        <f t="shared" si="7"/>
        <v>22300</v>
      </c>
      <c r="AE16" s="25">
        <f>'[2]Non farebox- Details'!R14</f>
        <v>3097</v>
      </c>
      <c r="AF16" s="23">
        <v>26610</v>
      </c>
      <c r="AG16" s="23">
        <v>15020</v>
      </c>
      <c r="AH16" s="23">
        <v>0</v>
      </c>
      <c r="AI16" s="23">
        <v>0</v>
      </c>
      <c r="AJ16" s="26">
        <f t="shared" si="8"/>
        <v>41630</v>
      </c>
      <c r="AK16" s="25">
        <f>'[2]Non farebox- Details'!U14</f>
        <v>880</v>
      </c>
      <c r="AL16" s="23">
        <v>38080</v>
      </c>
      <c r="AM16" s="23">
        <v>6330</v>
      </c>
      <c r="AN16" s="23">
        <v>0</v>
      </c>
      <c r="AO16" s="23">
        <v>0</v>
      </c>
      <c r="AP16" s="26">
        <f t="shared" si="9"/>
        <v>44410</v>
      </c>
      <c r="AQ16" s="26">
        <f>'[2]Non farebox- Details'!X14</f>
        <v>6825</v>
      </c>
      <c r="AR16" s="33">
        <v>29597</v>
      </c>
      <c r="AS16" s="33">
        <v>11040</v>
      </c>
      <c r="AT16" s="33">
        <v>0</v>
      </c>
      <c r="AU16" s="33">
        <v>0</v>
      </c>
      <c r="AV16" s="26">
        <f t="shared" si="10"/>
        <v>40637</v>
      </c>
      <c r="AW16" s="29">
        <f>'[2]Non farebox- Details'!AA14</f>
        <v>1935</v>
      </c>
      <c r="AX16" s="152">
        <f t="shared" si="11"/>
        <v>365960</v>
      </c>
      <c r="AY16" s="153">
        <f t="shared" si="11"/>
        <v>46149</v>
      </c>
      <c r="AZ16" s="30">
        <v>10564</v>
      </c>
      <c r="BA16" s="23">
        <v>4540</v>
      </c>
      <c r="BB16" s="23">
        <v>0</v>
      </c>
      <c r="BC16" s="23">
        <v>0</v>
      </c>
      <c r="BD16" s="26">
        <f t="shared" si="12"/>
        <v>15104</v>
      </c>
      <c r="BE16" s="26">
        <f>'[2]Non farebox- Details'!AD14</f>
        <v>1315</v>
      </c>
      <c r="BF16" s="23">
        <v>11100</v>
      </c>
      <c r="BG16" s="23">
        <v>1780</v>
      </c>
      <c r="BH16" s="23">
        <v>0</v>
      </c>
      <c r="BI16" s="23">
        <v>0</v>
      </c>
      <c r="BJ16" s="26">
        <f t="shared" si="13"/>
        <v>12880</v>
      </c>
      <c r="BK16" s="26">
        <v>4250</v>
      </c>
      <c r="BL16" s="23">
        <v>1888</v>
      </c>
      <c r="BM16" s="23">
        <v>100</v>
      </c>
      <c r="BN16" s="23">
        <v>0</v>
      </c>
      <c r="BO16" s="23">
        <v>0</v>
      </c>
      <c r="BP16" s="26">
        <f t="shared" si="14"/>
        <v>1988</v>
      </c>
      <c r="BQ16" s="26">
        <f>'[2]Non farebox- Details'!AL14</f>
        <v>2</v>
      </c>
      <c r="BR16" s="23">
        <v>9705</v>
      </c>
      <c r="BS16" s="23">
        <v>3190</v>
      </c>
      <c r="BT16" s="23">
        <v>0</v>
      </c>
      <c r="BU16" s="23">
        <v>0</v>
      </c>
      <c r="BV16" s="26">
        <f t="shared" si="15"/>
        <v>12895</v>
      </c>
      <c r="BW16" s="26">
        <f>'[2]Non farebox- Details'!AO14</f>
        <v>170</v>
      </c>
      <c r="BX16" s="23">
        <v>38864</v>
      </c>
      <c r="BY16" s="23">
        <v>2600</v>
      </c>
      <c r="BZ16" s="23">
        <v>0</v>
      </c>
      <c r="CA16" s="23">
        <v>0</v>
      </c>
      <c r="CB16" s="26">
        <f t="shared" si="16"/>
        <v>41464</v>
      </c>
      <c r="CC16" s="29">
        <f>'[2]Non farebox- Details'!AS14</f>
        <v>1455</v>
      </c>
      <c r="CD16" s="152">
        <f t="shared" si="0"/>
        <v>84331</v>
      </c>
      <c r="CE16" s="159">
        <f t="shared" si="0"/>
        <v>7192</v>
      </c>
      <c r="CF16" s="152">
        <f t="shared" si="1"/>
        <v>450291</v>
      </c>
      <c r="CG16" s="153">
        <f t="shared" si="2"/>
        <v>53341</v>
      </c>
      <c r="CH16" s="164">
        <v>12250</v>
      </c>
      <c r="CI16" s="15"/>
    </row>
    <row r="17" spans="1:87" s="16" customFormat="1">
      <c r="A17" s="346" t="s">
        <v>16</v>
      </c>
      <c r="B17" s="68">
        <v>45459</v>
      </c>
      <c r="C17" s="23">
        <v>24190</v>
      </c>
      <c r="D17" s="23">
        <v>0</v>
      </c>
      <c r="E17" s="23">
        <v>0</v>
      </c>
      <c r="F17" s="24">
        <f t="shared" si="3"/>
        <v>69649</v>
      </c>
      <c r="G17" s="69">
        <f>'[2]Non farebox- Details'!E15</f>
        <v>10994</v>
      </c>
      <c r="H17" s="68">
        <v>49987</v>
      </c>
      <c r="I17" s="23">
        <v>10120</v>
      </c>
      <c r="J17" s="23">
        <v>0</v>
      </c>
      <c r="K17" s="23">
        <v>0</v>
      </c>
      <c r="L17" s="26">
        <f t="shared" si="4"/>
        <v>60107</v>
      </c>
      <c r="M17" s="69">
        <v>146</v>
      </c>
      <c r="N17" s="65">
        <v>11166</v>
      </c>
      <c r="O17" s="23">
        <v>2240</v>
      </c>
      <c r="P17" s="23">
        <v>0</v>
      </c>
      <c r="Q17" s="23">
        <v>0</v>
      </c>
      <c r="R17" s="26">
        <f t="shared" si="5"/>
        <v>13406</v>
      </c>
      <c r="S17" s="26">
        <f>'[2]Non farebox- Details'!J15</f>
        <v>620</v>
      </c>
      <c r="T17" s="37">
        <v>33869</v>
      </c>
      <c r="U17" s="37">
        <v>4540</v>
      </c>
      <c r="V17" s="37">
        <v>0</v>
      </c>
      <c r="W17" s="37">
        <v>0</v>
      </c>
      <c r="X17" s="26">
        <f t="shared" si="6"/>
        <v>38409</v>
      </c>
      <c r="Y17" s="26">
        <f>'[2]Non farebox- Details'!N15</f>
        <v>5989</v>
      </c>
      <c r="Z17" s="23">
        <v>15210</v>
      </c>
      <c r="AA17" s="23">
        <v>1550</v>
      </c>
      <c r="AB17" s="27">
        <v>0</v>
      </c>
      <c r="AC17" s="27">
        <v>0</v>
      </c>
      <c r="AD17" s="26">
        <f t="shared" si="7"/>
        <v>16760</v>
      </c>
      <c r="AE17" s="25">
        <f>'[2]Non farebox- Details'!R15</f>
        <v>2690</v>
      </c>
      <c r="AF17" s="23">
        <v>18177</v>
      </c>
      <c r="AG17" s="23">
        <v>12440</v>
      </c>
      <c r="AH17" s="23">
        <v>0</v>
      </c>
      <c r="AI17" s="23">
        <v>0</v>
      </c>
      <c r="AJ17" s="26">
        <f t="shared" si="8"/>
        <v>30617</v>
      </c>
      <c r="AK17" s="25">
        <f>'[2]Non farebox- Details'!U15</f>
        <v>865</v>
      </c>
      <c r="AL17" s="23">
        <v>36516</v>
      </c>
      <c r="AM17" s="23">
        <v>8530</v>
      </c>
      <c r="AN17" s="23">
        <v>0</v>
      </c>
      <c r="AO17" s="23">
        <v>0</v>
      </c>
      <c r="AP17" s="26">
        <f t="shared" si="9"/>
        <v>45046</v>
      </c>
      <c r="AQ17" s="26">
        <f>'[2]Non farebox- Details'!X15</f>
        <v>7705</v>
      </c>
      <c r="AR17" s="28">
        <v>28996</v>
      </c>
      <c r="AS17" s="28">
        <v>6270</v>
      </c>
      <c r="AT17" s="28">
        <v>0</v>
      </c>
      <c r="AU17" s="28">
        <v>0</v>
      </c>
      <c r="AV17" s="26">
        <f t="shared" si="10"/>
        <v>35266</v>
      </c>
      <c r="AW17" s="29">
        <f>'[2]Non farebox- Details'!AA15</f>
        <v>1275</v>
      </c>
      <c r="AX17" s="152">
        <f t="shared" si="11"/>
        <v>309260</v>
      </c>
      <c r="AY17" s="153">
        <f t="shared" si="11"/>
        <v>30284</v>
      </c>
      <c r="AZ17" s="30">
        <v>12924</v>
      </c>
      <c r="BA17" s="23">
        <v>4410</v>
      </c>
      <c r="BB17" s="23">
        <v>0</v>
      </c>
      <c r="BC17" s="23">
        <v>0</v>
      </c>
      <c r="BD17" s="26">
        <f t="shared" si="12"/>
        <v>17334</v>
      </c>
      <c r="BE17" s="26">
        <f>'[2]Non farebox- Details'!AD15</f>
        <v>1115</v>
      </c>
      <c r="BF17" s="23">
        <v>9471</v>
      </c>
      <c r="BG17" s="23">
        <v>2560</v>
      </c>
      <c r="BH17" s="23">
        <v>0</v>
      </c>
      <c r="BI17" s="23">
        <v>0</v>
      </c>
      <c r="BJ17" s="26">
        <f t="shared" si="13"/>
        <v>12031</v>
      </c>
      <c r="BK17" s="26">
        <v>2510</v>
      </c>
      <c r="BL17" s="23">
        <v>1177</v>
      </c>
      <c r="BM17" s="23">
        <v>0</v>
      </c>
      <c r="BN17" s="23">
        <v>0</v>
      </c>
      <c r="BO17" s="23">
        <v>0</v>
      </c>
      <c r="BP17" s="26">
        <f t="shared" si="14"/>
        <v>1177</v>
      </c>
      <c r="BQ17" s="26">
        <f>'[2]Non farebox- Details'!AL15</f>
        <v>97</v>
      </c>
      <c r="BR17" s="23">
        <v>6677</v>
      </c>
      <c r="BS17" s="23">
        <v>770</v>
      </c>
      <c r="BT17" s="23">
        <v>0</v>
      </c>
      <c r="BU17" s="23">
        <v>0</v>
      </c>
      <c r="BV17" s="26">
        <f t="shared" si="15"/>
        <v>7447</v>
      </c>
      <c r="BW17" s="26">
        <f>'[2]Non farebox- Details'!AO15</f>
        <v>270</v>
      </c>
      <c r="BX17" s="23">
        <v>34907</v>
      </c>
      <c r="BY17" s="23">
        <v>6170</v>
      </c>
      <c r="BZ17" s="23">
        <v>0</v>
      </c>
      <c r="CA17" s="23">
        <v>0</v>
      </c>
      <c r="CB17" s="26">
        <f t="shared" si="16"/>
        <v>41077</v>
      </c>
      <c r="CC17" s="29">
        <f>'[2]Non farebox- Details'!AS15</f>
        <v>1405</v>
      </c>
      <c r="CD17" s="152">
        <f t="shared" si="0"/>
        <v>79066</v>
      </c>
      <c r="CE17" s="159">
        <f t="shared" si="0"/>
        <v>5397</v>
      </c>
      <c r="CF17" s="152">
        <f t="shared" si="1"/>
        <v>388326</v>
      </c>
      <c r="CG17" s="153">
        <f t="shared" si="2"/>
        <v>35681</v>
      </c>
      <c r="CH17" s="164">
        <v>11040</v>
      </c>
      <c r="CI17" s="15"/>
    </row>
    <row r="18" spans="1:87" s="16" customFormat="1">
      <c r="A18" s="346" t="s">
        <v>17</v>
      </c>
      <c r="B18" s="68">
        <v>39056</v>
      </c>
      <c r="C18" s="23">
        <v>21460</v>
      </c>
      <c r="D18" s="23">
        <v>0</v>
      </c>
      <c r="E18" s="23">
        <v>500</v>
      </c>
      <c r="F18" s="24">
        <f t="shared" si="3"/>
        <v>61016</v>
      </c>
      <c r="G18" s="69">
        <f>'[2]Non farebox- Details'!E16</f>
        <v>9487</v>
      </c>
      <c r="H18" s="68">
        <v>41083</v>
      </c>
      <c r="I18" s="23">
        <v>9340</v>
      </c>
      <c r="J18" s="23">
        <v>0</v>
      </c>
      <c r="K18" s="23">
        <v>0</v>
      </c>
      <c r="L18" s="26">
        <f t="shared" si="4"/>
        <v>50423</v>
      </c>
      <c r="M18" s="69">
        <v>126</v>
      </c>
      <c r="N18" s="65">
        <v>11987</v>
      </c>
      <c r="O18" s="23">
        <v>8050</v>
      </c>
      <c r="P18" s="23">
        <v>0</v>
      </c>
      <c r="Q18" s="23">
        <v>0</v>
      </c>
      <c r="R18" s="26">
        <f t="shared" si="5"/>
        <v>20037</v>
      </c>
      <c r="S18" s="26">
        <f>'[2]Non farebox- Details'!J16</f>
        <v>670</v>
      </c>
      <c r="T18" s="37">
        <v>33116</v>
      </c>
      <c r="U18" s="37">
        <v>4610</v>
      </c>
      <c r="V18" s="37">
        <v>0</v>
      </c>
      <c r="W18" s="37">
        <v>0</v>
      </c>
      <c r="X18" s="26">
        <f t="shared" si="6"/>
        <v>37726</v>
      </c>
      <c r="Y18" s="26">
        <f>'[2]Non farebox- Details'!N16</f>
        <v>5324</v>
      </c>
      <c r="Z18" s="23">
        <v>17560</v>
      </c>
      <c r="AA18" s="23">
        <v>1310</v>
      </c>
      <c r="AB18" s="27">
        <v>0</v>
      </c>
      <c r="AC18" s="27">
        <v>0</v>
      </c>
      <c r="AD18" s="26">
        <f t="shared" si="7"/>
        <v>18870</v>
      </c>
      <c r="AE18" s="25">
        <f>'[2]Non farebox- Details'!R16</f>
        <v>1458</v>
      </c>
      <c r="AF18" s="23">
        <v>25350</v>
      </c>
      <c r="AG18" s="23">
        <v>7970</v>
      </c>
      <c r="AH18" s="23">
        <v>0</v>
      </c>
      <c r="AI18" s="23">
        <v>0</v>
      </c>
      <c r="AJ18" s="26">
        <f t="shared" si="8"/>
        <v>33320</v>
      </c>
      <c r="AK18" s="25">
        <f>'[2]Non farebox- Details'!U16</f>
        <v>340</v>
      </c>
      <c r="AL18" s="23">
        <v>40600</v>
      </c>
      <c r="AM18" s="23">
        <v>5370</v>
      </c>
      <c r="AN18" s="23">
        <v>0</v>
      </c>
      <c r="AO18" s="23">
        <v>0</v>
      </c>
      <c r="AP18" s="26">
        <f t="shared" si="9"/>
        <v>45970</v>
      </c>
      <c r="AQ18" s="26">
        <f>'[2]Non farebox- Details'!X16</f>
        <v>2700</v>
      </c>
      <c r="AR18" s="28">
        <v>39841</v>
      </c>
      <c r="AS18" s="28">
        <v>7500</v>
      </c>
      <c r="AT18" s="28">
        <v>0</v>
      </c>
      <c r="AU18" s="28">
        <v>0</v>
      </c>
      <c r="AV18" s="26">
        <f t="shared" si="10"/>
        <v>47341</v>
      </c>
      <c r="AW18" s="29">
        <f>'[2]Non farebox- Details'!AA16</f>
        <v>1845</v>
      </c>
      <c r="AX18" s="152">
        <f t="shared" si="11"/>
        <v>314703</v>
      </c>
      <c r="AY18" s="153">
        <f t="shared" si="11"/>
        <v>21950</v>
      </c>
      <c r="AZ18" s="30">
        <v>11564</v>
      </c>
      <c r="BA18" s="23">
        <v>4810</v>
      </c>
      <c r="BB18" s="23">
        <v>0</v>
      </c>
      <c r="BC18" s="23">
        <v>0</v>
      </c>
      <c r="BD18" s="26">
        <f t="shared" si="12"/>
        <v>16374</v>
      </c>
      <c r="BE18" s="26">
        <f>'[2]Non farebox- Details'!AD16</f>
        <v>325</v>
      </c>
      <c r="BF18" s="23">
        <v>12668</v>
      </c>
      <c r="BG18" s="23">
        <v>1180</v>
      </c>
      <c r="BH18" s="23">
        <v>0</v>
      </c>
      <c r="BI18" s="23">
        <v>0</v>
      </c>
      <c r="BJ18" s="26">
        <f t="shared" si="13"/>
        <v>13848</v>
      </c>
      <c r="BK18" s="26">
        <v>2430</v>
      </c>
      <c r="BL18" s="23">
        <v>1520</v>
      </c>
      <c r="BM18" s="23">
        <v>700</v>
      </c>
      <c r="BN18" s="23">
        <v>0</v>
      </c>
      <c r="BO18" s="23">
        <v>0</v>
      </c>
      <c r="BP18" s="26">
        <f t="shared" si="14"/>
        <v>2220</v>
      </c>
      <c r="BQ18" s="26">
        <f>'[2]Non farebox- Details'!AL16</f>
        <v>30</v>
      </c>
      <c r="BR18" s="23">
        <v>7848</v>
      </c>
      <c r="BS18" s="23">
        <v>3870</v>
      </c>
      <c r="BT18" s="23">
        <v>0</v>
      </c>
      <c r="BU18" s="23">
        <v>0</v>
      </c>
      <c r="BV18" s="26">
        <f t="shared" si="15"/>
        <v>11718</v>
      </c>
      <c r="BW18" s="26">
        <f>'[2]Non farebox- Details'!AO16</f>
        <v>255</v>
      </c>
      <c r="BX18" s="23">
        <v>43621</v>
      </c>
      <c r="BY18" s="23">
        <v>3400</v>
      </c>
      <c r="BZ18" s="23">
        <v>0</v>
      </c>
      <c r="CA18" s="23">
        <v>0</v>
      </c>
      <c r="CB18" s="26">
        <f t="shared" si="16"/>
        <v>47021</v>
      </c>
      <c r="CC18" s="29">
        <f>'[2]Non farebox- Details'!AS16</f>
        <v>1955</v>
      </c>
      <c r="CD18" s="152">
        <f t="shared" si="0"/>
        <v>91181</v>
      </c>
      <c r="CE18" s="159">
        <f t="shared" si="0"/>
        <v>4995</v>
      </c>
      <c r="CF18" s="152">
        <f t="shared" si="1"/>
        <v>405884</v>
      </c>
      <c r="CG18" s="153">
        <f t="shared" si="2"/>
        <v>26945</v>
      </c>
      <c r="CH18" s="164">
        <v>11632</v>
      </c>
      <c r="CI18" s="15"/>
    </row>
    <row r="19" spans="1:87" s="16" customFormat="1">
      <c r="A19" s="346" t="s">
        <v>18</v>
      </c>
      <c r="B19" s="68">
        <v>46254</v>
      </c>
      <c r="C19" s="23">
        <v>19470</v>
      </c>
      <c r="D19" s="23">
        <v>0</v>
      </c>
      <c r="E19" s="23">
        <v>0</v>
      </c>
      <c r="F19" s="24">
        <f t="shared" si="3"/>
        <v>65724</v>
      </c>
      <c r="G19" s="69">
        <f>'[2]Non farebox- Details'!E17</f>
        <v>7820</v>
      </c>
      <c r="H19" s="68">
        <v>69886</v>
      </c>
      <c r="I19" s="23">
        <v>5540</v>
      </c>
      <c r="J19" s="23">
        <v>0</v>
      </c>
      <c r="K19" s="23">
        <v>100</v>
      </c>
      <c r="L19" s="26">
        <f t="shared" si="4"/>
        <v>75526</v>
      </c>
      <c r="M19" s="69">
        <v>460</v>
      </c>
      <c r="N19" s="30">
        <v>14342</v>
      </c>
      <c r="O19" s="23">
        <v>3570</v>
      </c>
      <c r="P19" s="23">
        <v>0</v>
      </c>
      <c r="Q19" s="23">
        <v>0</v>
      </c>
      <c r="R19" s="26">
        <f t="shared" si="5"/>
        <v>17912</v>
      </c>
      <c r="S19" s="26">
        <f>'[2]Non farebox- Details'!J17</f>
        <v>1910</v>
      </c>
      <c r="T19" s="37">
        <v>43686</v>
      </c>
      <c r="U19" s="37">
        <v>3020</v>
      </c>
      <c r="V19" s="37">
        <v>0</v>
      </c>
      <c r="W19" s="37">
        <v>0</v>
      </c>
      <c r="X19" s="26">
        <f t="shared" si="6"/>
        <v>46706</v>
      </c>
      <c r="Y19" s="26">
        <f>'[2]Non farebox- Details'!N17</f>
        <v>5102</v>
      </c>
      <c r="Z19" s="23">
        <v>38187</v>
      </c>
      <c r="AA19" s="23">
        <v>5150</v>
      </c>
      <c r="AB19" s="27">
        <v>0</v>
      </c>
      <c r="AC19" s="27">
        <v>0</v>
      </c>
      <c r="AD19" s="26">
        <f t="shared" si="7"/>
        <v>43337</v>
      </c>
      <c r="AE19" s="25">
        <f>'[2]Non farebox- Details'!R17</f>
        <v>1685</v>
      </c>
      <c r="AF19" s="23">
        <v>71242</v>
      </c>
      <c r="AG19" s="23">
        <v>8640</v>
      </c>
      <c r="AH19" s="23">
        <v>0</v>
      </c>
      <c r="AI19" s="23">
        <v>0</v>
      </c>
      <c r="AJ19" s="26">
        <f t="shared" si="8"/>
        <v>79882</v>
      </c>
      <c r="AK19" s="25">
        <f>'[2]Non farebox- Details'!U17</f>
        <v>425</v>
      </c>
      <c r="AL19" s="23">
        <v>119663</v>
      </c>
      <c r="AM19" s="23">
        <v>6860</v>
      </c>
      <c r="AN19" s="23">
        <v>0</v>
      </c>
      <c r="AO19" s="23">
        <v>0</v>
      </c>
      <c r="AP19" s="26">
        <f t="shared" si="9"/>
        <v>126523</v>
      </c>
      <c r="AQ19" s="26">
        <f>'[2]Non farebox- Details'!X17</f>
        <v>5300</v>
      </c>
      <c r="AR19" s="28">
        <v>64008</v>
      </c>
      <c r="AS19" s="28">
        <v>9310</v>
      </c>
      <c r="AT19" s="28">
        <v>0</v>
      </c>
      <c r="AU19" s="28">
        <v>0</v>
      </c>
      <c r="AV19" s="26">
        <f t="shared" si="10"/>
        <v>73318</v>
      </c>
      <c r="AW19" s="29">
        <f>'[2]Non farebox- Details'!AA17</f>
        <v>840</v>
      </c>
      <c r="AX19" s="152">
        <f t="shared" si="11"/>
        <v>528928</v>
      </c>
      <c r="AY19" s="153">
        <f t="shared" si="11"/>
        <v>23542</v>
      </c>
      <c r="AZ19" s="30">
        <v>18312</v>
      </c>
      <c r="BA19" s="23">
        <v>5830</v>
      </c>
      <c r="BB19" s="23">
        <v>0</v>
      </c>
      <c r="BC19" s="23">
        <v>0</v>
      </c>
      <c r="BD19" s="26">
        <f t="shared" si="12"/>
        <v>24142</v>
      </c>
      <c r="BE19" s="26">
        <f>'[2]Non farebox- Details'!AD17</f>
        <v>325</v>
      </c>
      <c r="BF19" s="23">
        <v>34462</v>
      </c>
      <c r="BG19" s="23">
        <v>3230</v>
      </c>
      <c r="BH19" s="23">
        <v>0</v>
      </c>
      <c r="BI19" s="23">
        <v>0</v>
      </c>
      <c r="BJ19" s="26">
        <f t="shared" si="13"/>
        <v>37692</v>
      </c>
      <c r="BK19" s="26">
        <v>1840</v>
      </c>
      <c r="BL19" s="23">
        <v>3632</v>
      </c>
      <c r="BM19" s="23">
        <v>940</v>
      </c>
      <c r="BN19" s="23">
        <v>0</v>
      </c>
      <c r="BO19" s="23">
        <v>0</v>
      </c>
      <c r="BP19" s="26">
        <f t="shared" si="14"/>
        <v>4572</v>
      </c>
      <c r="BQ19" s="26">
        <f>'[2]Non farebox- Details'!AL17</f>
        <v>135</v>
      </c>
      <c r="BR19" s="23">
        <v>11337</v>
      </c>
      <c r="BS19" s="23">
        <v>1100</v>
      </c>
      <c r="BT19" s="23">
        <v>0</v>
      </c>
      <c r="BU19" s="23">
        <v>0</v>
      </c>
      <c r="BV19" s="26">
        <f t="shared" si="15"/>
        <v>12437</v>
      </c>
      <c r="BW19" s="26">
        <f>'[2]Non farebox- Details'!AO17</f>
        <v>110</v>
      </c>
      <c r="BX19" s="23">
        <v>69966</v>
      </c>
      <c r="BY19" s="23">
        <v>2930</v>
      </c>
      <c r="BZ19" s="23">
        <v>0</v>
      </c>
      <c r="CA19" s="23">
        <v>0</v>
      </c>
      <c r="CB19" s="26">
        <f t="shared" si="16"/>
        <v>72896</v>
      </c>
      <c r="CC19" s="29">
        <f>'[2]Non farebox- Details'!AS17</f>
        <v>1720</v>
      </c>
      <c r="CD19" s="152">
        <f t="shared" si="0"/>
        <v>151739</v>
      </c>
      <c r="CE19" s="159">
        <f t="shared" si="0"/>
        <v>4130</v>
      </c>
      <c r="CF19" s="152">
        <f t="shared" si="1"/>
        <v>680667</v>
      </c>
      <c r="CG19" s="153">
        <f t="shared" si="2"/>
        <v>27672</v>
      </c>
      <c r="CH19" s="164">
        <v>19318</v>
      </c>
      <c r="CI19" s="15"/>
    </row>
    <row r="20" spans="1:87" s="16" customFormat="1">
      <c r="A20" s="346" t="s">
        <v>19</v>
      </c>
      <c r="B20" s="68">
        <v>49564</v>
      </c>
      <c r="C20" s="23">
        <v>9580</v>
      </c>
      <c r="D20" s="23">
        <v>0</v>
      </c>
      <c r="E20" s="23">
        <v>100</v>
      </c>
      <c r="F20" s="24">
        <f t="shared" si="3"/>
        <v>59244</v>
      </c>
      <c r="G20" s="69">
        <f>'[2]Non farebox- Details'!E18</f>
        <v>5087</v>
      </c>
      <c r="H20" s="68">
        <v>53670</v>
      </c>
      <c r="I20" s="23">
        <v>2720</v>
      </c>
      <c r="J20" s="23">
        <v>0</v>
      </c>
      <c r="K20" s="23">
        <v>0</v>
      </c>
      <c r="L20" s="26">
        <f t="shared" si="4"/>
        <v>56390</v>
      </c>
      <c r="M20" s="69">
        <v>212</v>
      </c>
      <c r="N20" s="30">
        <v>11980</v>
      </c>
      <c r="O20" s="23">
        <v>2740</v>
      </c>
      <c r="P20" s="23">
        <v>0</v>
      </c>
      <c r="Q20" s="23">
        <v>0</v>
      </c>
      <c r="R20" s="26">
        <f t="shared" si="5"/>
        <v>14720</v>
      </c>
      <c r="S20" s="26">
        <f>'[2]Non farebox- Details'!J18</f>
        <v>710</v>
      </c>
      <c r="T20" s="37">
        <v>60865</v>
      </c>
      <c r="U20" s="37">
        <v>2610</v>
      </c>
      <c r="V20" s="37">
        <v>0</v>
      </c>
      <c r="W20" s="37">
        <v>0</v>
      </c>
      <c r="X20" s="26">
        <f t="shared" si="6"/>
        <v>63475</v>
      </c>
      <c r="Y20" s="26">
        <f>'[2]Non farebox- Details'!N18</f>
        <v>8286</v>
      </c>
      <c r="Z20" s="23">
        <v>15590</v>
      </c>
      <c r="AA20" s="23">
        <v>3670</v>
      </c>
      <c r="AB20" s="27">
        <v>0</v>
      </c>
      <c r="AC20" s="27">
        <v>0</v>
      </c>
      <c r="AD20" s="26">
        <f t="shared" si="7"/>
        <v>19260</v>
      </c>
      <c r="AE20" s="25">
        <f>'[2]Non farebox- Details'!R18</f>
        <v>1479</v>
      </c>
      <c r="AF20" s="23">
        <v>12129</v>
      </c>
      <c r="AG20" s="23">
        <v>1610</v>
      </c>
      <c r="AH20" s="23">
        <v>0</v>
      </c>
      <c r="AI20" s="23">
        <v>0</v>
      </c>
      <c r="AJ20" s="26">
        <f t="shared" si="8"/>
        <v>13739</v>
      </c>
      <c r="AK20" s="25">
        <f>'[2]Non farebox- Details'!U18</f>
        <v>160</v>
      </c>
      <c r="AL20" s="23">
        <v>46738</v>
      </c>
      <c r="AM20" s="23">
        <v>10570</v>
      </c>
      <c r="AN20" s="23">
        <v>0</v>
      </c>
      <c r="AO20" s="23">
        <v>0</v>
      </c>
      <c r="AP20" s="26">
        <f t="shared" si="9"/>
        <v>57308</v>
      </c>
      <c r="AQ20" s="26">
        <f>'[2]Non farebox- Details'!X18</f>
        <v>2660</v>
      </c>
      <c r="AR20" s="28">
        <v>40710</v>
      </c>
      <c r="AS20" s="28">
        <v>4320</v>
      </c>
      <c r="AT20" s="28">
        <v>0</v>
      </c>
      <c r="AU20" s="28">
        <v>0</v>
      </c>
      <c r="AV20" s="26">
        <f t="shared" si="10"/>
        <v>45030</v>
      </c>
      <c r="AW20" s="29">
        <f>'[2]Non farebox- Details'!AA18</f>
        <v>425</v>
      </c>
      <c r="AX20" s="152">
        <f t="shared" si="11"/>
        <v>329166</v>
      </c>
      <c r="AY20" s="153">
        <f t="shared" si="11"/>
        <v>19019</v>
      </c>
      <c r="AZ20" s="30">
        <v>9656</v>
      </c>
      <c r="BA20" s="23">
        <v>2320</v>
      </c>
      <c r="BB20" s="23">
        <v>0</v>
      </c>
      <c r="BC20" s="23">
        <v>0</v>
      </c>
      <c r="BD20" s="26">
        <f t="shared" si="12"/>
        <v>11976</v>
      </c>
      <c r="BE20" s="26">
        <f>'[2]Non farebox- Details'!AD18</f>
        <v>990</v>
      </c>
      <c r="BF20" s="23">
        <v>11500</v>
      </c>
      <c r="BG20" s="23">
        <v>900</v>
      </c>
      <c r="BH20" s="23">
        <v>0</v>
      </c>
      <c r="BI20" s="23">
        <v>0</v>
      </c>
      <c r="BJ20" s="26">
        <f t="shared" si="13"/>
        <v>12400</v>
      </c>
      <c r="BK20" s="26">
        <v>510</v>
      </c>
      <c r="BL20" s="23">
        <v>2700</v>
      </c>
      <c r="BM20" s="23">
        <v>80</v>
      </c>
      <c r="BN20" s="23">
        <v>0</v>
      </c>
      <c r="BO20" s="23">
        <v>0</v>
      </c>
      <c r="BP20" s="26">
        <f t="shared" si="14"/>
        <v>2780</v>
      </c>
      <c r="BQ20" s="26">
        <f>'[2]Non farebox- Details'!AL18</f>
        <v>40</v>
      </c>
      <c r="BR20" s="23">
        <v>7058</v>
      </c>
      <c r="BS20" s="23">
        <v>1960</v>
      </c>
      <c r="BT20" s="23">
        <v>0</v>
      </c>
      <c r="BU20" s="23">
        <v>0</v>
      </c>
      <c r="BV20" s="26">
        <f t="shared" si="15"/>
        <v>9018</v>
      </c>
      <c r="BW20" s="26">
        <f>'[2]Non farebox- Details'!AO18</f>
        <v>100</v>
      </c>
      <c r="BX20" s="23">
        <v>58155</v>
      </c>
      <c r="BY20" s="23">
        <v>14100</v>
      </c>
      <c r="BZ20" s="23">
        <v>100</v>
      </c>
      <c r="CA20" s="23">
        <v>0</v>
      </c>
      <c r="CB20" s="26">
        <f t="shared" si="16"/>
        <v>72355</v>
      </c>
      <c r="CC20" s="29">
        <f>'[2]Non farebox- Details'!AS18</f>
        <v>2715</v>
      </c>
      <c r="CD20" s="152">
        <f t="shared" si="0"/>
        <v>108529</v>
      </c>
      <c r="CE20" s="159">
        <f t="shared" si="0"/>
        <v>4355</v>
      </c>
      <c r="CF20" s="152">
        <f t="shared" si="1"/>
        <v>437695</v>
      </c>
      <c r="CG20" s="153">
        <f t="shared" si="2"/>
        <v>23374</v>
      </c>
      <c r="CH20" s="164">
        <v>12323</v>
      </c>
      <c r="CI20" s="15"/>
    </row>
    <row r="21" spans="1:87" s="16" customFormat="1">
      <c r="A21" s="346" t="s">
        <v>20</v>
      </c>
      <c r="B21" s="71">
        <v>44980</v>
      </c>
      <c r="C21" s="23">
        <v>16290</v>
      </c>
      <c r="D21" s="23">
        <v>0</v>
      </c>
      <c r="E21" s="23">
        <v>0</v>
      </c>
      <c r="F21" s="24">
        <f t="shared" si="3"/>
        <v>61270</v>
      </c>
      <c r="G21" s="69">
        <f>'[2]Non farebox- Details'!E19</f>
        <v>4681</v>
      </c>
      <c r="H21" s="71">
        <v>56570</v>
      </c>
      <c r="I21" s="23">
        <v>4970</v>
      </c>
      <c r="J21" s="23">
        <v>0</v>
      </c>
      <c r="K21" s="23">
        <v>1000</v>
      </c>
      <c r="L21" s="26">
        <f t="shared" si="4"/>
        <v>62540</v>
      </c>
      <c r="M21" s="69">
        <v>238</v>
      </c>
      <c r="N21" s="30">
        <v>11162</v>
      </c>
      <c r="O21" s="23">
        <v>1280</v>
      </c>
      <c r="P21" s="23">
        <v>0</v>
      </c>
      <c r="Q21" s="23">
        <v>0</v>
      </c>
      <c r="R21" s="26">
        <f t="shared" si="5"/>
        <v>12442</v>
      </c>
      <c r="S21" s="26">
        <f>'[2]Non farebox- Details'!J19</f>
        <v>755</v>
      </c>
      <c r="T21" s="37">
        <v>51956</v>
      </c>
      <c r="U21" s="37">
        <v>8000</v>
      </c>
      <c r="V21" s="37">
        <v>0</v>
      </c>
      <c r="W21" s="37">
        <v>0</v>
      </c>
      <c r="X21" s="26">
        <f t="shared" si="6"/>
        <v>59956</v>
      </c>
      <c r="Y21" s="26">
        <f>'[2]Non farebox- Details'!N19</f>
        <v>8222</v>
      </c>
      <c r="Z21" s="23">
        <v>17761</v>
      </c>
      <c r="AA21" s="23">
        <v>2760</v>
      </c>
      <c r="AB21" s="27">
        <v>0</v>
      </c>
      <c r="AC21" s="27">
        <v>0</v>
      </c>
      <c r="AD21" s="26">
        <f t="shared" si="7"/>
        <v>20521</v>
      </c>
      <c r="AE21" s="25">
        <f>'[2]Non farebox- Details'!R19</f>
        <v>2029</v>
      </c>
      <c r="AF21" s="23">
        <v>11936</v>
      </c>
      <c r="AG21" s="23">
        <v>2580</v>
      </c>
      <c r="AH21" s="23">
        <v>0</v>
      </c>
      <c r="AI21" s="23">
        <v>0</v>
      </c>
      <c r="AJ21" s="26">
        <f t="shared" si="8"/>
        <v>14516</v>
      </c>
      <c r="AK21" s="25">
        <f>'[2]Non farebox- Details'!U19</f>
        <v>190</v>
      </c>
      <c r="AL21" s="39">
        <v>48196</v>
      </c>
      <c r="AM21" s="23">
        <v>9100</v>
      </c>
      <c r="AN21" s="23">
        <v>0</v>
      </c>
      <c r="AO21" s="23">
        <v>0</v>
      </c>
      <c r="AP21" s="26">
        <f t="shared" si="9"/>
        <v>57296</v>
      </c>
      <c r="AQ21" s="26">
        <f>'[2]Non farebox- Details'!X19</f>
        <v>3270</v>
      </c>
      <c r="AR21" s="28">
        <v>33647</v>
      </c>
      <c r="AS21" s="28">
        <v>4110</v>
      </c>
      <c r="AT21" s="28">
        <v>0</v>
      </c>
      <c r="AU21" s="28">
        <v>0</v>
      </c>
      <c r="AV21" s="26">
        <f t="shared" si="10"/>
        <v>37757</v>
      </c>
      <c r="AW21" s="29">
        <f>'[2]Non farebox- Details'!AA19</f>
        <v>1190</v>
      </c>
      <c r="AX21" s="152">
        <f t="shared" si="11"/>
        <v>326298</v>
      </c>
      <c r="AY21" s="153">
        <f t="shared" si="11"/>
        <v>20575</v>
      </c>
      <c r="AZ21" s="40">
        <v>7630</v>
      </c>
      <c r="BA21" s="23">
        <v>1920</v>
      </c>
      <c r="BB21" s="23">
        <v>0</v>
      </c>
      <c r="BC21" s="23">
        <v>0</v>
      </c>
      <c r="BD21" s="26">
        <f t="shared" si="12"/>
        <v>9550</v>
      </c>
      <c r="BE21" s="26">
        <f>'[2]Non farebox- Details'!AD19</f>
        <v>145</v>
      </c>
      <c r="BF21" s="39">
        <v>9588</v>
      </c>
      <c r="BG21" s="23">
        <v>2830</v>
      </c>
      <c r="BH21" s="23">
        <v>0</v>
      </c>
      <c r="BI21" s="23">
        <v>0</v>
      </c>
      <c r="BJ21" s="26">
        <f t="shared" si="13"/>
        <v>12418</v>
      </c>
      <c r="BK21" s="26">
        <v>1240</v>
      </c>
      <c r="BL21" s="39">
        <v>2220</v>
      </c>
      <c r="BM21" s="23">
        <v>800</v>
      </c>
      <c r="BN21" s="23">
        <v>0</v>
      </c>
      <c r="BO21" s="23">
        <v>0</v>
      </c>
      <c r="BP21" s="26">
        <f t="shared" si="14"/>
        <v>3020</v>
      </c>
      <c r="BQ21" s="26">
        <f>'[2]Non farebox- Details'!AL19</f>
        <v>29</v>
      </c>
      <c r="BR21" s="39">
        <v>10608</v>
      </c>
      <c r="BS21" s="23">
        <v>750</v>
      </c>
      <c r="BT21" s="23">
        <v>0</v>
      </c>
      <c r="BU21" s="23">
        <v>0</v>
      </c>
      <c r="BV21" s="26">
        <f t="shared" si="15"/>
        <v>11358</v>
      </c>
      <c r="BW21" s="26">
        <f>'[2]Non farebox- Details'!AO19</f>
        <v>135</v>
      </c>
      <c r="BX21" s="39">
        <v>55826</v>
      </c>
      <c r="BY21" s="23">
        <v>14710</v>
      </c>
      <c r="BZ21" s="23">
        <v>0</v>
      </c>
      <c r="CA21" s="23">
        <v>0</v>
      </c>
      <c r="CB21" s="26">
        <f t="shared" si="16"/>
        <v>70536</v>
      </c>
      <c r="CC21" s="29">
        <f>'[2]Non farebox- Details'!AS19</f>
        <v>2045</v>
      </c>
      <c r="CD21" s="152">
        <f t="shared" si="0"/>
        <v>106882</v>
      </c>
      <c r="CE21" s="159">
        <f t="shared" si="0"/>
        <v>3594</v>
      </c>
      <c r="CF21" s="152">
        <f t="shared" si="1"/>
        <v>433180</v>
      </c>
      <c r="CG21" s="153">
        <f t="shared" si="2"/>
        <v>24169</v>
      </c>
      <c r="CH21" s="164">
        <v>11842</v>
      </c>
      <c r="CI21" s="15"/>
    </row>
    <row r="22" spans="1:87" s="16" customFormat="1">
      <c r="A22" s="346" t="s">
        <v>21</v>
      </c>
      <c r="B22" s="68">
        <v>50118</v>
      </c>
      <c r="C22" s="23">
        <v>11270</v>
      </c>
      <c r="D22" s="23">
        <v>0</v>
      </c>
      <c r="E22" s="23">
        <v>0</v>
      </c>
      <c r="F22" s="24">
        <f t="shared" si="3"/>
        <v>61388</v>
      </c>
      <c r="G22" s="69">
        <f>'[2]Non farebox- Details'!E20</f>
        <v>2611</v>
      </c>
      <c r="H22" s="68">
        <v>63270</v>
      </c>
      <c r="I22" s="23">
        <v>2400</v>
      </c>
      <c r="J22" s="23">
        <v>0</v>
      </c>
      <c r="K22" s="23">
        <v>0</v>
      </c>
      <c r="L22" s="26">
        <f t="shared" si="4"/>
        <v>65670</v>
      </c>
      <c r="M22" s="69">
        <v>210</v>
      </c>
      <c r="N22" s="30">
        <v>14106</v>
      </c>
      <c r="O22" s="23">
        <v>680</v>
      </c>
      <c r="P22" s="23">
        <v>0</v>
      </c>
      <c r="Q22" s="23">
        <v>0</v>
      </c>
      <c r="R22" s="26">
        <f t="shared" si="5"/>
        <v>14786</v>
      </c>
      <c r="S22" s="26">
        <f>'[2]Non farebox- Details'!J20</f>
        <v>1125</v>
      </c>
      <c r="T22" s="37">
        <v>50271</v>
      </c>
      <c r="U22" s="37">
        <v>4590</v>
      </c>
      <c r="V22" s="37">
        <v>0</v>
      </c>
      <c r="W22" s="37">
        <v>0</v>
      </c>
      <c r="X22" s="26">
        <f t="shared" si="6"/>
        <v>54861</v>
      </c>
      <c r="Y22" s="26">
        <f>'[2]Non farebox- Details'!N20</f>
        <v>6397</v>
      </c>
      <c r="Z22" s="23">
        <v>17005</v>
      </c>
      <c r="AA22" s="23">
        <v>680</v>
      </c>
      <c r="AB22" s="27">
        <v>0</v>
      </c>
      <c r="AC22" s="27">
        <v>0</v>
      </c>
      <c r="AD22" s="26">
        <f t="shared" si="7"/>
        <v>17685</v>
      </c>
      <c r="AE22" s="25">
        <f>'[2]Non farebox- Details'!R20</f>
        <v>964</v>
      </c>
      <c r="AF22" s="23">
        <v>10377</v>
      </c>
      <c r="AG22" s="23">
        <v>2350</v>
      </c>
      <c r="AH22" s="23">
        <v>0</v>
      </c>
      <c r="AI22" s="23">
        <v>0</v>
      </c>
      <c r="AJ22" s="26">
        <f t="shared" si="8"/>
        <v>12727</v>
      </c>
      <c r="AK22" s="25">
        <f>'[2]Non farebox- Details'!U20</f>
        <v>105</v>
      </c>
      <c r="AL22" s="23">
        <v>54240</v>
      </c>
      <c r="AM22" s="23">
        <v>7010</v>
      </c>
      <c r="AN22" s="23">
        <v>0</v>
      </c>
      <c r="AO22" s="23">
        <v>0</v>
      </c>
      <c r="AP22" s="26">
        <f t="shared" si="9"/>
        <v>61250</v>
      </c>
      <c r="AQ22" s="26">
        <f>'[2]Non farebox- Details'!X20</f>
        <v>4035</v>
      </c>
      <c r="AR22" s="28">
        <v>34937</v>
      </c>
      <c r="AS22" s="28">
        <v>2980</v>
      </c>
      <c r="AT22" s="28">
        <v>0</v>
      </c>
      <c r="AU22" s="28">
        <v>0</v>
      </c>
      <c r="AV22" s="26">
        <f t="shared" si="10"/>
        <v>37917</v>
      </c>
      <c r="AW22" s="29">
        <f>'[2]Non farebox- Details'!AA20</f>
        <v>155</v>
      </c>
      <c r="AX22" s="152">
        <f t="shared" si="11"/>
        <v>326284</v>
      </c>
      <c r="AY22" s="153">
        <f t="shared" si="11"/>
        <v>15602</v>
      </c>
      <c r="AZ22" s="30">
        <v>9607</v>
      </c>
      <c r="BA22" s="23">
        <v>1460</v>
      </c>
      <c r="BB22" s="23">
        <v>0</v>
      </c>
      <c r="BC22" s="23">
        <v>0</v>
      </c>
      <c r="BD22" s="26">
        <f t="shared" si="12"/>
        <v>11067</v>
      </c>
      <c r="BE22" s="26">
        <f>'[2]Non farebox- Details'!AD20</f>
        <v>975</v>
      </c>
      <c r="BF22" s="23">
        <v>9968</v>
      </c>
      <c r="BG22" s="23">
        <v>480</v>
      </c>
      <c r="BH22" s="23">
        <v>0</v>
      </c>
      <c r="BI22" s="23">
        <v>0</v>
      </c>
      <c r="BJ22" s="26">
        <f t="shared" si="13"/>
        <v>10448</v>
      </c>
      <c r="BK22" s="26">
        <v>1000</v>
      </c>
      <c r="BL22" s="23">
        <v>870</v>
      </c>
      <c r="BM22" s="23">
        <v>400</v>
      </c>
      <c r="BN22" s="23">
        <v>0</v>
      </c>
      <c r="BO22" s="23">
        <v>0</v>
      </c>
      <c r="BP22" s="26">
        <f t="shared" si="14"/>
        <v>1270</v>
      </c>
      <c r="BQ22" s="26">
        <f>'[2]Non farebox- Details'!AL20</f>
        <v>10</v>
      </c>
      <c r="BR22" s="23">
        <v>9450</v>
      </c>
      <c r="BS22" s="23">
        <v>900</v>
      </c>
      <c r="BT22" s="23">
        <v>0</v>
      </c>
      <c r="BU22" s="23">
        <v>0</v>
      </c>
      <c r="BV22" s="26">
        <f t="shared" si="15"/>
        <v>10350</v>
      </c>
      <c r="BW22" s="26">
        <f>'[2]Non farebox- Details'!AO20</f>
        <v>115</v>
      </c>
      <c r="BX22" s="23">
        <v>67194</v>
      </c>
      <c r="BY22" s="23">
        <v>8740</v>
      </c>
      <c r="BZ22" s="23">
        <v>0</v>
      </c>
      <c r="CA22" s="23">
        <v>0</v>
      </c>
      <c r="CB22" s="26">
        <f t="shared" si="16"/>
        <v>75934</v>
      </c>
      <c r="CC22" s="29">
        <f>'[2]Non farebox- Details'!AS20</f>
        <v>1580</v>
      </c>
      <c r="CD22" s="152">
        <f t="shared" si="0"/>
        <v>109069</v>
      </c>
      <c r="CE22" s="159">
        <f t="shared" si="0"/>
        <v>3680</v>
      </c>
      <c r="CF22" s="152">
        <f t="shared" si="1"/>
        <v>435353</v>
      </c>
      <c r="CG22" s="153">
        <f t="shared" si="2"/>
        <v>19282</v>
      </c>
      <c r="CH22" s="164">
        <v>12008</v>
      </c>
      <c r="CI22" s="15"/>
    </row>
    <row r="23" spans="1:87" s="16" customFormat="1">
      <c r="A23" s="346" t="s">
        <v>22</v>
      </c>
      <c r="B23" s="68">
        <v>55887</v>
      </c>
      <c r="C23" s="23">
        <v>26806</v>
      </c>
      <c r="D23" s="23">
        <v>0</v>
      </c>
      <c r="E23" s="23">
        <v>200</v>
      </c>
      <c r="F23" s="24">
        <f t="shared" si="3"/>
        <v>82893</v>
      </c>
      <c r="G23" s="69">
        <f>'[2]Non farebox- Details'!E21</f>
        <v>16015</v>
      </c>
      <c r="H23" s="68">
        <v>88827</v>
      </c>
      <c r="I23" s="23">
        <v>11400</v>
      </c>
      <c r="J23" s="23">
        <v>0</v>
      </c>
      <c r="K23" s="23">
        <v>200</v>
      </c>
      <c r="L23" s="26">
        <f t="shared" si="4"/>
        <v>100427</v>
      </c>
      <c r="M23" s="69">
        <v>210</v>
      </c>
      <c r="N23" s="30">
        <v>19885</v>
      </c>
      <c r="O23" s="23">
        <v>3780</v>
      </c>
      <c r="P23" s="23">
        <v>0</v>
      </c>
      <c r="Q23" s="23">
        <v>0</v>
      </c>
      <c r="R23" s="26">
        <f t="shared" si="5"/>
        <v>23665</v>
      </c>
      <c r="S23" s="26">
        <f>'[2]Non farebox- Details'!J21</f>
        <v>2975</v>
      </c>
      <c r="T23" s="28">
        <v>37340</v>
      </c>
      <c r="U23" s="28">
        <v>10980</v>
      </c>
      <c r="V23" s="28">
        <v>0</v>
      </c>
      <c r="W23" s="28">
        <v>0</v>
      </c>
      <c r="X23" s="26">
        <f t="shared" si="6"/>
        <v>48320</v>
      </c>
      <c r="Y23" s="26">
        <f>'[2]Non farebox- Details'!N21</f>
        <v>9049</v>
      </c>
      <c r="Z23" s="23">
        <v>19801</v>
      </c>
      <c r="AA23" s="23">
        <v>2030</v>
      </c>
      <c r="AB23" s="27">
        <v>0</v>
      </c>
      <c r="AC23" s="27">
        <v>0</v>
      </c>
      <c r="AD23" s="26">
        <f t="shared" si="7"/>
        <v>21831</v>
      </c>
      <c r="AE23" s="25">
        <f>'[2]Non farebox- Details'!R21</f>
        <v>3098</v>
      </c>
      <c r="AF23" s="23">
        <v>18725</v>
      </c>
      <c r="AG23" s="23">
        <v>10620</v>
      </c>
      <c r="AH23" s="23">
        <v>0</v>
      </c>
      <c r="AI23" s="23">
        <v>0</v>
      </c>
      <c r="AJ23" s="26">
        <f t="shared" si="8"/>
        <v>29345</v>
      </c>
      <c r="AK23" s="25">
        <f>'[2]Non farebox- Details'!U21</f>
        <v>535</v>
      </c>
      <c r="AL23" s="23">
        <v>40120</v>
      </c>
      <c r="AM23" s="23">
        <v>8300</v>
      </c>
      <c r="AN23" s="23">
        <v>0</v>
      </c>
      <c r="AO23" s="23">
        <v>0</v>
      </c>
      <c r="AP23" s="26">
        <f t="shared" si="9"/>
        <v>48420</v>
      </c>
      <c r="AQ23" s="26">
        <f>'[2]Non farebox- Details'!X21</f>
        <v>6565</v>
      </c>
      <c r="AR23" s="28">
        <v>30132</v>
      </c>
      <c r="AS23" s="28">
        <v>8410</v>
      </c>
      <c r="AT23" s="28">
        <v>0</v>
      </c>
      <c r="AU23" s="28">
        <v>0</v>
      </c>
      <c r="AV23" s="26">
        <f t="shared" si="10"/>
        <v>38542</v>
      </c>
      <c r="AW23" s="29">
        <f>'[2]Non farebox- Details'!AA21</f>
        <v>2570</v>
      </c>
      <c r="AX23" s="152">
        <f t="shared" si="11"/>
        <v>393443</v>
      </c>
      <c r="AY23" s="153">
        <f t="shared" si="11"/>
        <v>41017</v>
      </c>
      <c r="AZ23" s="30">
        <v>10522</v>
      </c>
      <c r="BA23" s="23">
        <v>5120</v>
      </c>
      <c r="BB23" s="23">
        <v>0</v>
      </c>
      <c r="BC23" s="23">
        <v>0</v>
      </c>
      <c r="BD23" s="26">
        <f t="shared" si="12"/>
        <v>15642</v>
      </c>
      <c r="BE23" s="26">
        <f>'[2]Non farebox- Details'!AD21</f>
        <v>355</v>
      </c>
      <c r="BF23" s="23">
        <v>9796</v>
      </c>
      <c r="BG23" s="23">
        <v>4140</v>
      </c>
      <c r="BH23" s="23">
        <v>0</v>
      </c>
      <c r="BI23" s="23">
        <v>0</v>
      </c>
      <c r="BJ23" s="26">
        <f t="shared" si="13"/>
        <v>13936</v>
      </c>
      <c r="BK23" s="26">
        <v>2560</v>
      </c>
      <c r="BL23" s="23">
        <v>2046</v>
      </c>
      <c r="BM23" s="23">
        <v>190</v>
      </c>
      <c r="BN23" s="23">
        <v>0</v>
      </c>
      <c r="BO23" s="23">
        <v>0</v>
      </c>
      <c r="BP23" s="26">
        <f t="shared" si="14"/>
        <v>2236</v>
      </c>
      <c r="BQ23" s="26">
        <f>'[2]Non farebox- Details'!AL21</f>
        <v>52</v>
      </c>
      <c r="BR23" s="23">
        <v>11746</v>
      </c>
      <c r="BS23" s="23">
        <v>780</v>
      </c>
      <c r="BT23" s="23">
        <v>0</v>
      </c>
      <c r="BU23" s="23">
        <v>0</v>
      </c>
      <c r="BV23" s="26">
        <f t="shared" si="15"/>
        <v>12526</v>
      </c>
      <c r="BW23" s="26">
        <f>'[2]Non farebox- Details'!AO21</f>
        <v>390</v>
      </c>
      <c r="BX23" s="23">
        <v>47712</v>
      </c>
      <c r="BY23" s="23">
        <v>6760</v>
      </c>
      <c r="BZ23" s="23">
        <v>0</v>
      </c>
      <c r="CA23" s="23">
        <v>0</v>
      </c>
      <c r="CB23" s="26">
        <f t="shared" si="16"/>
        <v>54472</v>
      </c>
      <c r="CC23" s="29">
        <f>'[2]Non farebox- Details'!AS21</f>
        <v>1850</v>
      </c>
      <c r="CD23" s="152">
        <f t="shared" si="0"/>
        <v>98812</v>
      </c>
      <c r="CE23" s="159">
        <f t="shared" si="0"/>
        <v>5207</v>
      </c>
      <c r="CF23" s="152">
        <f t="shared" si="1"/>
        <v>492255</v>
      </c>
      <c r="CG23" s="153">
        <f t="shared" si="2"/>
        <v>46224</v>
      </c>
      <c r="CH23" s="166">
        <v>12745</v>
      </c>
      <c r="CI23" s="15"/>
    </row>
    <row r="24" spans="1:87" s="16" customFormat="1">
      <c r="A24" s="346" t="s">
        <v>23</v>
      </c>
      <c r="B24" s="68">
        <v>46748</v>
      </c>
      <c r="C24" s="23">
        <v>25560</v>
      </c>
      <c r="D24" s="23">
        <v>0</v>
      </c>
      <c r="E24" s="23">
        <v>200</v>
      </c>
      <c r="F24" s="24">
        <f t="shared" si="3"/>
        <v>72508</v>
      </c>
      <c r="G24" s="69">
        <f>'[2]Non farebox- Details'!E22</f>
        <v>9952</v>
      </c>
      <c r="H24" s="68">
        <v>53263</v>
      </c>
      <c r="I24" s="23">
        <v>6610</v>
      </c>
      <c r="J24" s="23">
        <v>0</v>
      </c>
      <c r="K24" s="23">
        <v>0</v>
      </c>
      <c r="L24" s="26">
        <f t="shared" si="4"/>
        <v>59873</v>
      </c>
      <c r="M24" s="69">
        <v>170</v>
      </c>
      <c r="N24" s="30">
        <v>17327</v>
      </c>
      <c r="O24" s="23">
        <v>2100</v>
      </c>
      <c r="P24" s="23">
        <v>0</v>
      </c>
      <c r="Q24" s="23">
        <v>0</v>
      </c>
      <c r="R24" s="26">
        <f t="shared" si="5"/>
        <v>19427</v>
      </c>
      <c r="S24" s="26">
        <f>'[2]Non farebox- Details'!J22</f>
        <v>2255</v>
      </c>
      <c r="T24" s="37">
        <v>37240</v>
      </c>
      <c r="U24" s="37">
        <v>5920</v>
      </c>
      <c r="V24" s="37">
        <v>0</v>
      </c>
      <c r="W24" s="37">
        <v>200</v>
      </c>
      <c r="X24" s="26">
        <f t="shared" si="6"/>
        <v>43360</v>
      </c>
      <c r="Y24" s="26">
        <f>'[2]Non farebox- Details'!N22</f>
        <v>6063</v>
      </c>
      <c r="Z24" s="23">
        <v>14500</v>
      </c>
      <c r="AA24" s="23">
        <v>4850</v>
      </c>
      <c r="AB24" s="27">
        <v>0</v>
      </c>
      <c r="AC24" s="27">
        <v>0</v>
      </c>
      <c r="AD24" s="26">
        <f t="shared" si="7"/>
        <v>19350</v>
      </c>
      <c r="AE24" s="25">
        <f>'[2]Non farebox- Details'!R22</f>
        <v>2028</v>
      </c>
      <c r="AF24" s="23">
        <v>20374</v>
      </c>
      <c r="AG24" s="23">
        <v>11640</v>
      </c>
      <c r="AH24" s="23">
        <v>0</v>
      </c>
      <c r="AI24" s="23">
        <v>0</v>
      </c>
      <c r="AJ24" s="26">
        <f t="shared" si="8"/>
        <v>32014</v>
      </c>
      <c r="AK24" s="25">
        <f>'[2]Non farebox- Details'!U22</f>
        <v>1410</v>
      </c>
      <c r="AL24" s="23">
        <v>35650</v>
      </c>
      <c r="AM24" s="23">
        <v>6520</v>
      </c>
      <c r="AN24" s="23">
        <v>0</v>
      </c>
      <c r="AO24" s="23">
        <v>0</v>
      </c>
      <c r="AP24" s="26">
        <f t="shared" si="9"/>
        <v>42170</v>
      </c>
      <c r="AQ24" s="26">
        <f>'[2]Non farebox- Details'!X22</f>
        <v>5635</v>
      </c>
      <c r="AR24" s="28">
        <v>26671</v>
      </c>
      <c r="AS24" s="28">
        <v>3530</v>
      </c>
      <c r="AT24" s="28">
        <v>0</v>
      </c>
      <c r="AU24" s="28">
        <v>0</v>
      </c>
      <c r="AV24" s="26">
        <f t="shared" si="10"/>
        <v>30201</v>
      </c>
      <c r="AW24" s="29">
        <f>'[2]Non farebox- Details'!AA22</f>
        <v>985</v>
      </c>
      <c r="AX24" s="152">
        <f t="shared" si="11"/>
        <v>318903</v>
      </c>
      <c r="AY24" s="153">
        <f t="shared" si="11"/>
        <v>28498</v>
      </c>
      <c r="AZ24" s="30">
        <v>9277</v>
      </c>
      <c r="BA24" s="23">
        <v>4420</v>
      </c>
      <c r="BB24" s="23">
        <v>0</v>
      </c>
      <c r="BC24" s="23">
        <v>0</v>
      </c>
      <c r="BD24" s="26">
        <f t="shared" si="12"/>
        <v>13697</v>
      </c>
      <c r="BE24" s="26">
        <f>'[2]Non farebox- Details'!AD22</f>
        <v>370</v>
      </c>
      <c r="BF24" s="23">
        <v>11016</v>
      </c>
      <c r="BG24" s="23">
        <v>2190</v>
      </c>
      <c r="BH24" s="23">
        <v>0</v>
      </c>
      <c r="BI24" s="23">
        <v>0</v>
      </c>
      <c r="BJ24" s="26">
        <f t="shared" si="13"/>
        <v>13206</v>
      </c>
      <c r="BK24" s="26">
        <v>1650</v>
      </c>
      <c r="BL24" s="23">
        <v>2000</v>
      </c>
      <c r="BM24" s="23">
        <v>3140</v>
      </c>
      <c r="BN24" s="23">
        <v>0</v>
      </c>
      <c r="BO24" s="23">
        <v>0</v>
      </c>
      <c r="BP24" s="26">
        <f t="shared" si="14"/>
        <v>5140</v>
      </c>
      <c r="BQ24" s="26">
        <f>'[2]Non farebox- Details'!AL22</f>
        <v>82</v>
      </c>
      <c r="BR24" s="23">
        <v>7639</v>
      </c>
      <c r="BS24" s="23">
        <v>1500</v>
      </c>
      <c r="BT24" s="23">
        <v>0</v>
      </c>
      <c r="BU24" s="23">
        <v>0</v>
      </c>
      <c r="BV24" s="26">
        <f t="shared" si="15"/>
        <v>9139</v>
      </c>
      <c r="BW24" s="26">
        <f>'[2]Non farebox- Details'!AO22</f>
        <v>190</v>
      </c>
      <c r="BX24" s="23">
        <v>40920</v>
      </c>
      <c r="BY24" s="23">
        <v>4800</v>
      </c>
      <c r="BZ24" s="23">
        <v>0</v>
      </c>
      <c r="CA24" s="23">
        <v>0</v>
      </c>
      <c r="CB24" s="26">
        <f t="shared" si="16"/>
        <v>45720</v>
      </c>
      <c r="CC24" s="29">
        <f>'[2]Non farebox- Details'!AS22</f>
        <v>1865</v>
      </c>
      <c r="CD24" s="152">
        <f t="shared" si="0"/>
        <v>86902</v>
      </c>
      <c r="CE24" s="159">
        <f t="shared" si="0"/>
        <v>4157</v>
      </c>
      <c r="CF24" s="152">
        <f t="shared" si="1"/>
        <v>405805</v>
      </c>
      <c r="CG24" s="153">
        <f t="shared" si="2"/>
        <v>32655</v>
      </c>
      <c r="CH24" s="167">
        <v>11512</v>
      </c>
      <c r="CI24" s="15"/>
    </row>
    <row r="25" spans="1:87" s="16" customFormat="1">
      <c r="A25" s="346" t="s">
        <v>24</v>
      </c>
      <c r="B25" s="68">
        <v>41728</v>
      </c>
      <c r="C25" s="23">
        <v>21080</v>
      </c>
      <c r="D25" s="23">
        <v>0</v>
      </c>
      <c r="E25" s="23">
        <v>0</v>
      </c>
      <c r="F25" s="24">
        <f t="shared" si="3"/>
        <v>62808</v>
      </c>
      <c r="G25" s="69">
        <f>'[2]Non farebox- Details'!E23</f>
        <v>8124</v>
      </c>
      <c r="H25" s="68">
        <v>43721</v>
      </c>
      <c r="I25" s="23">
        <v>6310</v>
      </c>
      <c r="J25" s="23">
        <v>0</v>
      </c>
      <c r="K25" s="23">
        <v>200</v>
      </c>
      <c r="L25" s="26">
        <f t="shared" si="4"/>
        <v>50231</v>
      </c>
      <c r="M25" s="69">
        <v>120</v>
      </c>
      <c r="N25" s="30">
        <v>15870</v>
      </c>
      <c r="O25" s="23">
        <v>4560</v>
      </c>
      <c r="P25" s="23">
        <v>0</v>
      </c>
      <c r="Q25" s="23">
        <v>0</v>
      </c>
      <c r="R25" s="26">
        <f t="shared" si="5"/>
        <v>20430</v>
      </c>
      <c r="S25" s="26">
        <f>'[2]Non farebox- Details'!J23</f>
        <v>1205</v>
      </c>
      <c r="T25" s="37">
        <v>33626</v>
      </c>
      <c r="U25" s="37">
        <v>3480</v>
      </c>
      <c r="V25" s="37">
        <v>0</v>
      </c>
      <c r="W25" s="37">
        <v>0</v>
      </c>
      <c r="X25" s="26">
        <f t="shared" si="6"/>
        <v>37106</v>
      </c>
      <c r="Y25" s="26">
        <f>'[2]Non farebox- Details'!N23</f>
        <v>6366</v>
      </c>
      <c r="Z25" s="23">
        <v>16044</v>
      </c>
      <c r="AA25" s="23">
        <v>3050</v>
      </c>
      <c r="AB25" s="27">
        <v>0</v>
      </c>
      <c r="AC25" s="27">
        <v>0</v>
      </c>
      <c r="AD25" s="26">
        <f t="shared" si="7"/>
        <v>19094</v>
      </c>
      <c r="AE25" s="25">
        <f>'[2]Non farebox- Details'!R23</f>
        <v>2043</v>
      </c>
      <c r="AF25" s="23">
        <v>16350</v>
      </c>
      <c r="AG25" s="23">
        <v>10030</v>
      </c>
      <c r="AH25" s="23">
        <v>0</v>
      </c>
      <c r="AI25" s="23">
        <v>0</v>
      </c>
      <c r="AJ25" s="26">
        <f t="shared" si="8"/>
        <v>26380</v>
      </c>
      <c r="AK25" s="25">
        <f>'[2]Non farebox- Details'!U23</f>
        <v>1055</v>
      </c>
      <c r="AL25" s="23">
        <v>34569</v>
      </c>
      <c r="AM25" s="23">
        <v>7250</v>
      </c>
      <c r="AN25" s="23">
        <v>0</v>
      </c>
      <c r="AO25" s="23">
        <v>0</v>
      </c>
      <c r="AP25" s="26">
        <f t="shared" si="9"/>
        <v>41819</v>
      </c>
      <c r="AQ25" s="26">
        <f>'[2]Non farebox- Details'!X23</f>
        <v>4015</v>
      </c>
      <c r="AR25" s="28">
        <v>29664</v>
      </c>
      <c r="AS25" s="28">
        <v>7370</v>
      </c>
      <c r="AT25" s="28">
        <v>0</v>
      </c>
      <c r="AU25" s="28">
        <v>0</v>
      </c>
      <c r="AV25" s="26">
        <f t="shared" si="10"/>
        <v>37034</v>
      </c>
      <c r="AW25" s="29">
        <f>'[2]Non farebox- Details'!AA23</f>
        <v>1570</v>
      </c>
      <c r="AX25" s="152">
        <f t="shared" si="11"/>
        <v>294902</v>
      </c>
      <c r="AY25" s="153">
        <f t="shared" si="11"/>
        <v>24498</v>
      </c>
      <c r="AZ25" s="30">
        <v>9966</v>
      </c>
      <c r="BA25" s="23">
        <v>5760</v>
      </c>
      <c r="BB25" s="23">
        <v>0</v>
      </c>
      <c r="BC25" s="23">
        <v>0</v>
      </c>
      <c r="BD25" s="26">
        <f t="shared" si="12"/>
        <v>15726</v>
      </c>
      <c r="BE25" s="26">
        <f>'[2]Non farebox- Details'!AD23</f>
        <v>550</v>
      </c>
      <c r="BF25" s="23">
        <v>11597</v>
      </c>
      <c r="BG25" s="23">
        <v>3340</v>
      </c>
      <c r="BH25" s="23">
        <v>0</v>
      </c>
      <c r="BI25" s="23">
        <v>0</v>
      </c>
      <c r="BJ25" s="26">
        <f t="shared" si="13"/>
        <v>14937</v>
      </c>
      <c r="BK25" s="26">
        <v>2770</v>
      </c>
      <c r="BL25" s="23">
        <v>2310</v>
      </c>
      <c r="BM25" s="23">
        <v>460</v>
      </c>
      <c r="BN25" s="23">
        <v>0</v>
      </c>
      <c r="BO25" s="23">
        <v>0</v>
      </c>
      <c r="BP25" s="26">
        <f t="shared" si="14"/>
        <v>2770</v>
      </c>
      <c r="BQ25" s="26">
        <f>'[2]Non farebox- Details'!AL23</f>
        <v>232</v>
      </c>
      <c r="BR25" s="23">
        <v>7830</v>
      </c>
      <c r="BS25" s="23">
        <v>880</v>
      </c>
      <c r="BT25" s="23">
        <v>0</v>
      </c>
      <c r="BU25" s="23">
        <v>0</v>
      </c>
      <c r="BV25" s="26">
        <f t="shared" si="15"/>
        <v>8710</v>
      </c>
      <c r="BW25" s="26">
        <f>'[2]Non farebox- Details'!AO23</f>
        <v>175</v>
      </c>
      <c r="BX25" s="23">
        <v>41298</v>
      </c>
      <c r="BY25" s="23">
        <v>8740</v>
      </c>
      <c r="BZ25" s="23">
        <v>0</v>
      </c>
      <c r="CA25" s="23">
        <v>0</v>
      </c>
      <c r="CB25" s="26">
        <f t="shared" si="16"/>
        <v>50038</v>
      </c>
      <c r="CC25" s="29">
        <f>'[2]Non farebox- Details'!AS23</f>
        <v>2285</v>
      </c>
      <c r="CD25" s="152">
        <f t="shared" si="0"/>
        <v>92181</v>
      </c>
      <c r="CE25" s="159">
        <f t="shared" si="0"/>
        <v>6012</v>
      </c>
      <c r="CF25" s="152">
        <f t="shared" si="1"/>
        <v>387083</v>
      </c>
      <c r="CG25" s="153">
        <f t="shared" si="2"/>
        <v>30510</v>
      </c>
      <c r="CH25" s="166">
        <v>11270</v>
      </c>
      <c r="CI25" s="15"/>
    </row>
    <row r="26" spans="1:87" s="16" customFormat="1">
      <c r="A26" s="346" t="s">
        <v>25</v>
      </c>
      <c r="B26" s="68">
        <v>43497</v>
      </c>
      <c r="C26" s="23">
        <v>26290</v>
      </c>
      <c r="D26" s="23">
        <v>0</v>
      </c>
      <c r="E26" s="23">
        <v>500</v>
      </c>
      <c r="F26" s="24">
        <f t="shared" si="3"/>
        <v>70287</v>
      </c>
      <c r="G26" s="69">
        <f>'[2]Non farebox- Details'!E24</f>
        <v>10670</v>
      </c>
      <c r="H26" s="68">
        <v>49344</v>
      </c>
      <c r="I26" s="23">
        <v>9230</v>
      </c>
      <c r="J26" s="23">
        <v>0</v>
      </c>
      <c r="K26" s="23">
        <v>0</v>
      </c>
      <c r="L26" s="26">
        <f t="shared" si="4"/>
        <v>58574</v>
      </c>
      <c r="M26" s="69">
        <v>162</v>
      </c>
      <c r="N26" s="30">
        <v>12830</v>
      </c>
      <c r="O26" s="23">
        <v>2230</v>
      </c>
      <c r="P26" s="23">
        <v>0</v>
      </c>
      <c r="Q26" s="23">
        <v>0</v>
      </c>
      <c r="R26" s="26">
        <f t="shared" si="5"/>
        <v>15060</v>
      </c>
      <c r="S26" s="26">
        <f>'[2]Non farebox- Details'!J24</f>
        <v>1355</v>
      </c>
      <c r="T26" s="37">
        <v>37162</v>
      </c>
      <c r="U26" s="37">
        <v>4910</v>
      </c>
      <c r="V26" s="37">
        <v>0</v>
      </c>
      <c r="W26" s="37">
        <v>0</v>
      </c>
      <c r="X26" s="26">
        <f t="shared" si="6"/>
        <v>42072</v>
      </c>
      <c r="Y26" s="26">
        <f>'[2]Non farebox- Details'!N24</f>
        <v>6297</v>
      </c>
      <c r="Z26" s="23">
        <v>16148</v>
      </c>
      <c r="AA26" s="23">
        <v>1980</v>
      </c>
      <c r="AB26" s="27">
        <v>0</v>
      </c>
      <c r="AC26" s="27">
        <v>0</v>
      </c>
      <c r="AD26" s="26">
        <f t="shared" si="7"/>
        <v>18128</v>
      </c>
      <c r="AE26" s="25">
        <f>'[2]Non farebox- Details'!R24</f>
        <v>1675</v>
      </c>
      <c r="AF26" s="23">
        <v>18401</v>
      </c>
      <c r="AG26" s="23">
        <v>13350</v>
      </c>
      <c r="AH26" s="23">
        <v>0</v>
      </c>
      <c r="AI26" s="23">
        <v>0</v>
      </c>
      <c r="AJ26" s="26">
        <f t="shared" si="8"/>
        <v>31751</v>
      </c>
      <c r="AK26" s="25">
        <f>'[2]Non farebox- Details'!U24</f>
        <v>395</v>
      </c>
      <c r="AL26" s="23">
        <v>39090</v>
      </c>
      <c r="AM26" s="23">
        <v>7830</v>
      </c>
      <c r="AN26" s="23">
        <v>0</v>
      </c>
      <c r="AO26" s="23">
        <v>0</v>
      </c>
      <c r="AP26" s="26">
        <f t="shared" si="9"/>
        <v>46920</v>
      </c>
      <c r="AQ26" s="26">
        <f>'[2]Non farebox- Details'!X24</f>
        <v>4220</v>
      </c>
      <c r="AR26" s="28">
        <v>30590</v>
      </c>
      <c r="AS26" s="28">
        <v>8290</v>
      </c>
      <c r="AT26" s="28">
        <v>0</v>
      </c>
      <c r="AU26" s="28">
        <v>0</v>
      </c>
      <c r="AV26" s="26">
        <f t="shared" si="10"/>
        <v>38880</v>
      </c>
      <c r="AW26" s="29">
        <f>'[2]Non farebox- Details'!AA24</f>
        <v>1010</v>
      </c>
      <c r="AX26" s="152">
        <f t="shared" si="11"/>
        <v>321672</v>
      </c>
      <c r="AY26" s="153">
        <f t="shared" si="11"/>
        <v>25784</v>
      </c>
      <c r="AZ26" s="30">
        <v>9950</v>
      </c>
      <c r="BA26" s="23">
        <v>3390</v>
      </c>
      <c r="BB26" s="23">
        <v>0</v>
      </c>
      <c r="BC26" s="23">
        <v>0</v>
      </c>
      <c r="BD26" s="26">
        <f t="shared" si="12"/>
        <v>13340</v>
      </c>
      <c r="BE26" s="26">
        <f>'[2]Non farebox- Details'!AD24</f>
        <v>495</v>
      </c>
      <c r="BF26" s="23">
        <v>10360</v>
      </c>
      <c r="BG26" s="23">
        <v>1720</v>
      </c>
      <c r="BH26" s="23">
        <v>0</v>
      </c>
      <c r="BI26" s="23">
        <v>0</v>
      </c>
      <c r="BJ26" s="26">
        <f t="shared" si="13"/>
        <v>12080</v>
      </c>
      <c r="BK26" s="26">
        <v>1410</v>
      </c>
      <c r="BL26" s="23">
        <v>1760</v>
      </c>
      <c r="BM26" s="23">
        <v>700</v>
      </c>
      <c r="BN26" s="23">
        <v>0</v>
      </c>
      <c r="BO26" s="23">
        <v>0</v>
      </c>
      <c r="BP26" s="26">
        <f t="shared" si="14"/>
        <v>2460</v>
      </c>
      <c r="BQ26" s="26">
        <f>'[2]Non farebox- Details'!AL24</f>
        <v>121</v>
      </c>
      <c r="BR26" s="23">
        <v>8451</v>
      </c>
      <c r="BS26" s="23">
        <v>830</v>
      </c>
      <c r="BT26" s="23">
        <v>0</v>
      </c>
      <c r="BU26" s="23">
        <v>0</v>
      </c>
      <c r="BV26" s="26">
        <f t="shared" si="15"/>
        <v>9281</v>
      </c>
      <c r="BW26" s="26">
        <f>'[2]Non farebox- Details'!AO24</f>
        <v>110</v>
      </c>
      <c r="BX26" s="23">
        <v>40559</v>
      </c>
      <c r="BY26" s="23">
        <v>7060</v>
      </c>
      <c r="BZ26" s="23">
        <v>0</v>
      </c>
      <c r="CA26" s="23">
        <v>0</v>
      </c>
      <c r="CB26" s="26">
        <f t="shared" si="16"/>
        <v>47619</v>
      </c>
      <c r="CC26" s="29">
        <f>'[2]Non farebox- Details'!AS24</f>
        <v>1420</v>
      </c>
      <c r="CD26" s="152">
        <f t="shared" si="0"/>
        <v>84780</v>
      </c>
      <c r="CE26" s="159">
        <f t="shared" si="0"/>
        <v>3556</v>
      </c>
      <c r="CF26" s="152">
        <f t="shared" si="1"/>
        <v>406452</v>
      </c>
      <c r="CG26" s="153">
        <f t="shared" si="2"/>
        <v>29340</v>
      </c>
      <c r="CH26" s="168">
        <v>24876</v>
      </c>
      <c r="CI26" s="15"/>
    </row>
    <row r="27" spans="1:87" s="16" customFormat="1">
      <c r="A27" s="346" t="s">
        <v>26</v>
      </c>
      <c r="B27" s="68">
        <v>43927</v>
      </c>
      <c r="C27" s="23">
        <v>20368</v>
      </c>
      <c r="D27" s="23">
        <v>0</v>
      </c>
      <c r="E27" s="23">
        <v>0</v>
      </c>
      <c r="F27" s="24">
        <f t="shared" si="3"/>
        <v>64295</v>
      </c>
      <c r="G27" s="69">
        <f>'[2]Non farebox- Details'!E25</f>
        <v>8254</v>
      </c>
      <c r="H27" s="68">
        <v>56437</v>
      </c>
      <c r="I27" s="23">
        <v>10950</v>
      </c>
      <c r="J27" s="23">
        <v>0</v>
      </c>
      <c r="K27" s="23">
        <v>150</v>
      </c>
      <c r="L27" s="26">
        <f t="shared" si="4"/>
        <v>67537</v>
      </c>
      <c r="M27" s="69">
        <v>162</v>
      </c>
      <c r="N27" s="30">
        <v>15348</v>
      </c>
      <c r="O27" s="23">
        <v>1240</v>
      </c>
      <c r="P27" s="23">
        <v>0</v>
      </c>
      <c r="Q27" s="23">
        <v>0</v>
      </c>
      <c r="R27" s="26">
        <f t="shared" si="5"/>
        <v>16588</v>
      </c>
      <c r="S27" s="26">
        <f>'[2]Non farebox- Details'!J25</f>
        <v>7565</v>
      </c>
      <c r="T27" s="37">
        <v>39211</v>
      </c>
      <c r="U27" s="37">
        <v>3630</v>
      </c>
      <c r="V27" s="37">
        <v>0</v>
      </c>
      <c r="W27" s="37">
        <v>0</v>
      </c>
      <c r="X27" s="26">
        <f t="shared" si="6"/>
        <v>42841</v>
      </c>
      <c r="Y27" s="26">
        <f>'[2]Non farebox- Details'!N25</f>
        <v>6013</v>
      </c>
      <c r="Z27" s="23">
        <v>18038</v>
      </c>
      <c r="AA27" s="23">
        <v>2830</v>
      </c>
      <c r="AB27" s="27">
        <v>0</v>
      </c>
      <c r="AC27" s="27">
        <v>0</v>
      </c>
      <c r="AD27" s="26">
        <f t="shared" si="7"/>
        <v>20868</v>
      </c>
      <c r="AE27" s="25">
        <f>'[2]Non farebox- Details'!R25</f>
        <v>1240</v>
      </c>
      <c r="AF27" s="23">
        <v>30730</v>
      </c>
      <c r="AG27" s="23">
        <v>5590</v>
      </c>
      <c r="AH27" s="23">
        <v>0</v>
      </c>
      <c r="AI27" s="23">
        <v>0</v>
      </c>
      <c r="AJ27" s="26">
        <f t="shared" si="8"/>
        <v>36320</v>
      </c>
      <c r="AK27" s="25">
        <f>'[2]Non farebox- Details'!U25</f>
        <v>900</v>
      </c>
      <c r="AL27" s="23">
        <v>57275</v>
      </c>
      <c r="AM27" s="23">
        <v>9920</v>
      </c>
      <c r="AN27" s="23">
        <v>0</v>
      </c>
      <c r="AO27" s="23">
        <v>0</v>
      </c>
      <c r="AP27" s="26">
        <f t="shared" si="9"/>
        <v>67195</v>
      </c>
      <c r="AQ27" s="26">
        <f>'[2]Non farebox- Details'!X25</f>
        <v>3750</v>
      </c>
      <c r="AR27" s="28">
        <v>43804</v>
      </c>
      <c r="AS27" s="28">
        <v>7720</v>
      </c>
      <c r="AT27" s="28">
        <v>0</v>
      </c>
      <c r="AU27" s="28">
        <v>0</v>
      </c>
      <c r="AV27" s="26">
        <f t="shared" si="10"/>
        <v>51524</v>
      </c>
      <c r="AW27" s="29">
        <f>'[2]Non farebox- Details'!AA25</f>
        <v>720</v>
      </c>
      <c r="AX27" s="152">
        <f t="shared" si="11"/>
        <v>367168</v>
      </c>
      <c r="AY27" s="153">
        <f t="shared" si="11"/>
        <v>28604</v>
      </c>
      <c r="AZ27" s="30">
        <v>13040</v>
      </c>
      <c r="BA27" s="23">
        <v>2710</v>
      </c>
      <c r="BB27" s="23">
        <v>0</v>
      </c>
      <c r="BC27" s="23">
        <v>0</v>
      </c>
      <c r="BD27" s="26">
        <f t="shared" si="12"/>
        <v>15750</v>
      </c>
      <c r="BE27" s="26">
        <f>'[2]Non farebox- Details'!AD25</f>
        <v>735</v>
      </c>
      <c r="BF27" s="23">
        <v>15162</v>
      </c>
      <c r="BG27" s="23">
        <v>2140</v>
      </c>
      <c r="BH27" s="23">
        <v>0</v>
      </c>
      <c r="BI27" s="23">
        <v>0</v>
      </c>
      <c r="BJ27" s="26">
        <f t="shared" si="13"/>
        <v>17302</v>
      </c>
      <c r="BK27" s="26">
        <v>2780</v>
      </c>
      <c r="BL27" s="23">
        <v>2720</v>
      </c>
      <c r="BM27" s="23">
        <v>2240</v>
      </c>
      <c r="BN27" s="23">
        <v>0</v>
      </c>
      <c r="BO27" s="23">
        <v>0</v>
      </c>
      <c r="BP27" s="26">
        <f t="shared" si="14"/>
        <v>4960</v>
      </c>
      <c r="BQ27" s="26">
        <f>'[2]Non farebox- Details'!AL25</f>
        <v>132</v>
      </c>
      <c r="BR27" s="23">
        <v>9722</v>
      </c>
      <c r="BS27" s="23">
        <v>4500</v>
      </c>
      <c r="BT27" s="23">
        <v>0</v>
      </c>
      <c r="BU27" s="23">
        <v>0</v>
      </c>
      <c r="BV27" s="26">
        <f t="shared" si="15"/>
        <v>14222</v>
      </c>
      <c r="BW27" s="26">
        <f>'[2]Non farebox- Details'!AO25</f>
        <v>305</v>
      </c>
      <c r="BX27" s="23">
        <v>54051</v>
      </c>
      <c r="BY27" s="23">
        <v>4650</v>
      </c>
      <c r="BZ27" s="23">
        <v>0</v>
      </c>
      <c r="CA27" s="23">
        <v>0</v>
      </c>
      <c r="CB27" s="26">
        <f t="shared" si="16"/>
        <v>58701</v>
      </c>
      <c r="CC27" s="29">
        <f>'[2]Non farebox- Details'!AS25</f>
        <v>1780</v>
      </c>
      <c r="CD27" s="152">
        <f t="shared" si="0"/>
        <v>110935</v>
      </c>
      <c r="CE27" s="159">
        <f t="shared" si="0"/>
        <v>5732</v>
      </c>
      <c r="CF27" s="152">
        <f t="shared" si="1"/>
        <v>478103</v>
      </c>
      <c r="CG27" s="153">
        <f t="shared" si="2"/>
        <v>34336</v>
      </c>
      <c r="CH27" s="169">
        <v>14630</v>
      </c>
      <c r="CI27" s="15"/>
    </row>
    <row r="28" spans="1:87" s="16" customFormat="1">
      <c r="A28" s="346" t="s">
        <v>27</v>
      </c>
      <c r="B28" s="68">
        <v>54403</v>
      </c>
      <c r="C28" s="23">
        <v>7050</v>
      </c>
      <c r="D28" s="23">
        <v>0</v>
      </c>
      <c r="E28" s="23">
        <v>0</v>
      </c>
      <c r="F28" s="24">
        <f t="shared" si="3"/>
        <v>61453</v>
      </c>
      <c r="G28" s="69">
        <f>'[2]Non farebox- Details'!E26</f>
        <v>5045</v>
      </c>
      <c r="H28" s="68">
        <v>64034</v>
      </c>
      <c r="I28" s="23">
        <v>4000</v>
      </c>
      <c r="J28" s="23">
        <v>0</v>
      </c>
      <c r="K28" s="23">
        <v>0</v>
      </c>
      <c r="L28" s="26">
        <f t="shared" si="4"/>
        <v>68034</v>
      </c>
      <c r="M28" s="69">
        <v>238</v>
      </c>
      <c r="N28" s="30">
        <v>15990</v>
      </c>
      <c r="O28" s="23">
        <v>720</v>
      </c>
      <c r="P28" s="23">
        <v>0</v>
      </c>
      <c r="Q28" s="23">
        <v>100</v>
      </c>
      <c r="R28" s="26">
        <f t="shared" si="5"/>
        <v>16810</v>
      </c>
      <c r="S28" s="26">
        <f>'[2]Non farebox- Details'!J26</f>
        <v>2045</v>
      </c>
      <c r="T28" s="37">
        <v>59622</v>
      </c>
      <c r="U28" s="37">
        <v>5400</v>
      </c>
      <c r="V28" s="37">
        <v>0</v>
      </c>
      <c r="W28" s="37">
        <v>0</v>
      </c>
      <c r="X28" s="26">
        <f t="shared" si="6"/>
        <v>65022</v>
      </c>
      <c r="Y28" s="26">
        <f>'[2]Non farebox- Details'!N26</f>
        <v>5772</v>
      </c>
      <c r="Z28" s="23">
        <v>21880</v>
      </c>
      <c r="AA28" s="23">
        <v>3520</v>
      </c>
      <c r="AB28" s="27">
        <v>0</v>
      </c>
      <c r="AC28" s="27">
        <v>0</v>
      </c>
      <c r="AD28" s="26">
        <f t="shared" si="7"/>
        <v>25400</v>
      </c>
      <c r="AE28" s="25">
        <f>'[2]Non farebox- Details'!R26</f>
        <v>2213</v>
      </c>
      <c r="AF28" s="23">
        <v>14698</v>
      </c>
      <c r="AG28" s="23">
        <v>3430</v>
      </c>
      <c r="AH28" s="23">
        <v>0</v>
      </c>
      <c r="AI28" s="23">
        <v>0</v>
      </c>
      <c r="AJ28" s="26">
        <f t="shared" si="8"/>
        <v>18128</v>
      </c>
      <c r="AK28" s="25">
        <f>'[2]Non farebox- Details'!U26</f>
        <v>685</v>
      </c>
      <c r="AL28" s="23">
        <v>56299</v>
      </c>
      <c r="AM28" s="23">
        <v>6430</v>
      </c>
      <c r="AN28" s="23">
        <v>0</v>
      </c>
      <c r="AO28" s="23">
        <v>0</v>
      </c>
      <c r="AP28" s="26">
        <f t="shared" si="9"/>
        <v>62729</v>
      </c>
      <c r="AQ28" s="26">
        <f>'[2]Non farebox- Details'!X26</f>
        <v>8060</v>
      </c>
      <c r="AR28" s="28">
        <v>42405</v>
      </c>
      <c r="AS28" s="28">
        <v>4470</v>
      </c>
      <c r="AT28" s="28">
        <v>0</v>
      </c>
      <c r="AU28" s="28">
        <v>0</v>
      </c>
      <c r="AV28" s="26">
        <f t="shared" si="10"/>
        <v>46875</v>
      </c>
      <c r="AW28" s="29">
        <f>'[2]Non farebox- Details'!AA26</f>
        <v>475</v>
      </c>
      <c r="AX28" s="152">
        <f t="shared" si="11"/>
        <v>364451</v>
      </c>
      <c r="AY28" s="153">
        <f t="shared" si="11"/>
        <v>24533</v>
      </c>
      <c r="AZ28" s="30">
        <v>10743</v>
      </c>
      <c r="BA28" s="23">
        <v>2080</v>
      </c>
      <c r="BB28" s="23">
        <v>0</v>
      </c>
      <c r="BC28" s="23">
        <v>0</v>
      </c>
      <c r="BD28" s="26">
        <f t="shared" si="12"/>
        <v>12823</v>
      </c>
      <c r="BE28" s="26">
        <f>'[2]Non farebox- Details'!AD26</f>
        <v>185</v>
      </c>
      <c r="BF28" s="23">
        <v>15118</v>
      </c>
      <c r="BG28" s="23">
        <v>750</v>
      </c>
      <c r="BH28" s="23">
        <v>0</v>
      </c>
      <c r="BI28" s="23">
        <v>0</v>
      </c>
      <c r="BJ28" s="26">
        <f t="shared" si="13"/>
        <v>15868</v>
      </c>
      <c r="BK28" s="26">
        <v>1210</v>
      </c>
      <c r="BL28" s="23">
        <v>2620</v>
      </c>
      <c r="BM28" s="23">
        <v>260</v>
      </c>
      <c r="BN28" s="23">
        <v>0</v>
      </c>
      <c r="BO28" s="23">
        <v>0</v>
      </c>
      <c r="BP28" s="26">
        <f t="shared" si="14"/>
        <v>2880</v>
      </c>
      <c r="BQ28" s="26">
        <f>'[2]Non farebox- Details'!AL26</f>
        <v>90</v>
      </c>
      <c r="BR28" s="23">
        <v>11122</v>
      </c>
      <c r="BS28" s="23">
        <v>2710</v>
      </c>
      <c r="BT28" s="23">
        <v>0</v>
      </c>
      <c r="BU28" s="23">
        <v>0</v>
      </c>
      <c r="BV28" s="26">
        <f t="shared" si="15"/>
        <v>13832</v>
      </c>
      <c r="BW28" s="26">
        <f>'[2]Non farebox- Details'!AO26</f>
        <v>215</v>
      </c>
      <c r="BX28" s="23">
        <v>70070</v>
      </c>
      <c r="BY28" s="23">
        <v>12390</v>
      </c>
      <c r="BZ28" s="23">
        <v>0</v>
      </c>
      <c r="CA28" s="23">
        <v>0</v>
      </c>
      <c r="CB28" s="26">
        <f t="shared" si="16"/>
        <v>82460</v>
      </c>
      <c r="CC28" s="29">
        <f>'[2]Non farebox- Details'!AS26</f>
        <v>1910</v>
      </c>
      <c r="CD28" s="152">
        <f t="shared" si="0"/>
        <v>127863</v>
      </c>
      <c r="CE28" s="159">
        <f t="shared" si="0"/>
        <v>3610</v>
      </c>
      <c r="CF28" s="152">
        <f t="shared" si="1"/>
        <v>492314</v>
      </c>
      <c r="CG28" s="153">
        <f t="shared" si="2"/>
        <v>28143</v>
      </c>
      <c r="CH28" s="169">
        <v>14077</v>
      </c>
      <c r="CI28" s="15"/>
    </row>
    <row r="29" spans="1:87" s="16" customFormat="1">
      <c r="A29" s="346" t="s">
        <v>28</v>
      </c>
      <c r="B29" s="68">
        <v>55868</v>
      </c>
      <c r="C29" s="23">
        <v>11420</v>
      </c>
      <c r="D29" s="23">
        <v>0</v>
      </c>
      <c r="E29" s="23">
        <v>0</v>
      </c>
      <c r="F29" s="24">
        <f t="shared" si="3"/>
        <v>67288</v>
      </c>
      <c r="G29" s="69">
        <f>'[2]Non farebox- Details'!E27</f>
        <v>4778</v>
      </c>
      <c r="H29" s="68">
        <v>57977</v>
      </c>
      <c r="I29" s="23">
        <v>3320</v>
      </c>
      <c r="J29" s="23">
        <v>0</v>
      </c>
      <c r="K29" s="23">
        <v>0</v>
      </c>
      <c r="L29" s="26">
        <f t="shared" si="4"/>
        <v>61297</v>
      </c>
      <c r="M29" s="69">
        <v>182</v>
      </c>
      <c r="N29" s="30">
        <v>15170</v>
      </c>
      <c r="O29" s="23">
        <v>1140</v>
      </c>
      <c r="P29" s="23">
        <v>0</v>
      </c>
      <c r="Q29" s="23">
        <v>100</v>
      </c>
      <c r="R29" s="26">
        <f t="shared" si="5"/>
        <v>16410</v>
      </c>
      <c r="S29" s="26">
        <f>'[2]Non farebox- Details'!J27</f>
        <v>1390</v>
      </c>
      <c r="T29" s="39">
        <v>57336</v>
      </c>
      <c r="U29" s="39">
        <v>10430</v>
      </c>
      <c r="V29" s="39">
        <v>0</v>
      </c>
      <c r="W29" s="39">
        <v>0</v>
      </c>
      <c r="X29" s="26">
        <f t="shared" si="6"/>
        <v>67766</v>
      </c>
      <c r="Y29" s="26">
        <f>'[2]Non farebox- Details'!N27</f>
        <v>7936</v>
      </c>
      <c r="Z29" s="23">
        <v>19714</v>
      </c>
      <c r="AA29" s="23">
        <v>2100</v>
      </c>
      <c r="AB29" s="27">
        <v>0</v>
      </c>
      <c r="AC29" s="27">
        <v>0</v>
      </c>
      <c r="AD29" s="26">
        <f t="shared" si="7"/>
        <v>21814</v>
      </c>
      <c r="AE29" s="25">
        <f>'[2]Non farebox- Details'!R27</f>
        <v>1291</v>
      </c>
      <c r="AF29" s="23">
        <v>12830</v>
      </c>
      <c r="AG29" s="23">
        <v>1500</v>
      </c>
      <c r="AH29" s="23">
        <v>0</v>
      </c>
      <c r="AI29" s="23">
        <v>0</v>
      </c>
      <c r="AJ29" s="26">
        <f t="shared" si="8"/>
        <v>14330</v>
      </c>
      <c r="AK29" s="25">
        <f>'[2]Non farebox- Details'!U27</f>
        <v>155</v>
      </c>
      <c r="AL29" s="23">
        <v>64374</v>
      </c>
      <c r="AM29" s="23">
        <v>15280</v>
      </c>
      <c r="AN29" s="23">
        <v>0</v>
      </c>
      <c r="AO29" s="23">
        <v>0</v>
      </c>
      <c r="AP29" s="26">
        <f t="shared" si="9"/>
        <v>79654</v>
      </c>
      <c r="AQ29" s="26">
        <f>'[2]Non farebox- Details'!X27</f>
        <v>3550</v>
      </c>
      <c r="AR29" s="33">
        <v>42112</v>
      </c>
      <c r="AS29" s="33">
        <v>4390</v>
      </c>
      <c r="AT29" s="33">
        <v>0</v>
      </c>
      <c r="AU29" s="33">
        <v>0</v>
      </c>
      <c r="AV29" s="26">
        <f t="shared" si="10"/>
        <v>46502</v>
      </c>
      <c r="AW29" s="29">
        <f>'[2]Non farebox- Details'!AA27</f>
        <v>145</v>
      </c>
      <c r="AX29" s="152">
        <f t="shared" si="11"/>
        <v>375061</v>
      </c>
      <c r="AY29" s="153">
        <f t="shared" si="11"/>
        <v>19427</v>
      </c>
      <c r="AZ29" s="30">
        <v>10006</v>
      </c>
      <c r="BA29" s="23">
        <v>1400</v>
      </c>
      <c r="BB29" s="23">
        <v>0</v>
      </c>
      <c r="BC29" s="23">
        <v>0</v>
      </c>
      <c r="BD29" s="26">
        <f t="shared" si="12"/>
        <v>11406</v>
      </c>
      <c r="BE29" s="26">
        <f>'[2]Non farebox- Details'!AD27</f>
        <v>1435</v>
      </c>
      <c r="BF29" s="23">
        <v>12876</v>
      </c>
      <c r="BG29" s="23">
        <v>3250</v>
      </c>
      <c r="BH29" s="23">
        <v>0</v>
      </c>
      <c r="BI29" s="23">
        <v>0</v>
      </c>
      <c r="BJ29" s="26">
        <f t="shared" si="13"/>
        <v>16126</v>
      </c>
      <c r="BK29" s="26">
        <v>1170</v>
      </c>
      <c r="BL29" s="23">
        <v>1810</v>
      </c>
      <c r="BM29" s="23">
        <v>200</v>
      </c>
      <c r="BN29" s="23">
        <v>0</v>
      </c>
      <c r="BO29" s="23">
        <v>0</v>
      </c>
      <c r="BP29" s="26">
        <f t="shared" si="14"/>
        <v>2010</v>
      </c>
      <c r="BQ29" s="26">
        <f>'[2]Non farebox- Details'!AL27</f>
        <v>40</v>
      </c>
      <c r="BR29" s="23">
        <v>9118</v>
      </c>
      <c r="BS29" s="23">
        <v>1920</v>
      </c>
      <c r="BT29" s="23">
        <v>0</v>
      </c>
      <c r="BU29" s="23">
        <v>0</v>
      </c>
      <c r="BV29" s="26">
        <f t="shared" si="15"/>
        <v>11038</v>
      </c>
      <c r="BW29" s="26">
        <f>'[2]Non farebox- Details'!AO27</f>
        <v>120</v>
      </c>
      <c r="BX29" s="23">
        <v>67342</v>
      </c>
      <c r="BY29" s="23">
        <v>14250</v>
      </c>
      <c r="BZ29" s="23">
        <v>0</v>
      </c>
      <c r="CA29" s="23">
        <v>0</v>
      </c>
      <c r="CB29" s="26">
        <f t="shared" si="16"/>
        <v>81592</v>
      </c>
      <c r="CC29" s="29">
        <f>'[2]Non farebox- Details'!AS27</f>
        <v>2585</v>
      </c>
      <c r="CD29" s="152">
        <f t="shared" si="0"/>
        <v>122172</v>
      </c>
      <c r="CE29" s="159">
        <f t="shared" si="0"/>
        <v>5350</v>
      </c>
      <c r="CF29" s="152">
        <f t="shared" si="1"/>
        <v>497233</v>
      </c>
      <c r="CG29" s="153">
        <f t="shared" si="2"/>
        <v>24777</v>
      </c>
      <c r="CH29" s="163">
        <v>13773</v>
      </c>
      <c r="CI29" s="15"/>
    </row>
    <row r="30" spans="1:87" s="16" customFormat="1">
      <c r="A30" s="346" t="s">
        <v>29</v>
      </c>
      <c r="B30" s="68">
        <v>48266</v>
      </c>
      <c r="C30" s="23">
        <v>26910</v>
      </c>
      <c r="D30" s="23">
        <v>0</v>
      </c>
      <c r="E30" s="23">
        <v>200</v>
      </c>
      <c r="F30" s="24">
        <f t="shared" si="3"/>
        <v>75376</v>
      </c>
      <c r="G30" s="69">
        <f>'[2]Non farebox- Details'!E28</f>
        <v>17870</v>
      </c>
      <c r="H30" s="68">
        <v>70597</v>
      </c>
      <c r="I30" s="23">
        <v>5660</v>
      </c>
      <c r="J30" s="23">
        <v>0</v>
      </c>
      <c r="K30" s="23">
        <v>500</v>
      </c>
      <c r="L30" s="26">
        <f t="shared" si="4"/>
        <v>76757</v>
      </c>
      <c r="M30" s="69">
        <v>196</v>
      </c>
      <c r="N30" s="30">
        <v>14438</v>
      </c>
      <c r="O30" s="23">
        <v>3290</v>
      </c>
      <c r="P30" s="23">
        <v>0</v>
      </c>
      <c r="Q30" s="23">
        <v>0</v>
      </c>
      <c r="R30" s="26">
        <f t="shared" si="5"/>
        <v>17728</v>
      </c>
      <c r="S30" s="26">
        <f>'[2]Non farebox- Details'!J28</f>
        <v>3375</v>
      </c>
      <c r="T30" s="37">
        <v>47988</v>
      </c>
      <c r="U30" s="37">
        <v>3890</v>
      </c>
      <c r="V30" s="37">
        <v>0</v>
      </c>
      <c r="W30" s="37">
        <v>100</v>
      </c>
      <c r="X30" s="26">
        <f t="shared" si="6"/>
        <v>51978</v>
      </c>
      <c r="Y30" s="26">
        <f>'[2]Non farebox- Details'!N28</f>
        <v>5496</v>
      </c>
      <c r="Z30" s="23">
        <v>17465</v>
      </c>
      <c r="AA30" s="23">
        <v>3420</v>
      </c>
      <c r="AB30" s="27">
        <v>0</v>
      </c>
      <c r="AC30" s="27">
        <v>0</v>
      </c>
      <c r="AD30" s="26">
        <f t="shared" si="7"/>
        <v>20885</v>
      </c>
      <c r="AE30" s="25">
        <f>'[2]Non farebox- Details'!R28</f>
        <v>2499</v>
      </c>
      <c r="AF30" s="23">
        <v>23406</v>
      </c>
      <c r="AG30" s="23">
        <v>11880</v>
      </c>
      <c r="AH30" s="23">
        <v>0</v>
      </c>
      <c r="AI30" s="23">
        <v>0</v>
      </c>
      <c r="AJ30" s="26">
        <f t="shared" si="8"/>
        <v>35286</v>
      </c>
      <c r="AK30" s="25">
        <f>'[2]Non farebox- Details'!U28</f>
        <v>410</v>
      </c>
      <c r="AL30" s="23">
        <v>43582</v>
      </c>
      <c r="AM30" s="23">
        <v>7960</v>
      </c>
      <c r="AN30" s="23">
        <v>0</v>
      </c>
      <c r="AO30" s="23">
        <v>0</v>
      </c>
      <c r="AP30" s="26">
        <f t="shared" si="9"/>
        <v>51542</v>
      </c>
      <c r="AQ30" s="26">
        <f>'[2]Non farebox- Details'!X28</f>
        <v>4505</v>
      </c>
      <c r="AR30" s="28">
        <v>34406</v>
      </c>
      <c r="AS30" s="28">
        <v>11010</v>
      </c>
      <c r="AT30" s="28">
        <v>0</v>
      </c>
      <c r="AU30" s="28">
        <v>0</v>
      </c>
      <c r="AV30" s="26">
        <f t="shared" si="10"/>
        <v>45416</v>
      </c>
      <c r="AW30" s="29">
        <f>'[2]Non farebox- Details'!AA28</f>
        <v>785</v>
      </c>
      <c r="AX30" s="152">
        <f t="shared" si="11"/>
        <v>374968</v>
      </c>
      <c r="AY30" s="153">
        <f t="shared" si="11"/>
        <v>35136</v>
      </c>
      <c r="AZ30" s="30">
        <v>11791</v>
      </c>
      <c r="BA30" s="23">
        <v>3680</v>
      </c>
      <c r="BB30" s="23">
        <v>0</v>
      </c>
      <c r="BC30" s="23">
        <v>0</v>
      </c>
      <c r="BD30" s="26">
        <f t="shared" si="12"/>
        <v>15471</v>
      </c>
      <c r="BE30" s="26">
        <f>'[2]Non farebox- Details'!AD28</f>
        <v>1230</v>
      </c>
      <c r="BF30" s="23">
        <v>11448</v>
      </c>
      <c r="BG30" s="23">
        <v>840</v>
      </c>
      <c r="BH30" s="23">
        <v>0</v>
      </c>
      <c r="BI30" s="23">
        <v>0</v>
      </c>
      <c r="BJ30" s="26">
        <f t="shared" si="13"/>
        <v>12288</v>
      </c>
      <c r="BK30" s="26">
        <v>4820</v>
      </c>
      <c r="BL30" s="23">
        <v>2680</v>
      </c>
      <c r="BM30" s="23">
        <v>320</v>
      </c>
      <c r="BN30" s="23">
        <v>0</v>
      </c>
      <c r="BO30" s="23">
        <v>0</v>
      </c>
      <c r="BP30" s="26">
        <f t="shared" si="14"/>
        <v>3000</v>
      </c>
      <c r="BQ30" s="26">
        <f>'[2]Non farebox- Details'!AL28</f>
        <v>25</v>
      </c>
      <c r="BR30" s="23">
        <v>9466</v>
      </c>
      <c r="BS30" s="23">
        <v>2160</v>
      </c>
      <c r="BT30" s="23">
        <v>0</v>
      </c>
      <c r="BU30" s="23">
        <v>0</v>
      </c>
      <c r="BV30" s="26">
        <f t="shared" si="15"/>
        <v>11626</v>
      </c>
      <c r="BW30" s="26">
        <f>'[2]Non farebox- Details'!AO28</f>
        <v>370</v>
      </c>
      <c r="BX30" s="23">
        <v>50514</v>
      </c>
      <c r="BY30" s="23">
        <v>6750</v>
      </c>
      <c r="BZ30" s="23">
        <v>0</v>
      </c>
      <c r="CA30" s="23">
        <v>0</v>
      </c>
      <c r="CB30" s="26">
        <f t="shared" si="16"/>
        <v>57264</v>
      </c>
      <c r="CC30" s="29">
        <f>'[2]Non farebox- Details'!AS28</f>
        <v>2405</v>
      </c>
      <c r="CD30" s="152">
        <f t="shared" si="0"/>
        <v>99649</v>
      </c>
      <c r="CE30" s="159">
        <f t="shared" si="0"/>
        <v>8850</v>
      </c>
      <c r="CF30" s="152">
        <f t="shared" si="1"/>
        <v>474617</v>
      </c>
      <c r="CG30" s="153">
        <f t="shared" si="2"/>
        <v>43986</v>
      </c>
      <c r="CH30" s="163">
        <v>14988</v>
      </c>
      <c r="CI30" s="15"/>
    </row>
    <row r="31" spans="1:87" s="16" customFormat="1">
      <c r="A31" s="346" t="s">
        <v>30</v>
      </c>
      <c r="B31" s="68">
        <v>48979</v>
      </c>
      <c r="C31" s="23">
        <v>19990</v>
      </c>
      <c r="D31" s="23">
        <v>0</v>
      </c>
      <c r="E31" s="23">
        <v>0</v>
      </c>
      <c r="F31" s="24">
        <f t="shared" si="3"/>
        <v>68969</v>
      </c>
      <c r="G31" s="69">
        <f>'[2]Non farebox- Details'!E29</f>
        <v>10588</v>
      </c>
      <c r="H31" s="68">
        <v>48332</v>
      </c>
      <c r="I31" s="23">
        <v>8490</v>
      </c>
      <c r="J31" s="23">
        <v>0</v>
      </c>
      <c r="K31" s="23">
        <v>0</v>
      </c>
      <c r="L31" s="26">
        <f t="shared" si="4"/>
        <v>56822</v>
      </c>
      <c r="M31" s="69">
        <v>142</v>
      </c>
      <c r="N31" s="30">
        <v>13540</v>
      </c>
      <c r="O31" s="23">
        <v>2501</v>
      </c>
      <c r="P31" s="23">
        <v>0</v>
      </c>
      <c r="Q31" s="23">
        <v>100</v>
      </c>
      <c r="R31" s="26">
        <f t="shared" si="5"/>
        <v>16141</v>
      </c>
      <c r="S31" s="26">
        <f>'[2]Non farebox- Details'!J29</f>
        <v>2190</v>
      </c>
      <c r="T31" s="37">
        <v>31756</v>
      </c>
      <c r="U31" s="37">
        <v>5110</v>
      </c>
      <c r="V31" s="37">
        <v>0</v>
      </c>
      <c r="W31" s="37">
        <v>0</v>
      </c>
      <c r="X31" s="26">
        <f t="shared" si="6"/>
        <v>36866</v>
      </c>
      <c r="Y31" s="26">
        <f>'[2]Non farebox- Details'!N29</f>
        <v>5094</v>
      </c>
      <c r="Z31" s="23">
        <v>16713</v>
      </c>
      <c r="AA31" s="23">
        <v>4090</v>
      </c>
      <c r="AB31" s="27">
        <v>0</v>
      </c>
      <c r="AC31" s="27">
        <v>0</v>
      </c>
      <c r="AD31" s="26">
        <f t="shared" si="7"/>
        <v>20803</v>
      </c>
      <c r="AE31" s="25">
        <f>'[2]Non farebox- Details'!R29</f>
        <v>1108</v>
      </c>
      <c r="AF31" s="23">
        <v>16518</v>
      </c>
      <c r="AG31" s="23">
        <v>10950</v>
      </c>
      <c r="AH31" s="23">
        <v>0</v>
      </c>
      <c r="AI31" s="23">
        <v>0</v>
      </c>
      <c r="AJ31" s="26">
        <f t="shared" si="8"/>
        <v>27468</v>
      </c>
      <c r="AK31" s="25">
        <f>'[2]Non farebox- Details'!U29</f>
        <v>620</v>
      </c>
      <c r="AL31" s="23">
        <v>38890</v>
      </c>
      <c r="AM31" s="23">
        <v>8990</v>
      </c>
      <c r="AN31" s="23">
        <v>0</v>
      </c>
      <c r="AO31" s="23">
        <v>0</v>
      </c>
      <c r="AP31" s="26">
        <f t="shared" si="9"/>
        <v>47880</v>
      </c>
      <c r="AQ31" s="26">
        <f>'[2]Non farebox- Details'!X29</f>
        <v>3750</v>
      </c>
      <c r="AR31" s="28">
        <v>23992</v>
      </c>
      <c r="AS31" s="28">
        <v>11200</v>
      </c>
      <c r="AT31" s="28">
        <v>0</v>
      </c>
      <c r="AU31" s="28">
        <v>0</v>
      </c>
      <c r="AV31" s="26">
        <f t="shared" si="10"/>
        <v>35192</v>
      </c>
      <c r="AW31" s="29">
        <f>'[2]Non farebox- Details'!AA29</f>
        <v>450</v>
      </c>
      <c r="AX31" s="152">
        <f t="shared" si="11"/>
        <v>310141</v>
      </c>
      <c r="AY31" s="153">
        <f t="shared" si="11"/>
        <v>23942</v>
      </c>
      <c r="AZ31" s="30">
        <v>10618</v>
      </c>
      <c r="BA31" s="23">
        <v>3240</v>
      </c>
      <c r="BB31" s="23">
        <v>0</v>
      </c>
      <c r="BC31" s="23">
        <v>0</v>
      </c>
      <c r="BD31" s="26">
        <f t="shared" si="12"/>
        <v>13858</v>
      </c>
      <c r="BE31" s="26">
        <f>'[2]Non farebox- Details'!AD29</f>
        <v>1365</v>
      </c>
      <c r="BF31" s="23">
        <v>9410</v>
      </c>
      <c r="BG31" s="23">
        <v>940</v>
      </c>
      <c r="BH31" s="23">
        <v>0</v>
      </c>
      <c r="BI31" s="23">
        <v>0</v>
      </c>
      <c r="BJ31" s="26">
        <f t="shared" si="13"/>
        <v>10350</v>
      </c>
      <c r="BK31" s="26">
        <v>2000</v>
      </c>
      <c r="BL31" s="23">
        <v>2160</v>
      </c>
      <c r="BM31" s="23">
        <v>40</v>
      </c>
      <c r="BN31" s="23">
        <v>0</v>
      </c>
      <c r="BO31" s="23">
        <v>0</v>
      </c>
      <c r="BP31" s="26">
        <f t="shared" si="14"/>
        <v>2200</v>
      </c>
      <c r="BQ31" s="26">
        <f>'[2]Non farebox- Details'!AL29</f>
        <v>22</v>
      </c>
      <c r="BR31" s="23">
        <v>10830</v>
      </c>
      <c r="BS31" s="23">
        <v>3530</v>
      </c>
      <c r="BT31" s="23">
        <v>0</v>
      </c>
      <c r="BU31" s="23">
        <v>0</v>
      </c>
      <c r="BV31" s="26">
        <f t="shared" si="15"/>
        <v>14360</v>
      </c>
      <c r="BW31" s="26">
        <f>'[2]Non farebox- Details'!AO29</f>
        <v>120</v>
      </c>
      <c r="BX31" s="23">
        <v>54432</v>
      </c>
      <c r="BY31" s="23">
        <v>5276</v>
      </c>
      <c r="BZ31" s="23">
        <v>0</v>
      </c>
      <c r="CA31" s="23">
        <v>0</v>
      </c>
      <c r="CB31" s="26">
        <f t="shared" si="16"/>
        <v>59708</v>
      </c>
      <c r="CC31" s="29">
        <f>'[2]Non farebox- Details'!AS29</f>
        <v>1160</v>
      </c>
      <c r="CD31" s="152">
        <f t="shared" si="0"/>
        <v>100476</v>
      </c>
      <c r="CE31" s="159">
        <f t="shared" si="0"/>
        <v>4667</v>
      </c>
      <c r="CF31" s="152">
        <f t="shared" si="1"/>
        <v>410617</v>
      </c>
      <c r="CG31" s="153">
        <f t="shared" si="2"/>
        <v>28609</v>
      </c>
      <c r="CH31" s="163">
        <v>11804</v>
      </c>
      <c r="CI31" s="15"/>
    </row>
    <row r="32" spans="1:87" s="16" customFormat="1">
      <c r="A32" s="346" t="s">
        <v>31</v>
      </c>
      <c r="B32" s="68">
        <v>48494</v>
      </c>
      <c r="C32" s="23">
        <v>19900</v>
      </c>
      <c r="D32" s="23">
        <v>0</v>
      </c>
      <c r="E32" s="23">
        <v>0</v>
      </c>
      <c r="F32" s="24">
        <f t="shared" si="3"/>
        <v>68394</v>
      </c>
      <c r="G32" s="69">
        <f>'[2]Non farebox- Details'!E30</f>
        <v>8511</v>
      </c>
      <c r="H32" s="68">
        <v>54658</v>
      </c>
      <c r="I32" s="23">
        <v>7362</v>
      </c>
      <c r="J32" s="23">
        <v>0</v>
      </c>
      <c r="K32" s="23">
        <v>0</v>
      </c>
      <c r="L32" s="26">
        <f t="shared" si="4"/>
        <v>62020</v>
      </c>
      <c r="M32" s="69">
        <v>158</v>
      </c>
      <c r="N32" s="30">
        <v>15250</v>
      </c>
      <c r="O32" s="23">
        <v>8220</v>
      </c>
      <c r="P32" s="23">
        <v>0</v>
      </c>
      <c r="Q32" s="23">
        <v>0</v>
      </c>
      <c r="R32" s="26">
        <f t="shared" si="5"/>
        <v>23470</v>
      </c>
      <c r="S32" s="26">
        <f>'[2]Non farebox- Details'!J30</f>
        <v>2225</v>
      </c>
      <c r="T32" s="37">
        <v>39132</v>
      </c>
      <c r="U32" s="37">
        <v>6510</v>
      </c>
      <c r="V32" s="37">
        <v>0</v>
      </c>
      <c r="W32" s="37">
        <v>0</v>
      </c>
      <c r="X32" s="26">
        <f t="shared" si="6"/>
        <v>45642</v>
      </c>
      <c r="Y32" s="26">
        <f>'[2]Non farebox- Details'!N30</f>
        <v>6553</v>
      </c>
      <c r="Z32" s="23">
        <v>18927</v>
      </c>
      <c r="AA32" s="23">
        <v>810</v>
      </c>
      <c r="AB32" s="27">
        <v>0</v>
      </c>
      <c r="AC32" s="27">
        <v>0</v>
      </c>
      <c r="AD32" s="26">
        <f t="shared" si="7"/>
        <v>19737</v>
      </c>
      <c r="AE32" s="25">
        <f>'[2]Non farebox- Details'!R30</f>
        <v>1709</v>
      </c>
      <c r="AF32" s="23">
        <v>20717</v>
      </c>
      <c r="AG32" s="23">
        <v>13100</v>
      </c>
      <c r="AH32" s="23">
        <v>0</v>
      </c>
      <c r="AI32" s="23">
        <v>0</v>
      </c>
      <c r="AJ32" s="26">
        <f t="shared" si="8"/>
        <v>33817</v>
      </c>
      <c r="AK32" s="25">
        <f>'[2]Non farebox- Details'!U30</f>
        <v>480</v>
      </c>
      <c r="AL32" s="23">
        <v>44824</v>
      </c>
      <c r="AM32" s="23">
        <v>8110</v>
      </c>
      <c r="AN32" s="23">
        <v>0</v>
      </c>
      <c r="AO32" s="23">
        <v>0</v>
      </c>
      <c r="AP32" s="26">
        <f t="shared" si="9"/>
        <v>52934</v>
      </c>
      <c r="AQ32" s="26">
        <f>'[2]Non farebox- Details'!X30</f>
        <v>4045</v>
      </c>
      <c r="AR32" s="28">
        <v>29820</v>
      </c>
      <c r="AS32" s="28">
        <v>8790</v>
      </c>
      <c r="AT32" s="28">
        <v>0</v>
      </c>
      <c r="AU32" s="28">
        <v>0</v>
      </c>
      <c r="AV32" s="26">
        <f t="shared" si="10"/>
        <v>38610</v>
      </c>
      <c r="AW32" s="29">
        <f>'[2]Non farebox- Details'!AA30</f>
        <v>555</v>
      </c>
      <c r="AX32" s="152">
        <f t="shared" si="11"/>
        <v>344624</v>
      </c>
      <c r="AY32" s="153">
        <f t="shared" si="11"/>
        <v>24236</v>
      </c>
      <c r="AZ32" s="30">
        <v>10310</v>
      </c>
      <c r="BA32" s="23">
        <v>6760</v>
      </c>
      <c r="BB32" s="23">
        <v>0</v>
      </c>
      <c r="BC32" s="23">
        <v>0</v>
      </c>
      <c r="BD32" s="26">
        <f t="shared" si="12"/>
        <v>17070</v>
      </c>
      <c r="BE32" s="26">
        <f>'[2]Non farebox- Details'!AD30</f>
        <v>800</v>
      </c>
      <c r="BF32" s="23">
        <v>12267</v>
      </c>
      <c r="BG32" s="23">
        <v>1740</v>
      </c>
      <c r="BH32" s="23">
        <v>0</v>
      </c>
      <c r="BI32" s="23">
        <v>0</v>
      </c>
      <c r="BJ32" s="26">
        <f t="shared" si="13"/>
        <v>14007</v>
      </c>
      <c r="BK32" s="26">
        <v>2790</v>
      </c>
      <c r="BL32" s="23">
        <v>3326</v>
      </c>
      <c r="BM32" s="23">
        <v>300</v>
      </c>
      <c r="BN32" s="23">
        <v>0</v>
      </c>
      <c r="BO32" s="23">
        <v>0</v>
      </c>
      <c r="BP32" s="26">
        <f t="shared" si="14"/>
        <v>3626</v>
      </c>
      <c r="BQ32" s="26">
        <f>'[2]Non farebox- Details'!AL30</f>
        <v>5</v>
      </c>
      <c r="BR32" s="23">
        <v>11500</v>
      </c>
      <c r="BS32" s="23">
        <v>3290</v>
      </c>
      <c r="BT32" s="23">
        <v>0</v>
      </c>
      <c r="BU32" s="23">
        <v>0</v>
      </c>
      <c r="BV32" s="26">
        <f t="shared" si="15"/>
        <v>14790</v>
      </c>
      <c r="BW32" s="26">
        <f>'[2]Non farebox- Details'!AO30</f>
        <v>365</v>
      </c>
      <c r="BX32" s="23">
        <v>51069</v>
      </c>
      <c r="BY32" s="23">
        <v>3610</v>
      </c>
      <c r="BZ32" s="23">
        <v>0</v>
      </c>
      <c r="CA32" s="23">
        <v>0</v>
      </c>
      <c r="CB32" s="26">
        <f t="shared" si="16"/>
        <v>54679</v>
      </c>
      <c r="CC32" s="29">
        <f>'[2]Non farebox- Details'!AS30</f>
        <v>1760</v>
      </c>
      <c r="CD32" s="152">
        <f t="shared" si="0"/>
        <v>104172</v>
      </c>
      <c r="CE32" s="159">
        <f t="shared" si="0"/>
        <v>5720</v>
      </c>
      <c r="CF32" s="152">
        <f t="shared" si="1"/>
        <v>448796</v>
      </c>
      <c r="CG32" s="153">
        <f t="shared" si="2"/>
        <v>29956</v>
      </c>
      <c r="CH32" s="163">
        <v>13488</v>
      </c>
      <c r="CI32" s="15"/>
    </row>
    <row r="33" spans="1:87" s="16" customFormat="1">
      <c r="A33" s="346" t="s">
        <v>32</v>
      </c>
      <c r="B33" s="68">
        <v>41658</v>
      </c>
      <c r="C33" s="23">
        <v>19550</v>
      </c>
      <c r="D33" s="23">
        <v>0</v>
      </c>
      <c r="E33" s="23">
        <v>0</v>
      </c>
      <c r="F33" s="24">
        <f t="shared" si="3"/>
        <v>61208</v>
      </c>
      <c r="G33" s="69">
        <f>'[2]Non farebox- Details'!E31</f>
        <v>9764</v>
      </c>
      <c r="H33" s="68">
        <v>53460</v>
      </c>
      <c r="I33" s="23">
        <v>7690</v>
      </c>
      <c r="J33" s="23">
        <v>0</v>
      </c>
      <c r="K33" s="23">
        <v>0</v>
      </c>
      <c r="L33" s="26">
        <f t="shared" si="4"/>
        <v>61150</v>
      </c>
      <c r="M33" s="69">
        <v>134</v>
      </c>
      <c r="N33" s="30">
        <v>11806</v>
      </c>
      <c r="O33" s="23">
        <v>3000</v>
      </c>
      <c r="P33" s="23">
        <v>0</v>
      </c>
      <c r="Q33" s="23">
        <v>0</v>
      </c>
      <c r="R33" s="26">
        <f t="shared" si="5"/>
        <v>14806</v>
      </c>
      <c r="S33" s="26">
        <f>'[2]Non farebox- Details'!J31</f>
        <v>1595</v>
      </c>
      <c r="T33" s="27">
        <v>38032</v>
      </c>
      <c r="U33" s="27">
        <v>6370</v>
      </c>
      <c r="V33" s="27">
        <v>0</v>
      </c>
      <c r="W33" s="27">
        <v>100</v>
      </c>
      <c r="X33" s="26">
        <f t="shared" si="6"/>
        <v>44502</v>
      </c>
      <c r="Y33" s="26">
        <f>'[2]Non farebox- Details'!N31</f>
        <v>5583</v>
      </c>
      <c r="Z33" s="23">
        <v>18666</v>
      </c>
      <c r="AA33" s="23">
        <v>1190</v>
      </c>
      <c r="AB33" s="27">
        <v>0</v>
      </c>
      <c r="AC33" s="27">
        <v>0</v>
      </c>
      <c r="AD33" s="26">
        <f t="shared" si="7"/>
        <v>19856</v>
      </c>
      <c r="AE33" s="25">
        <f>'[2]Non farebox- Details'!R31</f>
        <v>2206</v>
      </c>
      <c r="AF33" s="23">
        <v>24289</v>
      </c>
      <c r="AG33" s="23">
        <v>9270</v>
      </c>
      <c r="AH33" s="23">
        <v>0</v>
      </c>
      <c r="AI33" s="23">
        <v>0</v>
      </c>
      <c r="AJ33" s="26">
        <f t="shared" si="8"/>
        <v>33559</v>
      </c>
      <c r="AK33" s="25">
        <f>'[2]Non farebox- Details'!U31</f>
        <v>575</v>
      </c>
      <c r="AL33" s="23">
        <v>39510</v>
      </c>
      <c r="AM33" s="23">
        <v>10520</v>
      </c>
      <c r="AN33" s="23">
        <v>0</v>
      </c>
      <c r="AO33" s="23">
        <v>0</v>
      </c>
      <c r="AP33" s="26">
        <f t="shared" si="9"/>
        <v>50030</v>
      </c>
      <c r="AQ33" s="26">
        <f>'[2]Non farebox- Details'!X31</f>
        <v>4370</v>
      </c>
      <c r="AR33" s="28">
        <v>30610</v>
      </c>
      <c r="AS33" s="28">
        <v>11320</v>
      </c>
      <c r="AT33" s="28">
        <v>0</v>
      </c>
      <c r="AU33" s="28">
        <v>0</v>
      </c>
      <c r="AV33" s="26">
        <f t="shared" si="10"/>
        <v>41930</v>
      </c>
      <c r="AW33" s="29">
        <f>'[2]Non farebox- Details'!AA31</f>
        <v>730</v>
      </c>
      <c r="AX33" s="152">
        <f t="shared" si="11"/>
        <v>327041</v>
      </c>
      <c r="AY33" s="153">
        <f t="shared" si="11"/>
        <v>24957</v>
      </c>
      <c r="AZ33" s="30">
        <v>16944</v>
      </c>
      <c r="BA33" s="23">
        <v>7840</v>
      </c>
      <c r="BB33" s="23">
        <v>0</v>
      </c>
      <c r="BC33" s="23">
        <v>0</v>
      </c>
      <c r="BD33" s="26">
        <f t="shared" si="12"/>
        <v>24784</v>
      </c>
      <c r="BE33" s="26">
        <f>'[2]Non farebox- Details'!AD31</f>
        <v>615</v>
      </c>
      <c r="BF33" s="23">
        <v>13504</v>
      </c>
      <c r="BG33" s="23">
        <v>2070</v>
      </c>
      <c r="BH33" s="23">
        <v>0</v>
      </c>
      <c r="BI33" s="23">
        <v>0</v>
      </c>
      <c r="BJ33" s="26">
        <f t="shared" si="13"/>
        <v>15574</v>
      </c>
      <c r="BK33" s="26">
        <v>4150</v>
      </c>
      <c r="BL33" s="23">
        <v>3176</v>
      </c>
      <c r="BM33" s="23">
        <v>440</v>
      </c>
      <c r="BN33" s="23">
        <v>0</v>
      </c>
      <c r="BO33" s="23">
        <v>0</v>
      </c>
      <c r="BP33" s="26">
        <f t="shared" si="14"/>
        <v>3616</v>
      </c>
      <c r="BQ33" s="26">
        <f>'[2]Non farebox- Details'!AL31</f>
        <v>95</v>
      </c>
      <c r="BR33" s="23">
        <v>7614</v>
      </c>
      <c r="BS33" s="23">
        <v>4000</v>
      </c>
      <c r="BT33" s="23">
        <v>0</v>
      </c>
      <c r="BU33" s="23">
        <v>0</v>
      </c>
      <c r="BV33" s="26">
        <f t="shared" si="15"/>
        <v>11614</v>
      </c>
      <c r="BW33" s="26">
        <f>'[2]Non farebox- Details'!AO31</f>
        <v>50</v>
      </c>
      <c r="BX33" s="23">
        <v>48929</v>
      </c>
      <c r="BY33" s="23">
        <v>3950</v>
      </c>
      <c r="BZ33" s="23">
        <v>0</v>
      </c>
      <c r="CA33" s="23">
        <v>0</v>
      </c>
      <c r="CB33" s="26">
        <f t="shared" si="16"/>
        <v>52879</v>
      </c>
      <c r="CC33" s="29">
        <f>'[2]Non farebox- Details'!AS31</f>
        <v>3950</v>
      </c>
      <c r="CD33" s="152">
        <f t="shared" si="0"/>
        <v>108467</v>
      </c>
      <c r="CE33" s="159">
        <f t="shared" si="0"/>
        <v>8860</v>
      </c>
      <c r="CF33" s="152">
        <f t="shared" si="1"/>
        <v>435508</v>
      </c>
      <c r="CG33" s="153">
        <f t="shared" si="2"/>
        <v>33817</v>
      </c>
      <c r="CH33" s="163">
        <v>13064</v>
      </c>
      <c r="CI33" s="15"/>
    </row>
    <row r="34" spans="1:87" s="16" customFormat="1">
      <c r="A34" s="346" t="s">
        <v>33</v>
      </c>
      <c r="B34" s="68">
        <v>65867</v>
      </c>
      <c r="C34" s="23">
        <v>19680</v>
      </c>
      <c r="D34" s="23">
        <v>0</v>
      </c>
      <c r="E34" s="23">
        <v>100</v>
      </c>
      <c r="F34" s="24">
        <f t="shared" si="3"/>
        <v>85647</v>
      </c>
      <c r="G34" s="69">
        <f>'[2]Non farebox- Details'!E32</f>
        <v>8432</v>
      </c>
      <c r="H34" s="68">
        <v>65628</v>
      </c>
      <c r="I34" s="23">
        <v>5920</v>
      </c>
      <c r="J34" s="23">
        <v>0</v>
      </c>
      <c r="K34" s="23">
        <v>0</v>
      </c>
      <c r="L34" s="26">
        <f t="shared" si="4"/>
        <v>71548</v>
      </c>
      <c r="M34" s="69">
        <v>358</v>
      </c>
      <c r="N34" s="30">
        <v>14280</v>
      </c>
      <c r="O34" s="23">
        <v>3150</v>
      </c>
      <c r="P34" s="23">
        <v>0</v>
      </c>
      <c r="Q34" s="23">
        <v>0</v>
      </c>
      <c r="R34" s="26">
        <f t="shared" si="5"/>
        <v>17430</v>
      </c>
      <c r="S34" s="26">
        <f>'[2]Non farebox- Details'!J32</f>
        <v>1275</v>
      </c>
      <c r="T34" s="27">
        <v>49651</v>
      </c>
      <c r="U34" s="27">
        <v>3860</v>
      </c>
      <c r="V34" s="27">
        <v>0</v>
      </c>
      <c r="W34" s="27">
        <v>0</v>
      </c>
      <c r="X34" s="26">
        <f t="shared" si="6"/>
        <v>53511</v>
      </c>
      <c r="Y34" s="26">
        <f>'[2]Non farebox- Details'!N32</f>
        <v>7899</v>
      </c>
      <c r="Z34" s="23">
        <v>34292</v>
      </c>
      <c r="AA34" s="23">
        <v>2220</v>
      </c>
      <c r="AB34" s="27">
        <v>0</v>
      </c>
      <c r="AC34" s="27">
        <v>0</v>
      </c>
      <c r="AD34" s="26">
        <f t="shared" si="7"/>
        <v>36512</v>
      </c>
      <c r="AE34" s="25">
        <f>'[2]Non farebox- Details'!R32</f>
        <v>2439</v>
      </c>
      <c r="AF34" s="23">
        <v>73351</v>
      </c>
      <c r="AG34" s="23">
        <v>10190</v>
      </c>
      <c r="AH34" s="23">
        <v>0</v>
      </c>
      <c r="AI34" s="23">
        <v>0</v>
      </c>
      <c r="AJ34" s="26">
        <f t="shared" si="8"/>
        <v>83541</v>
      </c>
      <c r="AK34" s="25">
        <f>'[2]Non farebox- Details'!U32</f>
        <v>550</v>
      </c>
      <c r="AL34" s="23">
        <v>120601</v>
      </c>
      <c r="AM34" s="23">
        <v>9010</v>
      </c>
      <c r="AN34" s="23">
        <v>0</v>
      </c>
      <c r="AO34" s="23">
        <v>0</v>
      </c>
      <c r="AP34" s="26">
        <f t="shared" si="9"/>
        <v>129611</v>
      </c>
      <c r="AQ34" s="26">
        <f>'[2]Non farebox- Details'!X32</f>
        <v>4665</v>
      </c>
      <c r="AR34" s="28">
        <v>60355</v>
      </c>
      <c r="AS34" s="28">
        <v>8420</v>
      </c>
      <c r="AT34" s="28">
        <v>0</v>
      </c>
      <c r="AU34" s="28">
        <v>0</v>
      </c>
      <c r="AV34" s="26">
        <f t="shared" si="10"/>
        <v>68775</v>
      </c>
      <c r="AW34" s="29">
        <f>'[2]Non farebox- Details'!AA32</f>
        <v>1520</v>
      </c>
      <c r="AX34" s="152">
        <f t="shared" si="11"/>
        <v>546575</v>
      </c>
      <c r="AY34" s="153">
        <f t="shared" si="11"/>
        <v>27138</v>
      </c>
      <c r="AZ34" s="30">
        <v>18815</v>
      </c>
      <c r="BA34" s="23">
        <v>2980</v>
      </c>
      <c r="BB34" s="23">
        <v>0</v>
      </c>
      <c r="BC34" s="23">
        <v>0</v>
      </c>
      <c r="BD34" s="26">
        <f t="shared" si="12"/>
        <v>21795</v>
      </c>
      <c r="BE34" s="26">
        <f>'[2]Non farebox- Details'!AD32</f>
        <v>605</v>
      </c>
      <c r="BF34" s="23">
        <v>28242</v>
      </c>
      <c r="BG34" s="23">
        <v>1730</v>
      </c>
      <c r="BH34" s="23">
        <v>0</v>
      </c>
      <c r="BI34" s="23">
        <v>0</v>
      </c>
      <c r="BJ34" s="26">
        <f t="shared" si="13"/>
        <v>29972</v>
      </c>
      <c r="BK34" s="26">
        <v>3510</v>
      </c>
      <c r="BL34" s="23">
        <v>2964</v>
      </c>
      <c r="BM34" s="23">
        <v>200</v>
      </c>
      <c r="BN34" s="23">
        <v>0</v>
      </c>
      <c r="BO34" s="23">
        <v>0</v>
      </c>
      <c r="BP34" s="26">
        <f t="shared" si="14"/>
        <v>3164</v>
      </c>
      <c r="BQ34" s="26">
        <f>'[2]Non farebox- Details'!AL32</f>
        <v>104</v>
      </c>
      <c r="BR34" s="23">
        <v>9240</v>
      </c>
      <c r="BS34" s="23">
        <v>2080</v>
      </c>
      <c r="BT34" s="23">
        <v>0</v>
      </c>
      <c r="BU34" s="23">
        <v>0</v>
      </c>
      <c r="BV34" s="26">
        <f t="shared" si="15"/>
        <v>11320</v>
      </c>
      <c r="BW34" s="26">
        <f>'[2]Non farebox- Details'!AO32</f>
        <v>100</v>
      </c>
      <c r="BX34" s="23">
        <v>71572</v>
      </c>
      <c r="BY34" s="23">
        <v>8850</v>
      </c>
      <c r="BZ34" s="23">
        <v>0</v>
      </c>
      <c r="CA34" s="23">
        <v>0</v>
      </c>
      <c r="CB34" s="26">
        <f t="shared" si="16"/>
        <v>80422</v>
      </c>
      <c r="CC34" s="29">
        <f>'[2]Non farebox- Details'!AS32</f>
        <v>5005</v>
      </c>
      <c r="CD34" s="152">
        <f t="shared" si="0"/>
        <v>146673</v>
      </c>
      <c r="CE34" s="159">
        <f t="shared" si="0"/>
        <v>9324</v>
      </c>
      <c r="CF34" s="152">
        <f t="shared" si="1"/>
        <v>693248</v>
      </c>
      <c r="CG34" s="153">
        <f t="shared" si="2"/>
        <v>36462</v>
      </c>
      <c r="CH34" s="163">
        <v>17496</v>
      </c>
      <c r="CI34" s="15"/>
    </row>
    <row r="35" spans="1:87" s="16" customFormat="1">
      <c r="A35" s="346" t="s">
        <v>34</v>
      </c>
      <c r="B35" s="68">
        <v>71272</v>
      </c>
      <c r="C35" s="23">
        <v>12920</v>
      </c>
      <c r="D35" s="23">
        <v>0</v>
      </c>
      <c r="E35" s="23">
        <v>500</v>
      </c>
      <c r="F35" s="24">
        <f t="shared" si="3"/>
        <v>84692</v>
      </c>
      <c r="G35" s="69">
        <f>'[2]Non farebox- Details'!E33</f>
        <v>5463</v>
      </c>
      <c r="H35" s="68">
        <v>82269</v>
      </c>
      <c r="I35" s="23">
        <v>8420</v>
      </c>
      <c r="J35" s="23">
        <v>0</v>
      </c>
      <c r="K35" s="23">
        <v>500</v>
      </c>
      <c r="L35" s="26">
        <f t="shared" si="4"/>
        <v>91189</v>
      </c>
      <c r="M35" s="69">
        <v>282</v>
      </c>
      <c r="N35" s="30">
        <v>22089</v>
      </c>
      <c r="O35" s="23">
        <v>1550</v>
      </c>
      <c r="P35" s="23">
        <v>0</v>
      </c>
      <c r="Q35" s="23">
        <v>0</v>
      </c>
      <c r="R35" s="26">
        <f t="shared" si="5"/>
        <v>23639</v>
      </c>
      <c r="S35" s="26">
        <f>'[2]Non farebox- Details'!J33</f>
        <v>1560</v>
      </c>
      <c r="T35" s="27">
        <v>69216</v>
      </c>
      <c r="U35" s="27">
        <v>7650</v>
      </c>
      <c r="V35" s="27">
        <v>0</v>
      </c>
      <c r="W35" s="27">
        <v>0</v>
      </c>
      <c r="X35" s="26">
        <f t="shared" si="6"/>
        <v>76866</v>
      </c>
      <c r="Y35" s="26">
        <f>'[2]Non farebox- Details'!N33</f>
        <v>8186</v>
      </c>
      <c r="Z35" s="23">
        <v>35829</v>
      </c>
      <c r="AA35" s="23">
        <v>3587</v>
      </c>
      <c r="AB35" s="27">
        <v>0</v>
      </c>
      <c r="AC35" s="27">
        <v>0</v>
      </c>
      <c r="AD35" s="26">
        <f t="shared" si="7"/>
        <v>39416</v>
      </c>
      <c r="AE35" s="25">
        <f>'[2]Non farebox- Details'!R33</f>
        <v>1455</v>
      </c>
      <c r="AF35" s="23">
        <v>29106</v>
      </c>
      <c r="AG35" s="23">
        <v>8110</v>
      </c>
      <c r="AH35" s="23">
        <v>0</v>
      </c>
      <c r="AI35" s="23">
        <v>0</v>
      </c>
      <c r="AJ35" s="26">
        <f t="shared" si="8"/>
        <v>37216</v>
      </c>
      <c r="AK35" s="25">
        <f>'[2]Non farebox- Details'!U33</f>
        <v>485</v>
      </c>
      <c r="AL35" s="23">
        <v>86580</v>
      </c>
      <c r="AM35" s="23">
        <v>13600</v>
      </c>
      <c r="AN35" s="23">
        <v>0</v>
      </c>
      <c r="AO35" s="23">
        <v>0</v>
      </c>
      <c r="AP35" s="26">
        <f t="shared" si="9"/>
        <v>100180</v>
      </c>
      <c r="AQ35" s="26">
        <f>'[2]Non farebox- Details'!X33</f>
        <v>4305</v>
      </c>
      <c r="AR35" s="28">
        <v>54457</v>
      </c>
      <c r="AS35" s="28">
        <v>18240</v>
      </c>
      <c r="AT35" s="28">
        <v>0</v>
      </c>
      <c r="AU35" s="28">
        <v>0</v>
      </c>
      <c r="AV35" s="26">
        <f t="shared" si="10"/>
        <v>72697</v>
      </c>
      <c r="AW35" s="29">
        <f>'[2]Non farebox- Details'!AA33</f>
        <v>560</v>
      </c>
      <c r="AX35" s="152">
        <f t="shared" si="11"/>
        <v>525895</v>
      </c>
      <c r="AY35" s="153">
        <f t="shared" si="11"/>
        <v>22296</v>
      </c>
      <c r="AZ35" s="23">
        <v>13838</v>
      </c>
      <c r="BA35" s="23">
        <v>2720</v>
      </c>
      <c r="BB35" s="23">
        <v>0</v>
      </c>
      <c r="BC35" s="23">
        <v>0</v>
      </c>
      <c r="BD35" s="26">
        <f t="shared" si="12"/>
        <v>16558</v>
      </c>
      <c r="BE35" s="26">
        <f>'[2]Non farebox- Details'!AD33</f>
        <v>150</v>
      </c>
      <c r="BF35" s="23">
        <v>22114</v>
      </c>
      <c r="BG35" s="23">
        <v>2940</v>
      </c>
      <c r="BH35" s="23">
        <v>0</v>
      </c>
      <c r="BI35" s="23">
        <v>0</v>
      </c>
      <c r="BJ35" s="26">
        <f t="shared" si="13"/>
        <v>25054</v>
      </c>
      <c r="BK35" s="26">
        <v>2570</v>
      </c>
      <c r="BL35" s="23">
        <v>3232</v>
      </c>
      <c r="BM35" s="23">
        <v>500</v>
      </c>
      <c r="BN35" s="23">
        <v>0</v>
      </c>
      <c r="BO35" s="23">
        <v>0</v>
      </c>
      <c r="BP35" s="26">
        <f t="shared" si="14"/>
        <v>3732</v>
      </c>
      <c r="BQ35" s="26">
        <f>'[2]Non farebox- Details'!AL33</f>
        <v>39</v>
      </c>
      <c r="BR35" s="23">
        <v>13039</v>
      </c>
      <c r="BS35" s="23">
        <v>3890</v>
      </c>
      <c r="BT35" s="23">
        <v>0</v>
      </c>
      <c r="BU35" s="23">
        <v>0</v>
      </c>
      <c r="BV35" s="26">
        <f t="shared" si="15"/>
        <v>16929</v>
      </c>
      <c r="BW35" s="26">
        <f>'[2]Non farebox- Details'!AO33</f>
        <v>160</v>
      </c>
      <c r="BX35" s="23">
        <v>90846</v>
      </c>
      <c r="BY35" s="23">
        <v>6920</v>
      </c>
      <c r="BZ35" s="23">
        <v>0</v>
      </c>
      <c r="CA35" s="23">
        <v>0</v>
      </c>
      <c r="CB35" s="26">
        <f t="shared" si="16"/>
        <v>97766</v>
      </c>
      <c r="CC35" s="29">
        <f>'[2]Non farebox- Details'!AS33</f>
        <v>4640</v>
      </c>
      <c r="CD35" s="152">
        <f t="shared" si="0"/>
        <v>160039</v>
      </c>
      <c r="CE35" s="159">
        <f t="shared" si="0"/>
        <v>7559</v>
      </c>
      <c r="CF35" s="152">
        <f t="shared" si="1"/>
        <v>685934</v>
      </c>
      <c r="CG35" s="153">
        <f t="shared" si="2"/>
        <v>29855</v>
      </c>
      <c r="CH35" s="170">
        <v>18714</v>
      </c>
      <c r="CI35" s="15"/>
    </row>
    <row r="36" spans="1:87" s="16" customFormat="1" ht="27" thickBot="1">
      <c r="A36" s="347" t="s">
        <v>35</v>
      </c>
      <c r="B36" s="72">
        <v>73206</v>
      </c>
      <c r="C36" s="54">
        <v>13000</v>
      </c>
      <c r="D36" s="54">
        <v>0</v>
      </c>
      <c r="E36" s="54">
        <v>0</v>
      </c>
      <c r="F36" s="55">
        <f t="shared" si="3"/>
        <v>86206</v>
      </c>
      <c r="G36" s="73">
        <f>'[2]Non farebox- Details'!E34</f>
        <v>4563</v>
      </c>
      <c r="H36" s="72">
        <v>86562</v>
      </c>
      <c r="I36" s="54">
        <v>6620</v>
      </c>
      <c r="J36" s="54">
        <v>0</v>
      </c>
      <c r="K36" s="54">
        <v>0</v>
      </c>
      <c r="L36" s="57">
        <f t="shared" si="4"/>
        <v>93182</v>
      </c>
      <c r="M36" s="73">
        <v>216</v>
      </c>
      <c r="N36" s="66">
        <v>18280</v>
      </c>
      <c r="O36" s="54">
        <v>3020</v>
      </c>
      <c r="P36" s="54">
        <v>0</v>
      </c>
      <c r="Q36" s="54">
        <v>0</v>
      </c>
      <c r="R36" s="57">
        <f t="shared" si="5"/>
        <v>21300</v>
      </c>
      <c r="S36" s="57">
        <f>'[2]Non farebox- Details'!J34</f>
        <v>1685</v>
      </c>
      <c r="T36" s="58">
        <v>72277</v>
      </c>
      <c r="U36" s="58">
        <v>8980</v>
      </c>
      <c r="V36" s="58">
        <v>0</v>
      </c>
      <c r="W36" s="58">
        <v>0</v>
      </c>
      <c r="X36" s="57">
        <f t="shared" si="6"/>
        <v>81257</v>
      </c>
      <c r="Y36" s="57">
        <f>'[2]Non farebox- Details'!N34</f>
        <v>7916</v>
      </c>
      <c r="Z36" s="54">
        <v>27271</v>
      </c>
      <c r="AA36" s="54">
        <v>2530</v>
      </c>
      <c r="AB36" s="58">
        <v>0</v>
      </c>
      <c r="AC36" s="58">
        <v>0</v>
      </c>
      <c r="AD36" s="57">
        <f t="shared" si="7"/>
        <v>29801</v>
      </c>
      <c r="AE36" s="56">
        <f>'[2]Non farebox- Details'!R34</f>
        <v>1860</v>
      </c>
      <c r="AF36" s="54">
        <v>15553</v>
      </c>
      <c r="AG36" s="54">
        <v>1220</v>
      </c>
      <c r="AH36" s="54">
        <v>0</v>
      </c>
      <c r="AI36" s="54">
        <v>0</v>
      </c>
      <c r="AJ36" s="57">
        <f t="shared" si="8"/>
        <v>16773</v>
      </c>
      <c r="AK36" s="56">
        <f>'[2]Non farebox- Details'!U34</f>
        <v>85</v>
      </c>
      <c r="AL36" s="54">
        <v>71060</v>
      </c>
      <c r="AM36" s="54">
        <v>13020</v>
      </c>
      <c r="AN36" s="54">
        <v>0</v>
      </c>
      <c r="AO36" s="54">
        <v>0</v>
      </c>
      <c r="AP36" s="57">
        <f t="shared" si="9"/>
        <v>84080</v>
      </c>
      <c r="AQ36" s="57">
        <f>'[2]Non farebox- Details'!X34</f>
        <v>4365</v>
      </c>
      <c r="AR36" s="59">
        <v>47220</v>
      </c>
      <c r="AS36" s="59">
        <v>14790</v>
      </c>
      <c r="AT36" s="59">
        <v>0</v>
      </c>
      <c r="AU36" s="59">
        <v>0</v>
      </c>
      <c r="AV36" s="57">
        <f t="shared" si="10"/>
        <v>62010</v>
      </c>
      <c r="AW36" s="60">
        <f>'[2]Non farebox- Details'!AA34</f>
        <v>215</v>
      </c>
      <c r="AX36" s="154">
        <f t="shared" si="11"/>
        <v>474609</v>
      </c>
      <c r="AY36" s="155">
        <f t="shared" si="11"/>
        <v>20905</v>
      </c>
      <c r="AZ36" s="54">
        <v>11074</v>
      </c>
      <c r="BA36" s="54">
        <v>3070</v>
      </c>
      <c r="BB36" s="54">
        <v>0</v>
      </c>
      <c r="BC36" s="54">
        <v>0</v>
      </c>
      <c r="BD36" s="57">
        <f t="shared" si="12"/>
        <v>14144</v>
      </c>
      <c r="BE36" s="57">
        <f>'[2]Non farebox- Details'!AD34</f>
        <v>1225</v>
      </c>
      <c r="BF36" s="54">
        <v>15941</v>
      </c>
      <c r="BG36" s="54">
        <v>1940</v>
      </c>
      <c r="BH36" s="54">
        <v>0</v>
      </c>
      <c r="BI36" s="54">
        <v>0</v>
      </c>
      <c r="BJ36" s="57">
        <f t="shared" si="13"/>
        <v>17881</v>
      </c>
      <c r="BK36" s="57">
        <v>1010</v>
      </c>
      <c r="BL36" s="54">
        <v>3836</v>
      </c>
      <c r="BM36" s="54">
        <v>260</v>
      </c>
      <c r="BN36" s="54">
        <v>0</v>
      </c>
      <c r="BO36" s="54">
        <v>0</v>
      </c>
      <c r="BP36" s="57">
        <f t="shared" si="14"/>
        <v>4096</v>
      </c>
      <c r="BQ36" s="57">
        <f>'[2]Non farebox- Details'!AL34</f>
        <v>84</v>
      </c>
      <c r="BR36" s="54">
        <v>12352</v>
      </c>
      <c r="BS36" s="54">
        <v>1950</v>
      </c>
      <c r="BT36" s="54">
        <v>0</v>
      </c>
      <c r="BU36" s="54">
        <v>0</v>
      </c>
      <c r="BV36" s="57">
        <f t="shared" si="15"/>
        <v>14302</v>
      </c>
      <c r="BW36" s="57">
        <f>'[2]Non farebox- Details'!AO34</f>
        <v>175</v>
      </c>
      <c r="BX36" s="54">
        <v>55672</v>
      </c>
      <c r="BY36" s="54">
        <v>49410</v>
      </c>
      <c r="BZ36" s="54">
        <v>0</v>
      </c>
      <c r="CA36" s="54">
        <v>0</v>
      </c>
      <c r="CB36" s="57">
        <f t="shared" si="16"/>
        <v>105082</v>
      </c>
      <c r="CC36" s="60">
        <f>'[2]Non farebox- Details'!AS34</f>
        <v>4125</v>
      </c>
      <c r="CD36" s="154">
        <f t="shared" si="0"/>
        <v>155505</v>
      </c>
      <c r="CE36" s="160">
        <f t="shared" si="0"/>
        <v>6619</v>
      </c>
      <c r="CF36" s="154">
        <f t="shared" si="1"/>
        <v>630114</v>
      </c>
      <c r="CG36" s="155">
        <f t="shared" si="2"/>
        <v>27524</v>
      </c>
      <c r="CH36" s="171">
        <v>17037</v>
      </c>
      <c r="CI36" s="15"/>
    </row>
    <row r="37" spans="1:87" s="16" customFormat="1" ht="27" thickBot="1">
      <c r="A37" s="41" t="s">
        <v>5</v>
      </c>
      <c r="B37" s="74">
        <f t="shared" ref="B37:BM37" si="17">SUM(B7:B36)</f>
        <v>1452836</v>
      </c>
      <c r="C37" s="61">
        <f t="shared" si="17"/>
        <v>570906.1</v>
      </c>
      <c r="D37" s="61">
        <f t="shared" si="17"/>
        <v>100</v>
      </c>
      <c r="E37" s="61">
        <f t="shared" si="17"/>
        <v>3300</v>
      </c>
      <c r="F37" s="62">
        <f t="shared" si="17"/>
        <v>2027142.1</v>
      </c>
      <c r="G37" s="63">
        <f t="shared" si="17"/>
        <v>270092</v>
      </c>
      <c r="H37" s="74">
        <f t="shared" si="17"/>
        <v>1801585</v>
      </c>
      <c r="I37" s="61">
        <f t="shared" si="17"/>
        <v>208682</v>
      </c>
      <c r="J37" s="61">
        <f t="shared" si="17"/>
        <v>0</v>
      </c>
      <c r="K37" s="61">
        <f t="shared" si="17"/>
        <v>2850</v>
      </c>
      <c r="L37" s="62">
        <f t="shared" si="17"/>
        <v>2013117</v>
      </c>
      <c r="M37" s="63">
        <f t="shared" si="17"/>
        <v>5992</v>
      </c>
      <c r="N37" s="67">
        <f t="shared" si="17"/>
        <v>432630</v>
      </c>
      <c r="O37" s="61">
        <f t="shared" si="17"/>
        <v>103371</v>
      </c>
      <c r="P37" s="61">
        <f t="shared" si="17"/>
        <v>0</v>
      </c>
      <c r="Q37" s="61">
        <f t="shared" si="17"/>
        <v>300</v>
      </c>
      <c r="R37" s="62">
        <f t="shared" si="17"/>
        <v>536301</v>
      </c>
      <c r="S37" s="62">
        <f t="shared" si="17"/>
        <v>53615</v>
      </c>
      <c r="T37" s="61">
        <f t="shared" si="17"/>
        <v>1375029</v>
      </c>
      <c r="U37" s="61">
        <f t="shared" si="17"/>
        <v>172163</v>
      </c>
      <c r="V37" s="61">
        <f t="shared" si="17"/>
        <v>0</v>
      </c>
      <c r="W37" s="61">
        <f t="shared" si="17"/>
        <v>600</v>
      </c>
      <c r="X37" s="62">
        <f t="shared" si="17"/>
        <v>1547792</v>
      </c>
      <c r="Y37" s="62">
        <f t="shared" si="17"/>
        <v>204187</v>
      </c>
      <c r="Z37" s="61">
        <f t="shared" si="17"/>
        <v>605540</v>
      </c>
      <c r="AA37" s="61">
        <f t="shared" si="17"/>
        <v>76727</v>
      </c>
      <c r="AB37" s="61">
        <f t="shared" si="17"/>
        <v>0</v>
      </c>
      <c r="AC37" s="61">
        <f t="shared" si="17"/>
        <v>0</v>
      </c>
      <c r="AD37" s="62">
        <f t="shared" si="17"/>
        <v>682267</v>
      </c>
      <c r="AE37" s="62">
        <f t="shared" si="17"/>
        <v>59173</v>
      </c>
      <c r="AF37" s="61">
        <f t="shared" si="17"/>
        <v>687413</v>
      </c>
      <c r="AG37" s="61">
        <f t="shared" si="17"/>
        <v>253110</v>
      </c>
      <c r="AH37" s="61">
        <f t="shared" si="17"/>
        <v>0</v>
      </c>
      <c r="AI37" s="61">
        <f t="shared" si="17"/>
        <v>0</v>
      </c>
      <c r="AJ37" s="62">
        <f t="shared" si="17"/>
        <v>940523</v>
      </c>
      <c r="AK37" s="62">
        <f t="shared" si="17"/>
        <v>17305</v>
      </c>
      <c r="AL37" s="61">
        <f t="shared" si="17"/>
        <v>1582322</v>
      </c>
      <c r="AM37" s="61">
        <f t="shared" si="17"/>
        <v>254590</v>
      </c>
      <c r="AN37" s="61">
        <f t="shared" si="17"/>
        <v>0</v>
      </c>
      <c r="AO37" s="61">
        <f t="shared" si="17"/>
        <v>0</v>
      </c>
      <c r="AP37" s="62">
        <f t="shared" si="17"/>
        <v>1836912</v>
      </c>
      <c r="AQ37" s="62">
        <f>SUM(AQ7:AQ36)</f>
        <v>139400</v>
      </c>
      <c r="AR37" s="61">
        <f t="shared" si="17"/>
        <v>1127055</v>
      </c>
      <c r="AS37" s="61">
        <f t="shared" si="17"/>
        <v>224170</v>
      </c>
      <c r="AT37" s="61">
        <f t="shared" si="17"/>
        <v>0</v>
      </c>
      <c r="AU37" s="61">
        <f t="shared" si="17"/>
        <v>0</v>
      </c>
      <c r="AV37" s="62">
        <f t="shared" si="17"/>
        <v>1351225</v>
      </c>
      <c r="AW37" s="62">
        <f t="shared" si="17"/>
        <v>24595</v>
      </c>
      <c r="AX37" s="64">
        <f t="shared" si="17"/>
        <v>10935279.1</v>
      </c>
      <c r="AY37" s="64">
        <f t="shared" si="17"/>
        <v>774359</v>
      </c>
      <c r="AZ37" s="61">
        <f t="shared" si="17"/>
        <v>340589</v>
      </c>
      <c r="BA37" s="61">
        <f t="shared" si="17"/>
        <v>118336</v>
      </c>
      <c r="BB37" s="61">
        <f t="shared" si="17"/>
        <v>0</v>
      </c>
      <c r="BC37" s="61">
        <f t="shared" si="17"/>
        <v>0</v>
      </c>
      <c r="BD37" s="62">
        <f t="shared" si="17"/>
        <v>458925</v>
      </c>
      <c r="BE37" s="62">
        <f t="shared" si="17"/>
        <v>21625</v>
      </c>
      <c r="BF37" s="61">
        <f t="shared" si="17"/>
        <v>410855</v>
      </c>
      <c r="BG37" s="61">
        <f t="shared" si="17"/>
        <v>55630</v>
      </c>
      <c r="BH37" s="61">
        <f t="shared" si="17"/>
        <v>0</v>
      </c>
      <c r="BI37" s="61">
        <f t="shared" si="17"/>
        <v>0</v>
      </c>
      <c r="BJ37" s="62">
        <f t="shared" si="17"/>
        <v>466485</v>
      </c>
      <c r="BK37" s="62">
        <f t="shared" si="17"/>
        <v>66920</v>
      </c>
      <c r="BL37" s="61">
        <f t="shared" si="17"/>
        <v>69042</v>
      </c>
      <c r="BM37" s="61">
        <f t="shared" si="17"/>
        <v>19870</v>
      </c>
      <c r="BN37" s="61">
        <f t="shared" ref="BN37:CH37" si="18">SUM(BN7:BN36)</f>
        <v>0</v>
      </c>
      <c r="BO37" s="61">
        <f t="shared" si="18"/>
        <v>0</v>
      </c>
      <c r="BP37" s="62">
        <f t="shared" si="18"/>
        <v>88912</v>
      </c>
      <c r="BQ37" s="62">
        <f t="shared" si="18"/>
        <v>2266</v>
      </c>
      <c r="BR37" s="61">
        <f t="shared" si="18"/>
        <v>277108</v>
      </c>
      <c r="BS37" s="61">
        <f t="shared" si="18"/>
        <v>64710</v>
      </c>
      <c r="BT37" s="61">
        <f t="shared" si="18"/>
        <v>0</v>
      </c>
      <c r="BU37" s="61">
        <f t="shared" si="18"/>
        <v>0</v>
      </c>
      <c r="BV37" s="62">
        <f t="shared" si="18"/>
        <v>341818</v>
      </c>
      <c r="BW37" s="62">
        <f t="shared" si="18"/>
        <v>6900</v>
      </c>
      <c r="BX37" s="61">
        <f t="shared" si="18"/>
        <v>1603110</v>
      </c>
      <c r="BY37" s="61">
        <f t="shared" si="18"/>
        <v>250296</v>
      </c>
      <c r="BZ37" s="61">
        <f t="shared" si="18"/>
        <v>100</v>
      </c>
      <c r="CA37" s="61">
        <f t="shared" si="18"/>
        <v>0</v>
      </c>
      <c r="CB37" s="62">
        <f t="shared" si="18"/>
        <v>1853506</v>
      </c>
      <c r="CC37" s="62">
        <f t="shared" si="18"/>
        <v>69350</v>
      </c>
      <c r="CD37" s="156">
        <f t="shared" si="18"/>
        <v>3209646</v>
      </c>
      <c r="CE37" s="161">
        <f t="shared" si="18"/>
        <v>167061</v>
      </c>
      <c r="CF37" s="156">
        <f t="shared" si="18"/>
        <v>14144925.1</v>
      </c>
      <c r="CG37" s="157">
        <f t="shared" si="18"/>
        <v>941420</v>
      </c>
      <c r="CH37" s="172">
        <f t="shared" si="18"/>
        <v>409526</v>
      </c>
      <c r="CI37" s="15"/>
    </row>
    <row r="38" spans="1:87" s="43" customFormat="1">
      <c r="A38" s="42"/>
      <c r="F38" s="44"/>
      <c r="G38" s="44"/>
      <c r="L38" s="45"/>
      <c r="AP38" s="46"/>
      <c r="AQ38" s="47"/>
      <c r="AR38" s="47"/>
      <c r="AS38" s="47"/>
      <c r="AT38" s="47"/>
      <c r="AU38" s="47"/>
      <c r="AV38" s="47"/>
      <c r="AW38" s="47"/>
      <c r="AX38" s="47"/>
      <c r="AY38" s="47"/>
      <c r="BD38" s="46"/>
      <c r="BE38" s="47"/>
      <c r="BJ38" s="46"/>
      <c r="BK38" s="47"/>
      <c r="BP38" s="46"/>
      <c r="BQ38" s="47"/>
      <c r="BV38" s="46"/>
      <c r="BW38" s="47"/>
      <c r="CB38" s="46"/>
      <c r="CC38" s="47"/>
      <c r="CD38" s="47"/>
      <c r="CE38" s="47"/>
      <c r="CF38" s="47"/>
      <c r="CG38" s="47"/>
      <c r="CH38" s="48"/>
      <c r="CI38" s="49"/>
    </row>
    <row r="39" spans="1:87">
      <c r="F39" s="50"/>
      <c r="L39" s="51"/>
      <c r="R39" s="5"/>
      <c r="X39" s="5"/>
      <c r="AD39" s="5"/>
      <c r="AJ39" s="5"/>
      <c r="CH39" s="52"/>
    </row>
    <row r="40" spans="1:87">
      <c r="G40" s="53"/>
    </row>
  </sheetData>
  <mergeCells count="62">
    <mergeCell ref="BJ5:BJ6"/>
    <mergeCell ref="BK5:BK6"/>
    <mergeCell ref="BL5:BO5"/>
    <mergeCell ref="BP5:BP6"/>
    <mergeCell ref="BQ5:BQ6"/>
    <mergeCell ref="AD5:AD6"/>
    <mergeCell ref="AE5:AE6"/>
    <mergeCell ref="AF5:AI5"/>
    <mergeCell ref="AJ5:AJ6"/>
    <mergeCell ref="BF5:BG5"/>
    <mergeCell ref="AL5:AO5"/>
    <mergeCell ref="AP5:AP6"/>
    <mergeCell ref="AQ5:AQ6"/>
    <mergeCell ref="AR5:AU5"/>
    <mergeCell ref="AV5:AV6"/>
    <mergeCell ref="AW5:AW6"/>
    <mergeCell ref="AX5:AX6"/>
    <mergeCell ref="AY5:AY6"/>
    <mergeCell ref="AZ5:BC5"/>
    <mergeCell ref="BD5:BD6"/>
    <mergeCell ref="BE5:BE6"/>
    <mergeCell ref="BL4:BQ4"/>
    <mergeCell ref="Z4:AE4"/>
    <mergeCell ref="AF4:AK4"/>
    <mergeCell ref="B5:E5"/>
    <mergeCell ref="F5:F6"/>
    <mergeCell ref="G5:G6"/>
    <mergeCell ref="H5:K5"/>
    <mergeCell ref="L5:L6"/>
    <mergeCell ref="AK5:AK6"/>
    <mergeCell ref="N5:Q5"/>
    <mergeCell ref="R5:R6"/>
    <mergeCell ref="S5:S6"/>
    <mergeCell ref="T5:W5"/>
    <mergeCell ref="X5:X6"/>
    <mergeCell ref="Y5:Y6"/>
    <mergeCell ref="Z5:AC5"/>
    <mergeCell ref="AL4:AQ4"/>
    <mergeCell ref="AR4:AW4"/>
    <mergeCell ref="AX4:AY4"/>
    <mergeCell ref="AZ4:BE4"/>
    <mergeCell ref="BF4:BK4"/>
    <mergeCell ref="CG4:CG6"/>
    <mergeCell ref="CH4:CH6"/>
    <mergeCell ref="BV5:BV6"/>
    <mergeCell ref="BW5:BW6"/>
    <mergeCell ref="BX5:CA5"/>
    <mergeCell ref="CB5:CB6"/>
    <mergeCell ref="BR4:BW4"/>
    <mergeCell ref="BX4:CC4"/>
    <mergeCell ref="CD4:CE4"/>
    <mergeCell ref="CF4:CF6"/>
    <mergeCell ref="CC5:CC6"/>
    <mergeCell ref="CD5:CD6"/>
    <mergeCell ref="CE5:CE6"/>
    <mergeCell ref="BR5:BU5"/>
    <mergeCell ref="A4:A6"/>
    <mergeCell ref="B4:G4"/>
    <mergeCell ref="H4:M4"/>
    <mergeCell ref="N4:S4"/>
    <mergeCell ref="T4:Y4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A41"/>
  <sheetViews>
    <sheetView topLeftCell="A5" zoomScale="70" zoomScaleNormal="70" workbookViewId="0">
      <selection activeCell="C14" sqref="C14"/>
    </sheetView>
  </sheetViews>
  <sheetFormatPr defaultRowHeight="18.75"/>
  <cols>
    <col min="1" max="1" width="21.140625" style="10" customWidth="1"/>
    <col min="2" max="2" width="21.140625" customWidth="1"/>
    <col min="3" max="5" width="18.85546875" customWidth="1"/>
    <col min="6" max="6" width="20.7109375" style="11" customWidth="1"/>
    <col min="7" max="7" width="26" style="11" customWidth="1"/>
    <col min="8" max="8" width="21.140625" customWidth="1"/>
    <col min="9" max="11" width="18.85546875" customWidth="1"/>
    <col min="12" max="12" width="20.7109375" style="11" customWidth="1"/>
    <col min="13" max="13" width="26" style="11" customWidth="1"/>
    <col min="14" max="14" width="21.140625" customWidth="1"/>
    <col min="15" max="17" width="18.85546875" customWidth="1"/>
    <col min="18" max="18" width="20.7109375" style="11" customWidth="1"/>
    <col min="19" max="19" width="26" style="11" customWidth="1"/>
    <col min="20" max="20" width="21.140625" customWidth="1"/>
    <col min="21" max="23" width="18.85546875" customWidth="1"/>
    <col min="24" max="24" width="20.7109375" style="11" customWidth="1"/>
    <col min="25" max="25" width="26" style="11" customWidth="1"/>
    <col min="26" max="26" width="21.140625" customWidth="1"/>
    <col min="27" max="29" width="18.85546875" customWidth="1"/>
    <col min="30" max="30" width="20.7109375" style="11" customWidth="1"/>
    <col min="31" max="31" width="26" style="11" customWidth="1"/>
    <col min="32" max="32" width="21.140625" customWidth="1"/>
    <col min="33" max="35" width="18.85546875" customWidth="1"/>
    <col min="36" max="36" width="20.7109375" style="11" customWidth="1"/>
    <col min="37" max="37" width="26" style="11" customWidth="1"/>
    <col min="38" max="38" width="21.140625" customWidth="1"/>
    <col min="39" max="41" width="18.85546875" customWidth="1"/>
    <col min="42" max="42" width="20.7109375" style="11" customWidth="1"/>
    <col min="43" max="43" width="26" style="11" customWidth="1"/>
    <col min="44" max="44" width="21.140625" customWidth="1"/>
    <col min="45" max="47" width="18.85546875" customWidth="1"/>
    <col min="48" max="48" width="20.7109375" style="11" customWidth="1"/>
    <col min="49" max="49" width="26" style="11" customWidth="1"/>
    <col min="50" max="50" width="20.85546875" customWidth="1"/>
    <col min="51" max="51" width="19" bestFit="1" customWidth="1"/>
    <col min="52" max="52" width="19" customWidth="1"/>
    <col min="53" max="53" width="18.85546875" customWidth="1"/>
    <col min="54" max="54" width="21.28515625" style="12" customWidth="1"/>
    <col min="55" max="55" width="22.85546875" customWidth="1"/>
    <col min="56" max="56" width="18.85546875" customWidth="1"/>
    <col min="57" max="59" width="18.42578125" customWidth="1"/>
    <col min="60" max="60" width="19.7109375" customWidth="1"/>
    <col min="61" max="61" width="21.28515625" customWidth="1"/>
    <col min="62" max="62" width="20.85546875" customWidth="1"/>
    <col min="63" max="65" width="19" customWidth="1"/>
    <col min="66" max="66" width="24.28515625" customWidth="1"/>
    <col min="67" max="67" width="23.140625" customWidth="1"/>
    <col min="68" max="71" width="20.85546875" customWidth="1"/>
    <col min="72" max="72" width="24.28515625" customWidth="1"/>
    <col min="73" max="73" width="21.28515625" customWidth="1"/>
    <col min="74" max="74" width="20.85546875" customWidth="1"/>
    <col min="75" max="77" width="18.85546875" customWidth="1"/>
    <col min="78" max="78" width="24.28515625" customWidth="1"/>
    <col min="79" max="79" width="20.7109375" customWidth="1"/>
    <col min="80" max="80" width="20.85546875" customWidth="1"/>
    <col min="81" max="83" width="20.140625" customWidth="1"/>
    <col min="84" max="84" width="20.85546875" style="6" customWidth="1"/>
    <col min="85" max="93" width="22.85546875" style="7" customWidth="1"/>
    <col min="94" max="94" width="20.85546875" customWidth="1"/>
    <col min="95" max="97" width="20.140625" customWidth="1"/>
    <col min="98" max="98" width="20.85546875" style="6" customWidth="1"/>
    <col min="99" max="99" width="22.85546875" style="7" customWidth="1"/>
    <col min="100" max="100" width="20.85546875" customWidth="1"/>
    <col min="101" max="103" width="20.140625" customWidth="1"/>
    <col min="104" max="104" width="20.85546875" style="6" customWidth="1"/>
    <col min="105" max="105" width="22.85546875" style="7" customWidth="1"/>
    <col min="106" max="106" width="20.85546875" customWidth="1"/>
    <col min="107" max="109" width="20.140625" customWidth="1"/>
    <col min="110" max="110" width="20.85546875" style="6" customWidth="1"/>
    <col min="111" max="111" width="22.85546875" style="7" customWidth="1"/>
    <col min="112" max="112" width="20.85546875" customWidth="1"/>
    <col min="113" max="113" width="20.140625" customWidth="1"/>
    <col min="114" max="115" width="20.85546875" customWidth="1"/>
    <col min="116" max="116" width="20.85546875" style="6" customWidth="1"/>
    <col min="117" max="117" width="22.85546875" style="7" customWidth="1"/>
    <col min="118" max="118" width="20.85546875" customWidth="1"/>
    <col min="119" max="121" width="20.140625" customWidth="1"/>
    <col min="122" max="122" width="20.85546875" style="6" customWidth="1"/>
    <col min="123" max="125" width="22.85546875" style="7" customWidth="1"/>
    <col min="126" max="126" width="26.5703125" style="7" customWidth="1"/>
    <col min="127" max="127" width="21.7109375" style="7" customWidth="1"/>
    <col min="128" max="128" width="15.140625" style="14" bestFit="1" customWidth="1"/>
    <col min="129" max="129" width="15.140625" bestFit="1" customWidth="1"/>
    <col min="130" max="130" width="15.7109375" bestFit="1" customWidth="1"/>
    <col min="131" max="131" width="18.85546875" bestFit="1" customWidth="1"/>
  </cols>
  <sheetData>
    <row r="2" spans="1:131" s="9" customFormat="1" ht="46.5">
      <c r="A2" s="9" t="s">
        <v>62</v>
      </c>
    </row>
    <row r="3" spans="1:131" ht="19.5" thickBot="1"/>
    <row r="4" spans="1:131" s="16" customFormat="1" ht="26.25" customHeight="1">
      <c r="A4" s="229" t="s">
        <v>0</v>
      </c>
      <c r="B4" s="226" t="s">
        <v>63</v>
      </c>
      <c r="C4" s="227"/>
      <c r="D4" s="227"/>
      <c r="E4" s="227"/>
      <c r="F4" s="227"/>
      <c r="G4" s="228"/>
      <c r="H4" s="226" t="s">
        <v>64</v>
      </c>
      <c r="I4" s="227"/>
      <c r="J4" s="227"/>
      <c r="K4" s="227"/>
      <c r="L4" s="227"/>
      <c r="M4" s="228"/>
      <c r="N4" s="226" t="s">
        <v>65</v>
      </c>
      <c r="O4" s="227"/>
      <c r="P4" s="227"/>
      <c r="Q4" s="227"/>
      <c r="R4" s="227"/>
      <c r="S4" s="228"/>
      <c r="T4" s="226" t="s">
        <v>66</v>
      </c>
      <c r="U4" s="227"/>
      <c r="V4" s="227"/>
      <c r="W4" s="227"/>
      <c r="X4" s="227"/>
      <c r="Y4" s="228"/>
      <c r="Z4" s="226" t="s">
        <v>67</v>
      </c>
      <c r="AA4" s="227"/>
      <c r="AB4" s="227"/>
      <c r="AC4" s="227"/>
      <c r="AD4" s="227"/>
      <c r="AE4" s="228"/>
      <c r="AF4" s="226" t="s">
        <v>68</v>
      </c>
      <c r="AG4" s="227"/>
      <c r="AH4" s="227"/>
      <c r="AI4" s="227"/>
      <c r="AJ4" s="227"/>
      <c r="AK4" s="228"/>
      <c r="AL4" s="226" t="s">
        <v>69</v>
      </c>
      <c r="AM4" s="227"/>
      <c r="AN4" s="227"/>
      <c r="AO4" s="227"/>
      <c r="AP4" s="227"/>
      <c r="AQ4" s="228"/>
      <c r="AR4" s="226" t="s">
        <v>70</v>
      </c>
      <c r="AS4" s="227"/>
      <c r="AT4" s="227"/>
      <c r="AU4" s="227"/>
      <c r="AV4" s="227"/>
      <c r="AW4" s="228"/>
      <c r="AX4" s="226" t="s">
        <v>71</v>
      </c>
      <c r="AY4" s="227"/>
      <c r="AZ4" s="227"/>
      <c r="BA4" s="227"/>
      <c r="BB4" s="227"/>
      <c r="BC4" s="228"/>
      <c r="BD4" s="226" t="s">
        <v>72</v>
      </c>
      <c r="BE4" s="227"/>
      <c r="BF4" s="227"/>
      <c r="BG4" s="227"/>
      <c r="BH4" s="227"/>
      <c r="BI4" s="228"/>
      <c r="BJ4" s="226" t="s">
        <v>73</v>
      </c>
      <c r="BK4" s="227"/>
      <c r="BL4" s="227"/>
      <c r="BM4" s="227"/>
      <c r="BN4" s="227"/>
      <c r="BO4" s="228"/>
      <c r="BP4" s="226" t="s">
        <v>74</v>
      </c>
      <c r="BQ4" s="227"/>
      <c r="BR4" s="227"/>
      <c r="BS4" s="227"/>
      <c r="BT4" s="227"/>
      <c r="BU4" s="228"/>
      <c r="BV4" s="226" t="s">
        <v>75</v>
      </c>
      <c r="BW4" s="227"/>
      <c r="BX4" s="227"/>
      <c r="BY4" s="227"/>
      <c r="BZ4" s="227"/>
      <c r="CA4" s="228"/>
      <c r="CB4" s="226" t="s">
        <v>76</v>
      </c>
      <c r="CC4" s="227"/>
      <c r="CD4" s="227"/>
      <c r="CE4" s="227"/>
      <c r="CF4" s="227"/>
      <c r="CG4" s="228"/>
      <c r="CH4" s="226" t="s">
        <v>77</v>
      </c>
      <c r="CI4" s="227"/>
      <c r="CJ4" s="227"/>
      <c r="CK4" s="227"/>
      <c r="CL4" s="227"/>
      <c r="CM4" s="227"/>
      <c r="CN4" s="236" t="s">
        <v>78</v>
      </c>
      <c r="CO4" s="237"/>
      <c r="CP4" s="227" t="s">
        <v>79</v>
      </c>
      <c r="CQ4" s="227"/>
      <c r="CR4" s="227"/>
      <c r="CS4" s="227"/>
      <c r="CT4" s="227"/>
      <c r="CU4" s="228"/>
      <c r="CV4" s="226" t="s">
        <v>80</v>
      </c>
      <c r="CW4" s="227"/>
      <c r="CX4" s="227"/>
      <c r="CY4" s="227"/>
      <c r="CZ4" s="227"/>
      <c r="DA4" s="228"/>
      <c r="DB4" s="226" t="s">
        <v>81</v>
      </c>
      <c r="DC4" s="227"/>
      <c r="DD4" s="227"/>
      <c r="DE4" s="227"/>
      <c r="DF4" s="227"/>
      <c r="DG4" s="228"/>
      <c r="DH4" s="226" t="s">
        <v>82</v>
      </c>
      <c r="DI4" s="227"/>
      <c r="DJ4" s="227"/>
      <c r="DK4" s="227"/>
      <c r="DL4" s="227"/>
      <c r="DM4" s="228"/>
      <c r="DN4" s="226" t="s">
        <v>83</v>
      </c>
      <c r="DO4" s="227"/>
      <c r="DP4" s="227"/>
      <c r="DQ4" s="227"/>
      <c r="DR4" s="227"/>
      <c r="DS4" s="227"/>
      <c r="DT4" s="248" t="s">
        <v>47</v>
      </c>
      <c r="DU4" s="285"/>
      <c r="DV4" s="286" t="s">
        <v>48</v>
      </c>
      <c r="DW4" s="278" t="s">
        <v>49</v>
      </c>
      <c r="DX4" s="15"/>
    </row>
    <row r="5" spans="1:131" s="19" customFormat="1" ht="26.25" customHeight="1">
      <c r="A5" s="230"/>
      <c r="B5" s="258" t="s">
        <v>51</v>
      </c>
      <c r="C5" s="259"/>
      <c r="D5" s="259"/>
      <c r="E5" s="260"/>
      <c r="F5" s="234" t="s">
        <v>52</v>
      </c>
      <c r="G5" s="234" t="s">
        <v>53</v>
      </c>
      <c r="H5" s="258" t="s">
        <v>51</v>
      </c>
      <c r="I5" s="259"/>
      <c r="J5" s="259"/>
      <c r="K5" s="260"/>
      <c r="L5" s="234" t="s">
        <v>52</v>
      </c>
      <c r="M5" s="234" t="s">
        <v>53</v>
      </c>
      <c r="N5" s="258" t="s">
        <v>51</v>
      </c>
      <c r="O5" s="259"/>
      <c r="P5" s="259"/>
      <c r="Q5" s="260"/>
      <c r="R5" s="234" t="s">
        <v>52</v>
      </c>
      <c r="S5" s="234" t="s">
        <v>53</v>
      </c>
      <c r="T5" s="258" t="s">
        <v>51</v>
      </c>
      <c r="U5" s="259"/>
      <c r="V5" s="259"/>
      <c r="W5" s="260"/>
      <c r="X5" s="234" t="s">
        <v>52</v>
      </c>
      <c r="Y5" s="234" t="s">
        <v>53</v>
      </c>
      <c r="Z5" s="258" t="s">
        <v>51</v>
      </c>
      <c r="AA5" s="259"/>
      <c r="AB5" s="259"/>
      <c r="AC5" s="260"/>
      <c r="AD5" s="234" t="s">
        <v>52</v>
      </c>
      <c r="AE5" s="234" t="s">
        <v>53</v>
      </c>
      <c r="AF5" s="258" t="s">
        <v>51</v>
      </c>
      <c r="AG5" s="259"/>
      <c r="AH5" s="259"/>
      <c r="AI5" s="260"/>
      <c r="AJ5" s="234" t="s">
        <v>52</v>
      </c>
      <c r="AK5" s="234" t="s">
        <v>53</v>
      </c>
      <c r="AL5" s="258" t="s">
        <v>51</v>
      </c>
      <c r="AM5" s="259"/>
      <c r="AN5" s="259"/>
      <c r="AO5" s="260"/>
      <c r="AP5" s="234" t="s">
        <v>52</v>
      </c>
      <c r="AQ5" s="234" t="s">
        <v>53</v>
      </c>
      <c r="AR5" s="258" t="s">
        <v>51</v>
      </c>
      <c r="AS5" s="259"/>
      <c r="AT5" s="259"/>
      <c r="AU5" s="260"/>
      <c r="AV5" s="234" t="s">
        <v>52</v>
      </c>
      <c r="AW5" s="234" t="s">
        <v>53</v>
      </c>
      <c r="AX5" s="232" t="s">
        <v>51</v>
      </c>
      <c r="AY5" s="257"/>
      <c r="AZ5" s="257"/>
      <c r="BA5" s="233"/>
      <c r="BB5" s="234" t="s">
        <v>54</v>
      </c>
      <c r="BC5" s="234" t="s">
        <v>53</v>
      </c>
      <c r="BD5" s="232" t="s">
        <v>51</v>
      </c>
      <c r="BE5" s="257"/>
      <c r="BF5" s="257"/>
      <c r="BG5" s="233"/>
      <c r="BH5" s="241" t="s">
        <v>54</v>
      </c>
      <c r="BI5" s="241" t="s">
        <v>53</v>
      </c>
      <c r="BJ5" s="232" t="s">
        <v>51</v>
      </c>
      <c r="BK5" s="257"/>
      <c r="BL5" s="257"/>
      <c r="BM5" s="233"/>
      <c r="BN5" s="234" t="s">
        <v>54</v>
      </c>
      <c r="BO5" s="234" t="s">
        <v>53</v>
      </c>
      <c r="BP5" s="258" t="s">
        <v>51</v>
      </c>
      <c r="BQ5" s="259"/>
      <c r="BR5" s="259"/>
      <c r="BS5" s="260"/>
      <c r="BT5" s="241" t="s">
        <v>54</v>
      </c>
      <c r="BU5" s="241" t="s">
        <v>53</v>
      </c>
      <c r="BV5" s="232" t="s">
        <v>51</v>
      </c>
      <c r="BW5" s="257"/>
      <c r="BX5" s="257"/>
      <c r="BY5" s="233"/>
      <c r="BZ5" s="241" t="s">
        <v>54</v>
      </c>
      <c r="CA5" s="241" t="s">
        <v>53</v>
      </c>
      <c r="CB5" s="232" t="s">
        <v>51</v>
      </c>
      <c r="CC5" s="257"/>
      <c r="CD5" s="257"/>
      <c r="CE5" s="233"/>
      <c r="CF5" s="241" t="s">
        <v>54</v>
      </c>
      <c r="CG5" s="241" t="s">
        <v>53</v>
      </c>
      <c r="CH5" s="258" t="s">
        <v>51</v>
      </c>
      <c r="CI5" s="259"/>
      <c r="CJ5" s="259"/>
      <c r="CK5" s="260"/>
      <c r="CL5" s="241" t="s">
        <v>54</v>
      </c>
      <c r="CM5" s="243" t="s">
        <v>53</v>
      </c>
      <c r="CN5" s="253" t="s">
        <v>54</v>
      </c>
      <c r="CO5" s="255" t="s">
        <v>53</v>
      </c>
      <c r="CP5" s="261" t="s">
        <v>51</v>
      </c>
      <c r="CQ5" s="259"/>
      <c r="CR5" s="259"/>
      <c r="CS5" s="260"/>
      <c r="CT5" s="241" t="s">
        <v>54</v>
      </c>
      <c r="CU5" s="241" t="s">
        <v>53</v>
      </c>
      <c r="CV5" s="232" t="s">
        <v>51</v>
      </c>
      <c r="CW5" s="233"/>
      <c r="CX5" s="17"/>
      <c r="CY5" s="17"/>
      <c r="CZ5" s="241" t="s">
        <v>54</v>
      </c>
      <c r="DA5" s="241" t="s">
        <v>53</v>
      </c>
      <c r="DB5" s="258" t="s">
        <v>51</v>
      </c>
      <c r="DC5" s="259"/>
      <c r="DD5" s="259"/>
      <c r="DE5" s="260"/>
      <c r="DF5" s="241" t="s">
        <v>54</v>
      </c>
      <c r="DG5" s="241" t="s">
        <v>53</v>
      </c>
      <c r="DH5" s="293" t="s">
        <v>51</v>
      </c>
      <c r="DI5" s="293"/>
      <c r="DJ5" s="293"/>
      <c r="DK5" s="293"/>
      <c r="DL5" s="241" t="s">
        <v>54</v>
      </c>
      <c r="DM5" s="241" t="s">
        <v>53</v>
      </c>
      <c r="DN5" s="258" t="s">
        <v>51</v>
      </c>
      <c r="DO5" s="259"/>
      <c r="DP5" s="259"/>
      <c r="DQ5" s="260"/>
      <c r="DR5" s="241" t="s">
        <v>54</v>
      </c>
      <c r="DS5" s="243" t="s">
        <v>53</v>
      </c>
      <c r="DT5" s="253" t="s">
        <v>54</v>
      </c>
      <c r="DU5" s="291" t="s">
        <v>53</v>
      </c>
      <c r="DV5" s="287"/>
      <c r="DW5" s="279"/>
      <c r="DX5" s="18"/>
    </row>
    <row r="6" spans="1:131" s="19" customFormat="1" ht="52.5">
      <c r="A6" s="231"/>
      <c r="B6" s="20" t="s">
        <v>55</v>
      </c>
      <c r="C6" s="20" t="s">
        <v>56</v>
      </c>
      <c r="D6" s="20" t="s">
        <v>57</v>
      </c>
      <c r="E6" s="20" t="s">
        <v>58</v>
      </c>
      <c r="F6" s="235"/>
      <c r="G6" s="235"/>
      <c r="H6" s="20" t="s">
        <v>55</v>
      </c>
      <c r="I6" s="20" t="s">
        <v>56</v>
      </c>
      <c r="J6" s="20" t="s">
        <v>57</v>
      </c>
      <c r="K6" s="20" t="s">
        <v>58</v>
      </c>
      <c r="L6" s="235"/>
      <c r="M6" s="235"/>
      <c r="N6" s="20" t="s">
        <v>55</v>
      </c>
      <c r="O6" s="20" t="s">
        <v>56</v>
      </c>
      <c r="P6" s="20" t="s">
        <v>57</v>
      </c>
      <c r="Q6" s="20" t="s">
        <v>58</v>
      </c>
      <c r="R6" s="235"/>
      <c r="S6" s="235"/>
      <c r="T6" s="20" t="s">
        <v>55</v>
      </c>
      <c r="U6" s="20" t="s">
        <v>56</v>
      </c>
      <c r="V6" s="20" t="s">
        <v>57</v>
      </c>
      <c r="W6" s="20" t="s">
        <v>58</v>
      </c>
      <c r="X6" s="235"/>
      <c r="Y6" s="235"/>
      <c r="Z6" s="20" t="s">
        <v>55</v>
      </c>
      <c r="AA6" s="20" t="s">
        <v>56</v>
      </c>
      <c r="AB6" s="20" t="s">
        <v>57</v>
      </c>
      <c r="AC6" s="20" t="s">
        <v>58</v>
      </c>
      <c r="AD6" s="235"/>
      <c r="AE6" s="235"/>
      <c r="AF6" s="20" t="s">
        <v>55</v>
      </c>
      <c r="AG6" s="20" t="s">
        <v>56</v>
      </c>
      <c r="AH6" s="20" t="s">
        <v>57</v>
      </c>
      <c r="AI6" s="20" t="s">
        <v>58</v>
      </c>
      <c r="AJ6" s="235"/>
      <c r="AK6" s="235"/>
      <c r="AL6" s="20" t="s">
        <v>55</v>
      </c>
      <c r="AM6" s="20" t="s">
        <v>56</v>
      </c>
      <c r="AN6" s="20" t="s">
        <v>57</v>
      </c>
      <c r="AO6" s="20" t="s">
        <v>58</v>
      </c>
      <c r="AP6" s="235"/>
      <c r="AQ6" s="235"/>
      <c r="AR6" s="20" t="s">
        <v>55</v>
      </c>
      <c r="AS6" s="20" t="s">
        <v>56</v>
      </c>
      <c r="AT6" s="20" t="s">
        <v>57</v>
      </c>
      <c r="AU6" s="20" t="s">
        <v>58</v>
      </c>
      <c r="AV6" s="235"/>
      <c r="AW6" s="235"/>
      <c r="AX6" s="20" t="s">
        <v>55</v>
      </c>
      <c r="AY6" s="20" t="s">
        <v>56</v>
      </c>
      <c r="AZ6" s="20" t="s">
        <v>57</v>
      </c>
      <c r="BA6" s="20" t="s">
        <v>58</v>
      </c>
      <c r="BB6" s="235"/>
      <c r="BC6" s="235"/>
      <c r="BD6" s="20" t="s">
        <v>55</v>
      </c>
      <c r="BE6" s="20" t="s">
        <v>56</v>
      </c>
      <c r="BF6" s="20" t="s">
        <v>57</v>
      </c>
      <c r="BG6" s="20" t="s">
        <v>58</v>
      </c>
      <c r="BH6" s="242"/>
      <c r="BI6" s="242"/>
      <c r="BJ6" s="20" t="s">
        <v>55</v>
      </c>
      <c r="BK6" s="20" t="s">
        <v>56</v>
      </c>
      <c r="BL6" s="20" t="s">
        <v>57</v>
      </c>
      <c r="BM6" s="20" t="s">
        <v>58</v>
      </c>
      <c r="BN6" s="235"/>
      <c r="BO6" s="235"/>
      <c r="BP6" s="20" t="s">
        <v>55</v>
      </c>
      <c r="BQ6" s="20" t="s">
        <v>56</v>
      </c>
      <c r="BR6" s="20" t="s">
        <v>57</v>
      </c>
      <c r="BS6" s="20" t="s">
        <v>59</v>
      </c>
      <c r="BT6" s="242"/>
      <c r="BU6" s="242"/>
      <c r="BV6" s="20" t="s">
        <v>55</v>
      </c>
      <c r="BW6" s="20" t="s">
        <v>56</v>
      </c>
      <c r="BX6" s="20" t="s">
        <v>57</v>
      </c>
      <c r="BY6" s="20" t="s">
        <v>59</v>
      </c>
      <c r="BZ6" s="242"/>
      <c r="CA6" s="242"/>
      <c r="CB6" s="20" t="s">
        <v>55</v>
      </c>
      <c r="CC6" s="20" t="s">
        <v>56</v>
      </c>
      <c r="CD6" s="20" t="s">
        <v>57</v>
      </c>
      <c r="CE6" s="20" t="s">
        <v>59</v>
      </c>
      <c r="CF6" s="242"/>
      <c r="CG6" s="242"/>
      <c r="CH6" s="20" t="s">
        <v>55</v>
      </c>
      <c r="CI6" s="20" t="s">
        <v>56</v>
      </c>
      <c r="CJ6" s="21" t="s">
        <v>60</v>
      </c>
      <c r="CK6" s="20" t="s">
        <v>59</v>
      </c>
      <c r="CL6" s="242"/>
      <c r="CM6" s="244"/>
      <c r="CN6" s="254"/>
      <c r="CO6" s="256"/>
      <c r="CP6" s="22" t="s">
        <v>55</v>
      </c>
      <c r="CQ6" s="20" t="s">
        <v>56</v>
      </c>
      <c r="CR6" s="21" t="s">
        <v>60</v>
      </c>
      <c r="CS6" s="20" t="s">
        <v>59</v>
      </c>
      <c r="CT6" s="242"/>
      <c r="CU6" s="242"/>
      <c r="CV6" s="20" t="s">
        <v>55</v>
      </c>
      <c r="CW6" s="20" t="s">
        <v>56</v>
      </c>
      <c r="CX6" s="21" t="s">
        <v>60</v>
      </c>
      <c r="CY6" s="20" t="s">
        <v>59</v>
      </c>
      <c r="CZ6" s="242"/>
      <c r="DA6" s="242"/>
      <c r="DB6" s="20" t="s">
        <v>55</v>
      </c>
      <c r="DC6" s="20" t="s">
        <v>56</v>
      </c>
      <c r="DD6" s="21" t="s">
        <v>60</v>
      </c>
      <c r="DE6" s="21" t="s">
        <v>61</v>
      </c>
      <c r="DF6" s="242"/>
      <c r="DG6" s="242"/>
      <c r="DH6" s="21" t="s">
        <v>55</v>
      </c>
      <c r="DI6" s="21" t="s">
        <v>56</v>
      </c>
      <c r="DJ6" s="21" t="s">
        <v>60</v>
      </c>
      <c r="DK6" s="21" t="s">
        <v>59</v>
      </c>
      <c r="DL6" s="242"/>
      <c r="DM6" s="242"/>
      <c r="DN6" s="20" t="s">
        <v>55</v>
      </c>
      <c r="DO6" s="20" t="s">
        <v>56</v>
      </c>
      <c r="DP6" s="21" t="s">
        <v>60</v>
      </c>
      <c r="DQ6" s="20" t="s">
        <v>59</v>
      </c>
      <c r="DR6" s="242"/>
      <c r="DS6" s="244"/>
      <c r="DT6" s="254"/>
      <c r="DU6" s="297"/>
      <c r="DV6" s="299"/>
      <c r="DW6" s="298"/>
      <c r="DX6" s="18"/>
    </row>
    <row r="7" spans="1:131" s="16" customFormat="1" ht="26.25">
      <c r="A7" s="216">
        <v>42856</v>
      </c>
      <c r="B7" s="23">
        <v>0</v>
      </c>
      <c r="C7" s="23">
        <v>0</v>
      </c>
      <c r="D7" s="23">
        <v>0</v>
      </c>
      <c r="E7" s="23">
        <v>0</v>
      </c>
      <c r="F7" s="24">
        <f>SUM(B7+C7+D7+E7)</f>
        <v>0</v>
      </c>
      <c r="G7" s="25">
        <v>0</v>
      </c>
      <c r="H7" s="23">
        <v>0</v>
      </c>
      <c r="I7" s="23">
        <v>0</v>
      </c>
      <c r="J7" s="23">
        <v>0</v>
      </c>
      <c r="K7" s="23">
        <v>0</v>
      </c>
      <c r="L7" s="24">
        <f>SUM(H7+I7+J7+K7)</f>
        <v>0</v>
      </c>
      <c r="M7" s="25">
        <v>0</v>
      </c>
      <c r="N7" s="23">
        <v>0</v>
      </c>
      <c r="O7" s="23">
        <v>0</v>
      </c>
      <c r="P7" s="23">
        <v>0</v>
      </c>
      <c r="Q7" s="23">
        <v>0</v>
      </c>
      <c r="R7" s="24">
        <f>SUM(N7+O7+P7+Q7)</f>
        <v>0</v>
      </c>
      <c r="S7" s="25">
        <v>0</v>
      </c>
      <c r="T7" s="23">
        <v>0</v>
      </c>
      <c r="U7" s="23">
        <v>0</v>
      </c>
      <c r="V7" s="23">
        <v>0</v>
      </c>
      <c r="W7" s="23">
        <v>0</v>
      </c>
      <c r="X7" s="24">
        <f>SUM(T7+U7+V7+W7)</f>
        <v>0</v>
      </c>
      <c r="Y7" s="25">
        <v>0</v>
      </c>
      <c r="Z7" s="23">
        <v>0</v>
      </c>
      <c r="AA7" s="23">
        <v>0</v>
      </c>
      <c r="AB7" s="23">
        <v>0</v>
      </c>
      <c r="AC7" s="23">
        <v>0</v>
      </c>
      <c r="AD7" s="24">
        <f>SUM(Z7+AA7+AB7+AC7)</f>
        <v>0</v>
      </c>
      <c r="AE7" s="25">
        <v>0</v>
      </c>
      <c r="AF7" s="23">
        <v>0</v>
      </c>
      <c r="AG7" s="23">
        <v>0</v>
      </c>
      <c r="AH7" s="23">
        <v>0</v>
      </c>
      <c r="AI7" s="23">
        <v>0</v>
      </c>
      <c r="AJ7" s="24">
        <v>0</v>
      </c>
      <c r="AK7" s="25">
        <v>0</v>
      </c>
      <c r="AL7" s="23">
        <v>0</v>
      </c>
      <c r="AM7" s="23">
        <v>0</v>
      </c>
      <c r="AN7" s="23">
        <v>0</v>
      </c>
      <c r="AO7" s="23">
        <v>0</v>
      </c>
      <c r="AP7" s="24">
        <f>SUM(AL7+AM7+AN7+AO7)</f>
        <v>0</v>
      </c>
      <c r="AQ7" s="25">
        <v>0</v>
      </c>
      <c r="AR7" s="23">
        <v>69569</v>
      </c>
      <c r="AS7" s="23">
        <v>23300</v>
      </c>
      <c r="AT7" s="23">
        <v>0</v>
      </c>
      <c r="AU7" s="23">
        <v>0</v>
      </c>
      <c r="AV7" s="24">
        <f>SUM(AR7+AS7+AT7+AU7)</f>
        <v>92869</v>
      </c>
      <c r="AW7" s="25">
        <v>4734</v>
      </c>
      <c r="AX7" s="23">
        <v>85656</v>
      </c>
      <c r="AY7" s="23">
        <v>7370</v>
      </c>
      <c r="AZ7" s="23">
        <v>0</v>
      </c>
      <c r="BA7" s="23">
        <v>0</v>
      </c>
      <c r="BB7" s="26">
        <f>SUM(AX7:BA7)</f>
        <v>93026</v>
      </c>
      <c r="BC7" s="25">
        <v>294</v>
      </c>
      <c r="BD7" s="27">
        <v>14936</v>
      </c>
      <c r="BE7" s="27">
        <v>1590</v>
      </c>
      <c r="BF7" s="27">
        <v>0</v>
      </c>
      <c r="BG7" s="27">
        <v>0</v>
      </c>
      <c r="BH7" s="26">
        <f>SUM(BD7:BG7)</f>
        <v>16526</v>
      </c>
      <c r="BI7" s="26">
        <v>2915</v>
      </c>
      <c r="BJ7" s="27">
        <v>75810</v>
      </c>
      <c r="BK7" s="27">
        <v>6360</v>
      </c>
      <c r="BL7" s="27">
        <v>0</v>
      </c>
      <c r="BM7" s="27">
        <v>0</v>
      </c>
      <c r="BN7" s="26">
        <f>SUM(BJ7:BM7)</f>
        <v>82170</v>
      </c>
      <c r="BO7" s="26">
        <f>'[3]Non farebox- Details '!AQ5</f>
        <v>8773</v>
      </c>
      <c r="BP7" s="23">
        <v>26937</v>
      </c>
      <c r="BQ7" s="23">
        <v>4360</v>
      </c>
      <c r="BR7" s="27">
        <v>0</v>
      </c>
      <c r="BS7" s="27">
        <v>0</v>
      </c>
      <c r="BT7" s="26">
        <f>SUM(BP7:BS7)</f>
        <v>31297</v>
      </c>
      <c r="BU7" s="25">
        <v>1950</v>
      </c>
      <c r="BV7" s="23">
        <v>16817</v>
      </c>
      <c r="BW7" s="23">
        <v>2590</v>
      </c>
      <c r="BX7" s="23">
        <v>0</v>
      </c>
      <c r="BY7" s="23">
        <v>0</v>
      </c>
      <c r="BZ7" s="26">
        <f>SUM(BV7:BY7)</f>
        <v>19407</v>
      </c>
      <c r="CA7" s="25">
        <v>130</v>
      </c>
      <c r="CB7" s="23">
        <v>68004</v>
      </c>
      <c r="CC7" s="23">
        <v>12200</v>
      </c>
      <c r="CD7" s="23">
        <v>0</v>
      </c>
      <c r="CE7" s="23">
        <v>0</v>
      </c>
      <c r="CF7" s="26">
        <f>SUM(CB7:CE7)</f>
        <v>80204</v>
      </c>
      <c r="CG7" s="26">
        <v>5075</v>
      </c>
      <c r="CH7" s="28">
        <v>49974</v>
      </c>
      <c r="CI7" s="28">
        <v>9260</v>
      </c>
      <c r="CJ7" s="28">
        <v>0</v>
      </c>
      <c r="CK7" s="28">
        <v>0</v>
      </c>
      <c r="CL7" s="26">
        <f>SUM(CH7:CK7)</f>
        <v>59234</v>
      </c>
      <c r="CM7" s="29">
        <v>265</v>
      </c>
      <c r="CN7" s="152">
        <f>SUM(AV7+BB7+BH7+BN7+BT7+BZ7+CF7+CL7+F7+L7+R7+X7+AD7+AJ7+AP7)</f>
        <v>474733</v>
      </c>
      <c r="CO7" s="153">
        <f>SUM(AW7+BC7+BI7+BO7+BU7+CA7+CG7+CM7+G7+M7+S7+Y7+AE7+AK7+AQ7)</f>
        <v>24136</v>
      </c>
      <c r="CP7" s="30">
        <v>10623</v>
      </c>
      <c r="CQ7" s="23">
        <v>3950</v>
      </c>
      <c r="CR7" s="23">
        <v>0</v>
      </c>
      <c r="CS7" s="23">
        <v>0</v>
      </c>
      <c r="CT7" s="26">
        <f>SUM(CP7+CQ7+CR7+CS7)</f>
        <v>14573</v>
      </c>
      <c r="CU7" s="26">
        <v>1105</v>
      </c>
      <c r="CV7" s="23">
        <v>13876</v>
      </c>
      <c r="CW7" s="23">
        <v>4240</v>
      </c>
      <c r="CX7" s="23">
        <v>0</v>
      </c>
      <c r="CY7" s="23">
        <v>0</v>
      </c>
      <c r="CZ7" s="26">
        <f>SUM(CV7:CY7)</f>
        <v>18116</v>
      </c>
      <c r="DA7" s="26">
        <v>2200</v>
      </c>
      <c r="DB7" s="23">
        <v>2260</v>
      </c>
      <c r="DC7" s="23">
        <v>650</v>
      </c>
      <c r="DD7" s="23">
        <v>0</v>
      </c>
      <c r="DE7" s="23">
        <v>0</v>
      </c>
      <c r="DF7" s="26">
        <f>SUM(DB7:DE7)</f>
        <v>2910</v>
      </c>
      <c r="DG7" s="26">
        <v>234</v>
      </c>
      <c r="DH7" s="23">
        <v>12572</v>
      </c>
      <c r="DI7" s="23">
        <v>2840</v>
      </c>
      <c r="DJ7" s="23">
        <v>0</v>
      </c>
      <c r="DK7" s="23">
        <v>0</v>
      </c>
      <c r="DL7" s="26">
        <f>SUM(DH7:DK7)</f>
        <v>15412</v>
      </c>
      <c r="DM7" s="26">
        <v>475</v>
      </c>
      <c r="DN7" s="23">
        <v>54118</v>
      </c>
      <c r="DO7" s="23">
        <v>39375</v>
      </c>
      <c r="DP7" s="23">
        <v>0</v>
      </c>
      <c r="DQ7" s="23">
        <v>0</v>
      </c>
      <c r="DR7" s="26">
        <f>SUM(DN7:DQ7)</f>
        <v>93493</v>
      </c>
      <c r="DS7" s="29">
        <v>4585</v>
      </c>
      <c r="DT7" s="152">
        <f>SUM(CT7+CZ7+DF7+DL7+DR7)</f>
        <v>144504</v>
      </c>
      <c r="DU7" s="159">
        <f t="shared" ref="DU7:DU36" si="0">SUM(CU7+DA7+DG7+DM7+DS7)</f>
        <v>8599</v>
      </c>
      <c r="DV7" s="152">
        <f>AV7+BB7+BH7+BN7+BT7+BZ7+CF7+CL7+CT7+CZ7+DF7+DL7+DR7+F7+L7+R7+X7+AD7+AJ7+AP7</f>
        <v>619237</v>
      </c>
      <c r="DW7" s="153">
        <f>+AW7+BC7+BI7+BO7+BU7+CA7+CG7+CM7+CU7+DA7+DG7+DM7+DS7+G7+M7+S7+Y7+AE7+AK7+AQ7</f>
        <v>32735</v>
      </c>
      <c r="DX7" s="31"/>
      <c r="DY7" s="31"/>
      <c r="DZ7" s="32"/>
      <c r="EA7" s="32"/>
    </row>
    <row r="8" spans="1:131" s="16" customFormat="1" ht="26.25">
      <c r="A8" s="216">
        <v>42857</v>
      </c>
      <c r="B8" s="23">
        <v>0</v>
      </c>
      <c r="C8" s="23">
        <v>0</v>
      </c>
      <c r="D8" s="23">
        <v>0</v>
      </c>
      <c r="E8" s="23">
        <v>0</v>
      </c>
      <c r="F8" s="24">
        <f t="shared" ref="F8:F37" si="1">SUM(B8+C8+D8+E8)</f>
        <v>0</v>
      </c>
      <c r="G8" s="25">
        <v>0</v>
      </c>
      <c r="H8" s="23">
        <v>0</v>
      </c>
      <c r="I8" s="23">
        <v>0</v>
      </c>
      <c r="J8" s="23">
        <v>0</v>
      </c>
      <c r="K8" s="23">
        <v>0</v>
      </c>
      <c r="L8" s="24">
        <f t="shared" ref="L8:L37" si="2">SUM(H8+I8+J8+K8)</f>
        <v>0</v>
      </c>
      <c r="M8" s="25">
        <v>0</v>
      </c>
      <c r="N8" s="23">
        <v>0</v>
      </c>
      <c r="O8" s="23">
        <v>0</v>
      </c>
      <c r="P8" s="23">
        <v>0</v>
      </c>
      <c r="Q8" s="23">
        <v>0</v>
      </c>
      <c r="R8" s="24">
        <f t="shared" ref="R8:R37" si="3">SUM(N8+O8+P8+Q8)</f>
        <v>0</v>
      </c>
      <c r="S8" s="25">
        <v>0</v>
      </c>
      <c r="T8" s="23">
        <v>0</v>
      </c>
      <c r="U8" s="23">
        <v>0</v>
      </c>
      <c r="V8" s="23">
        <v>0</v>
      </c>
      <c r="W8" s="23">
        <v>0</v>
      </c>
      <c r="X8" s="24">
        <f t="shared" ref="X8:X37" si="4">SUM(T8+U8+V8+W8)</f>
        <v>0</v>
      </c>
      <c r="Y8" s="25">
        <v>0</v>
      </c>
      <c r="Z8" s="23">
        <v>0</v>
      </c>
      <c r="AA8" s="23">
        <v>0</v>
      </c>
      <c r="AB8" s="23">
        <v>0</v>
      </c>
      <c r="AC8" s="23">
        <v>0</v>
      </c>
      <c r="AD8" s="24">
        <f t="shared" ref="AD8:AD37" si="5">SUM(Z8+AA8+AB8+AC8)</f>
        <v>0</v>
      </c>
      <c r="AE8" s="25">
        <v>0</v>
      </c>
      <c r="AF8" s="33">
        <v>0</v>
      </c>
      <c r="AG8" s="23">
        <v>0</v>
      </c>
      <c r="AH8" s="23">
        <v>0</v>
      </c>
      <c r="AI8" s="23">
        <v>0</v>
      </c>
      <c r="AJ8" s="24">
        <v>0</v>
      </c>
      <c r="AK8" s="25">
        <v>0</v>
      </c>
      <c r="AL8" s="23">
        <v>0</v>
      </c>
      <c r="AM8" s="23">
        <v>0</v>
      </c>
      <c r="AN8" s="23">
        <v>0</v>
      </c>
      <c r="AO8" s="23">
        <v>0</v>
      </c>
      <c r="AP8" s="24">
        <f t="shared" ref="AP8:AP37" si="6">SUM(AL8+AM8+AN8+AO8)</f>
        <v>0</v>
      </c>
      <c r="AQ8" s="25">
        <v>0</v>
      </c>
      <c r="AR8" s="33">
        <v>61536</v>
      </c>
      <c r="AS8" s="23">
        <v>34090</v>
      </c>
      <c r="AT8" s="23">
        <v>0</v>
      </c>
      <c r="AU8" s="23">
        <v>400</v>
      </c>
      <c r="AV8" s="24">
        <f t="shared" ref="AV8:AV37" si="7">SUM(AR8+AS8+AT8+AU8)</f>
        <v>96026</v>
      </c>
      <c r="AW8" s="25">
        <v>13650</v>
      </c>
      <c r="AX8" s="33">
        <v>92363</v>
      </c>
      <c r="AY8" s="23">
        <v>11860</v>
      </c>
      <c r="AZ8" s="23">
        <v>0</v>
      </c>
      <c r="BA8" s="23">
        <v>100</v>
      </c>
      <c r="BB8" s="26">
        <f t="shared" ref="BB8:BB37" si="8">SUM(AX8:BA8)</f>
        <v>104323</v>
      </c>
      <c r="BC8" s="25">
        <v>286</v>
      </c>
      <c r="BD8" s="27">
        <v>15149</v>
      </c>
      <c r="BE8" s="27">
        <v>7230</v>
      </c>
      <c r="BF8" s="27">
        <v>0</v>
      </c>
      <c r="BG8" s="27">
        <v>0</v>
      </c>
      <c r="BH8" s="26">
        <f t="shared" ref="BH8:BH37" si="9">SUM(BD8:BG8)</f>
        <v>22379</v>
      </c>
      <c r="BI8" s="26">
        <v>3565</v>
      </c>
      <c r="BJ8" s="27">
        <v>42700</v>
      </c>
      <c r="BK8" s="27">
        <v>12880</v>
      </c>
      <c r="BL8" s="27">
        <v>0</v>
      </c>
      <c r="BM8" s="27">
        <v>0</v>
      </c>
      <c r="BN8" s="26">
        <f t="shared" ref="BN8:BN37" si="10">SUM(BJ8:BM8)</f>
        <v>55580</v>
      </c>
      <c r="BO8" s="26">
        <f>'[3]Non farebox- Details '!AQ6</f>
        <v>7445</v>
      </c>
      <c r="BP8" s="23">
        <v>20249</v>
      </c>
      <c r="BQ8" s="23">
        <v>7870</v>
      </c>
      <c r="BR8" s="27">
        <v>0</v>
      </c>
      <c r="BS8" s="27">
        <v>0</v>
      </c>
      <c r="BT8" s="26">
        <f t="shared" ref="BT8:BT37" si="11">SUM(BP8:BS8)</f>
        <v>28119</v>
      </c>
      <c r="BU8" s="25">
        <v>2777</v>
      </c>
      <c r="BV8" s="23">
        <v>21930</v>
      </c>
      <c r="BW8" s="23">
        <v>22800</v>
      </c>
      <c r="BX8" s="23">
        <v>0</v>
      </c>
      <c r="BY8" s="23">
        <v>0</v>
      </c>
      <c r="BZ8" s="26">
        <f t="shared" ref="BZ8:BZ37" si="12">SUM(BV8:BY8)</f>
        <v>44730</v>
      </c>
      <c r="CA8" s="25">
        <v>365</v>
      </c>
      <c r="CB8" s="33">
        <v>51171</v>
      </c>
      <c r="CC8" s="23">
        <v>11000</v>
      </c>
      <c r="CD8" s="23">
        <v>0</v>
      </c>
      <c r="CE8" s="23">
        <v>0</v>
      </c>
      <c r="CF8" s="26">
        <f t="shared" ref="CF8:CF37" si="13">SUM(CB8:CE8)</f>
        <v>62171</v>
      </c>
      <c r="CG8" s="26">
        <v>6975</v>
      </c>
      <c r="CH8" s="28">
        <v>36198</v>
      </c>
      <c r="CI8" s="28">
        <v>10350</v>
      </c>
      <c r="CJ8" s="28">
        <v>0</v>
      </c>
      <c r="CK8" s="28">
        <v>0</v>
      </c>
      <c r="CL8" s="26">
        <f t="shared" ref="CL8:CL37" si="14">SUM(CH8:CK8)</f>
        <v>46548</v>
      </c>
      <c r="CM8" s="29">
        <v>2520</v>
      </c>
      <c r="CN8" s="152">
        <f t="shared" ref="CN8:CO37" si="15">SUM(AV8+BB8+BH8+BN8+BT8+BZ8+CF8+CL8+F8+L8+R8+X8+AD8+AJ8+AP8)</f>
        <v>459876</v>
      </c>
      <c r="CO8" s="153">
        <f t="shared" si="15"/>
        <v>37583</v>
      </c>
      <c r="CP8" s="34">
        <v>10472</v>
      </c>
      <c r="CQ8" s="23">
        <v>6470</v>
      </c>
      <c r="CR8" s="23">
        <v>0</v>
      </c>
      <c r="CS8" s="23">
        <v>0</v>
      </c>
      <c r="CT8" s="26">
        <f t="shared" ref="CT8:CT37" si="16">SUM(CP8+CQ8+CR8+CS8)</f>
        <v>16942</v>
      </c>
      <c r="CU8" s="26">
        <v>685</v>
      </c>
      <c r="CV8" s="33">
        <v>12825</v>
      </c>
      <c r="CW8" s="23">
        <v>2880</v>
      </c>
      <c r="CX8" s="23">
        <v>0</v>
      </c>
      <c r="CY8" s="23">
        <v>0</v>
      </c>
      <c r="CZ8" s="26">
        <f t="shared" ref="CZ8:CZ37" si="17">SUM(CV8:CY8)</f>
        <v>15705</v>
      </c>
      <c r="DA8" s="26">
        <v>3560</v>
      </c>
      <c r="DB8" s="33">
        <v>2792</v>
      </c>
      <c r="DC8" s="23">
        <v>540</v>
      </c>
      <c r="DD8" s="23">
        <v>0</v>
      </c>
      <c r="DE8" s="23">
        <v>0</v>
      </c>
      <c r="DF8" s="26">
        <f t="shared" ref="DF8:DF37" si="18">SUM(DB8:DE8)</f>
        <v>3332</v>
      </c>
      <c r="DG8" s="26">
        <v>35</v>
      </c>
      <c r="DH8" s="33">
        <v>10342</v>
      </c>
      <c r="DI8" s="23">
        <v>3810</v>
      </c>
      <c r="DJ8" s="23">
        <v>0</v>
      </c>
      <c r="DK8" s="23">
        <v>200</v>
      </c>
      <c r="DL8" s="26">
        <f t="shared" ref="DL8:DL37" si="19">SUM(DH8:DK8)</f>
        <v>14352</v>
      </c>
      <c r="DM8" s="26">
        <v>695</v>
      </c>
      <c r="DN8" s="33">
        <v>48528</v>
      </c>
      <c r="DO8" s="23">
        <v>18990</v>
      </c>
      <c r="DP8" s="23">
        <v>0</v>
      </c>
      <c r="DQ8" s="23">
        <v>0</v>
      </c>
      <c r="DR8" s="26">
        <f t="shared" ref="DR8:DR37" si="20">SUM(DN8:DQ8)</f>
        <v>67518</v>
      </c>
      <c r="DS8" s="29">
        <v>2655</v>
      </c>
      <c r="DT8" s="152">
        <f t="shared" ref="DT8:DT36" si="21">SUM(CT8+CZ8+DF8+DL8+DR8)</f>
        <v>117849</v>
      </c>
      <c r="DU8" s="159">
        <f t="shared" si="0"/>
        <v>7630</v>
      </c>
      <c r="DV8" s="152">
        <f t="shared" ref="DV8:DV37" si="22">AV8+BB8+BH8+BN8+BT8+BZ8+CF8+CL8+CT8+CZ8+DF8+DL8+DR8+F8+L8+R8+X8+AD8+AJ8+AP8</f>
        <v>577725</v>
      </c>
      <c r="DW8" s="153">
        <f t="shared" ref="DW8:DW37" si="23">+AW8+BC8+BI8+BO8+BU8+CA8+CG8+CM8+CU8+DA8+DG8+DM8+DS8+G8+M8+S8+Y8+AE8+AK8+AQ8</f>
        <v>45213</v>
      </c>
      <c r="DX8" s="35"/>
      <c r="DY8" s="31"/>
      <c r="DZ8" s="32"/>
      <c r="EA8" s="36"/>
    </row>
    <row r="9" spans="1:131" s="16" customFormat="1" ht="26.25">
      <c r="A9" s="216">
        <v>42858</v>
      </c>
      <c r="B9" s="23">
        <v>0</v>
      </c>
      <c r="C9" s="23">
        <v>0</v>
      </c>
      <c r="D9" s="23">
        <v>0</v>
      </c>
      <c r="E9" s="23">
        <v>0</v>
      </c>
      <c r="F9" s="24">
        <f t="shared" si="1"/>
        <v>0</v>
      </c>
      <c r="G9" s="25">
        <v>0</v>
      </c>
      <c r="H9" s="23">
        <v>0</v>
      </c>
      <c r="I9" s="23">
        <v>0</v>
      </c>
      <c r="J9" s="23">
        <v>0</v>
      </c>
      <c r="K9" s="23">
        <v>0</v>
      </c>
      <c r="L9" s="24">
        <f t="shared" si="2"/>
        <v>0</v>
      </c>
      <c r="M9" s="25">
        <v>0</v>
      </c>
      <c r="N9" s="23">
        <v>0</v>
      </c>
      <c r="O9" s="23">
        <v>0</v>
      </c>
      <c r="P9" s="23">
        <v>0</v>
      </c>
      <c r="Q9" s="23">
        <v>0</v>
      </c>
      <c r="R9" s="24">
        <f t="shared" si="3"/>
        <v>0</v>
      </c>
      <c r="S9" s="25">
        <v>0</v>
      </c>
      <c r="T9" s="23">
        <v>0</v>
      </c>
      <c r="U9" s="23">
        <v>0</v>
      </c>
      <c r="V9" s="23">
        <v>0</v>
      </c>
      <c r="W9" s="23">
        <v>0</v>
      </c>
      <c r="X9" s="24">
        <f t="shared" si="4"/>
        <v>0</v>
      </c>
      <c r="Y9" s="25">
        <v>0</v>
      </c>
      <c r="Z9" s="23">
        <v>0</v>
      </c>
      <c r="AA9" s="23">
        <v>0</v>
      </c>
      <c r="AB9" s="23">
        <v>0</v>
      </c>
      <c r="AC9" s="23">
        <v>0</v>
      </c>
      <c r="AD9" s="24">
        <f t="shared" si="5"/>
        <v>0</v>
      </c>
      <c r="AE9" s="25">
        <v>0</v>
      </c>
      <c r="AF9" s="23">
        <v>0</v>
      </c>
      <c r="AG9" s="23">
        <v>0</v>
      </c>
      <c r="AH9" s="23">
        <v>0</v>
      </c>
      <c r="AI9" s="23">
        <v>0</v>
      </c>
      <c r="AJ9" s="24">
        <v>0</v>
      </c>
      <c r="AK9" s="25">
        <v>0</v>
      </c>
      <c r="AL9" s="23">
        <v>0</v>
      </c>
      <c r="AM9" s="23">
        <v>0</v>
      </c>
      <c r="AN9" s="23">
        <v>0</v>
      </c>
      <c r="AO9" s="23">
        <v>0</v>
      </c>
      <c r="AP9" s="24">
        <f t="shared" si="6"/>
        <v>0</v>
      </c>
      <c r="AQ9" s="25">
        <v>0</v>
      </c>
      <c r="AR9" s="23">
        <v>50073</v>
      </c>
      <c r="AS9" s="23">
        <v>24380</v>
      </c>
      <c r="AT9" s="23">
        <v>0</v>
      </c>
      <c r="AU9" s="23">
        <v>0</v>
      </c>
      <c r="AV9" s="24">
        <f t="shared" si="7"/>
        <v>74453</v>
      </c>
      <c r="AW9" s="25">
        <v>17086</v>
      </c>
      <c r="AX9" s="23">
        <v>62437</v>
      </c>
      <c r="AY9" s="23">
        <v>7800</v>
      </c>
      <c r="AZ9" s="23">
        <v>0</v>
      </c>
      <c r="BA9" s="23">
        <v>0</v>
      </c>
      <c r="BB9" s="26">
        <f t="shared" si="8"/>
        <v>70237</v>
      </c>
      <c r="BC9" s="25">
        <v>144</v>
      </c>
      <c r="BD9" s="27">
        <v>13912</v>
      </c>
      <c r="BE9" s="27">
        <v>4000</v>
      </c>
      <c r="BF9" s="27">
        <v>0</v>
      </c>
      <c r="BG9" s="27">
        <v>0</v>
      </c>
      <c r="BH9" s="26">
        <f t="shared" si="9"/>
        <v>17912</v>
      </c>
      <c r="BI9" s="26">
        <v>2720</v>
      </c>
      <c r="BJ9" s="27">
        <v>45814</v>
      </c>
      <c r="BK9" s="27">
        <v>8370</v>
      </c>
      <c r="BL9" s="27">
        <v>0</v>
      </c>
      <c r="BM9" s="27">
        <v>100</v>
      </c>
      <c r="BN9" s="26">
        <f t="shared" si="10"/>
        <v>54284</v>
      </c>
      <c r="BO9" s="26">
        <f>'[3]Non farebox- Details '!AQ7</f>
        <v>7391</v>
      </c>
      <c r="BP9" s="23">
        <v>19780</v>
      </c>
      <c r="BQ9" s="23">
        <v>1480</v>
      </c>
      <c r="BR9" s="27">
        <v>0</v>
      </c>
      <c r="BS9" s="27">
        <v>0</v>
      </c>
      <c r="BT9" s="26">
        <f t="shared" si="11"/>
        <v>21260</v>
      </c>
      <c r="BU9" s="25">
        <v>3364</v>
      </c>
      <c r="BV9" s="23">
        <v>23424</v>
      </c>
      <c r="BW9" s="23">
        <v>7820</v>
      </c>
      <c r="BX9" s="23">
        <v>0</v>
      </c>
      <c r="BY9" s="23">
        <v>0</v>
      </c>
      <c r="BZ9" s="26">
        <f t="shared" si="12"/>
        <v>31244</v>
      </c>
      <c r="CA9" s="25">
        <v>930</v>
      </c>
      <c r="CB9" s="23">
        <v>44507</v>
      </c>
      <c r="CC9" s="23">
        <v>6140</v>
      </c>
      <c r="CD9" s="23">
        <v>0</v>
      </c>
      <c r="CE9" s="23">
        <v>0</v>
      </c>
      <c r="CF9" s="26">
        <f t="shared" si="13"/>
        <v>50647</v>
      </c>
      <c r="CG9" s="26">
        <v>5025</v>
      </c>
      <c r="CH9" s="28">
        <v>30703</v>
      </c>
      <c r="CI9" s="28">
        <v>9290</v>
      </c>
      <c r="CJ9" s="28">
        <v>0</v>
      </c>
      <c r="CK9" s="28">
        <v>0</v>
      </c>
      <c r="CL9" s="26">
        <f t="shared" si="14"/>
        <v>39993</v>
      </c>
      <c r="CM9" s="29">
        <v>785</v>
      </c>
      <c r="CN9" s="152">
        <f t="shared" si="15"/>
        <v>360030</v>
      </c>
      <c r="CO9" s="153">
        <f t="shared" si="15"/>
        <v>37445</v>
      </c>
      <c r="CP9" s="30">
        <v>10992</v>
      </c>
      <c r="CQ9" s="23">
        <v>2080</v>
      </c>
      <c r="CR9" s="23">
        <v>0</v>
      </c>
      <c r="CS9" s="23">
        <v>0</v>
      </c>
      <c r="CT9" s="26">
        <f t="shared" si="16"/>
        <v>13072</v>
      </c>
      <c r="CU9" s="26">
        <v>970</v>
      </c>
      <c r="CV9" s="23">
        <v>12760</v>
      </c>
      <c r="CW9" s="23">
        <v>2730</v>
      </c>
      <c r="CX9" s="23">
        <v>0</v>
      </c>
      <c r="CY9" s="23">
        <v>0</v>
      </c>
      <c r="CZ9" s="26">
        <f t="shared" si="17"/>
        <v>15490</v>
      </c>
      <c r="DA9" s="26">
        <v>4140</v>
      </c>
      <c r="DB9" s="23">
        <v>2220</v>
      </c>
      <c r="DC9" s="23">
        <v>1020</v>
      </c>
      <c r="DD9" s="23">
        <v>0</v>
      </c>
      <c r="DE9" s="23">
        <v>0</v>
      </c>
      <c r="DF9" s="26">
        <f t="shared" si="18"/>
        <v>3240</v>
      </c>
      <c r="DG9" s="26">
        <v>72</v>
      </c>
      <c r="DH9" s="23">
        <v>9296</v>
      </c>
      <c r="DI9" s="23">
        <v>5130</v>
      </c>
      <c r="DJ9" s="23">
        <v>0</v>
      </c>
      <c r="DK9" s="23">
        <v>0</v>
      </c>
      <c r="DL9" s="26">
        <f t="shared" si="19"/>
        <v>14426</v>
      </c>
      <c r="DM9" s="26">
        <v>395</v>
      </c>
      <c r="DN9" s="23">
        <v>42157</v>
      </c>
      <c r="DO9" s="23">
        <v>12200</v>
      </c>
      <c r="DP9" s="23">
        <v>0</v>
      </c>
      <c r="DQ9" s="23">
        <v>0</v>
      </c>
      <c r="DR9" s="26">
        <f t="shared" si="20"/>
        <v>54357</v>
      </c>
      <c r="DS9" s="29">
        <v>2665</v>
      </c>
      <c r="DT9" s="152">
        <f t="shared" si="21"/>
        <v>100585</v>
      </c>
      <c r="DU9" s="159">
        <f t="shared" si="0"/>
        <v>8242</v>
      </c>
      <c r="DV9" s="152">
        <f t="shared" si="22"/>
        <v>460615</v>
      </c>
      <c r="DW9" s="153">
        <f t="shared" si="23"/>
        <v>45687</v>
      </c>
      <c r="DX9" s="35"/>
      <c r="DY9" s="31"/>
      <c r="DZ9" s="32"/>
      <c r="EA9" s="36"/>
    </row>
    <row r="10" spans="1:131" s="16" customFormat="1" ht="26.25">
      <c r="A10" s="216">
        <v>42859</v>
      </c>
      <c r="B10" s="23">
        <v>0</v>
      </c>
      <c r="C10" s="23">
        <v>0</v>
      </c>
      <c r="D10" s="23">
        <v>0</v>
      </c>
      <c r="E10" s="23">
        <v>0</v>
      </c>
      <c r="F10" s="24">
        <f t="shared" si="1"/>
        <v>0</v>
      </c>
      <c r="G10" s="25">
        <v>0</v>
      </c>
      <c r="H10" s="23">
        <v>0</v>
      </c>
      <c r="I10" s="23">
        <v>0</v>
      </c>
      <c r="J10" s="23">
        <v>0</v>
      </c>
      <c r="K10" s="23">
        <v>0</v>
      </c>
      <c r="L10" s="24">
        <f t="shared" si="2"/>
        <v>0</v>
      </c>
      <c r="M10" s="25">
        <v>0</v>
      </c>
      <c r="N10" s="23">
        <v>0</v>
      </c>
      <c r="O10" s="23">
        <v>0</v>
      </c>
      <c r="P10" s="23">
        <v>0</v>
      </c>
      <c r="Q10" s="23">
        <v>0</v>
      </c>
      <c r="R10" s="24">
        <f t="shared" si="3"/>
        <v>0</v>
      </c>
      <c r="S10" s="25">
        <v>0</v>
      </c>
      <c r="T10" s="23">
        <v>0</v>
      </c>
      <c r="U10" s="23">
        <v>0</v>
      </c>
      <c r="V10" s="23">
        <v>0</v>
      </c>
      <c r="W10" s="23">
        <v>0</v>
      </c>
      <c r="X10" s="24">
        <f t="shared" si="4"/>
        <v>0</v>
      </c>
      <c r="Y10" s="25">
        <v>0</v>
      </c>
      <c r="Z10" s="23">
        <v>0</v>
      </c>
      <c r="AA10" s="23">
        <v>0</v>
      </c>
      <c r="AB10" s="23">
        <v>0</v>
      </c>
      <c r="AC10" s="23">
        <v>0</v>
      </c>
      <c r="AD10" s="24">
        <f t="shared" si="5"/>
        <v>0</v>
      </c>
      <c r="AE10" s="25">
        <v>0</v>
      </c>
      <c r="AF10" s="23">
        <v>0</v>
      </c>
      <c r="AG10" s="23">
        <v>0</v>
      </c>
      <c r="AH10" s="23">
        <v>0</v>
      </c>
      <c r="AI10" s="23">
        <v>0</v>
      </c>
      <c r="AJ10" s="24">
        <v>0</v>
      </c>
      <c r="AK10" s="25">
        <v>0</v>
      </c>
      <c r="AL10" s="23">
        <v>0</v>
      </c>
      <c r="AM10" s="23">
        <v>0</v>
      </c>
      <c r="AN10" s="23">
        <v>0</v>
      </c>
      <c r="AO10" s="23">
        <v>0</v>
      </c>
      <c r="AP10" s="24">
        <f t="shared" si="6"/>
        <v>0</v>
      </c>
      <c r="AQ10" s="25">
        <v>0</v>
      </c>
      <c r="AR10" s="23">
        <v>48153</v>
      </c>
      <c r="AS10" s="23">
        <v>18830</v>
      </c>
      <c r="AT10" s="23">
        <v>0</v>
      </c>
      <c r="AU10" s="23">
        <v>0</v>
      </c>
      <c r="AV10" s="24">
        <f t="shared" si="7"/>
        <v>66983</v>
      </c>
      <c r="AW10" s="25">
        <v>11216</v>
      </c>
      <c r="AX10" s="23">
        <v>55405</v>
      </c>
      <c r="AY10" s="23">
        <v>11350</v>
      </c>
      <c r="AZ10" s="23">
        <v>0</v>
      </c>
      <c r="BA10" s="23">
        <v>0</v>
      </c>
      <c r="BB10" s="26">
        <f t="shared" si="8"/>
        <v>66755</v>
      </c>
      <c r="BC10" s="25">
        <v>204</v>
      </c>
      <c r="BD10" s="27">
        <v>14076</v>
      </c>
      <c r="BE10" s="27">
        <v>5861</v>
      </c>
      <c r="BF10" s="27">
        <v>0</v>
      </c>
      <c r="BG10" s="27">
        <v>0</v>
      </c>
      <c r="BH10" s="26">
        <f t="shared" si="9"/>
        <v>19937</v>
      </c>
      <c r="BI10" s="26">
        <v>1990</v>
      </c>
      <c r="BJ10" s="37">
        <v>41907</v>
      </c>
      <c r="BK10" s="37">
        <v>5730</v>
      </c>
      <c r="BL10" s="37">
        <v>0</v>
      </c>
      <c r="BM10" s="37">
        <v>0</v>
      </c>
      <c r="BN10" s="26">
        <f t="shared" si="10"/>
        <v>47637</v>
      </c>
      <c r="BO10" s="26">
        <f>'[3]Non farebox- Details '!AQ8</f>
        <v>5353</v>
      </c>
      <c r="BP10" s="23">
        <v>16885</v>
      </c>
      <c r="BQ10" s="23">
        <v>3010</v>
      </c>
      <c r="BR10" s="27">
        <v>0</v>
      </c>
      <c r="BS10" s="27">
        <v>500</v>
      </c>
      <c r="BT10" s="26">
        <f t="shared" si="11"/>
        <v>20395</v>
      </c>
      <c r="BU10" s="25">
        <v>2960</v>
      </c>
      <c r="BV10" s="23">
        <v>26186</v>
      </c>
      <c r="BW10" s="23">
        <v>9670</v>
      </c>
      <c r="BX10" s="23">
        <v>0</v>
      </c>
      <c r="BY10" s="23">
        <v>0</v>
      </c>
      <c r="BZ10" s="26">
        <f t="shared" si="12"/>
        <v>35856</v>
      </c>
      <c r="CA10" s="25">
        <v>500</v>
      </c>
      <c r="CB10" s="23">
        <v>48765</v>
      </c>
      <c r="CC10" s="23">
        <v>5040</v>
      </c>
      <c r="CD10" s="23">
        <v>0</v>
      </c>
      <c r="CE10" s="23">
        <v>0</v>
      </c>
      <c r="CF10" s="26">
        <f t="shared" si="13"/>
        <v>53805</v>
      </c>
      <c r="CG10" s="26">
        <v>4245</v>
      </c>
      <c r="CH10" s="28">
        <v>34075</v>
      </c>
      <c r="CI10" s="28">
        <v>9790</v>
      </c>
      <c r="CJ10" s="28">
        <v>0</v>
      </c>
      <c r="CK10" s="28">
        <v>0</v>
      </c>
      <c r="CL10" s="26">
        <f t="shared" si="14"/>
        <v>43865</v>
      </c>
      <c r="CM10" s="29">
        <v>715</v>
      </c>
      <c r="CN10" s="152">
        <f t="shared" si="15"/>
        <v>355233</v>
      </c>
      <c r="CO10" s="153">
        <f t="shared" si="15"/>
        <v>27183</v>
      </c>
      <c r="CP10" s="30">
        <v>9812</v>
      </c>
      <c r="CQ10" s="23">
        <v>2570</v>
      </c>
      <c r="CR10" s="23">
        <v>0</v>
      </c>
      <c r="CS10" s="23">
        <v>0</v>
      </c>
      <c r="CT10" s="26">
        <f t="shared" si="16"/>
        <v>12382</v>
      </c>
      <c r="CU10" s="26">
        <v>1675</v>
      </c>
      <c r="CV10" s="23">
        <v>13442</v>
      </c>
      <c r="CW10" s="23">
        <v>790</v>
      </c>
      <c r="CX10" s="23">
        <v>0</v>
      </c>
      <c r="CY10" s="23">
        <v>0</v>
      </c>
      <c r="CZ10" s="26">
        <f t="shared" si="17"/>
        <v>14232</v>
      </c>
      <c r="DA10" s="26">
        <v>4700</v>
      </c>
      <c r="DB10" s="23">
        <v>3506</v>
      </c>
      <c r="DC10" s="23">
        <v>450</v>
      </c>
      <c r="DD10" s="23">
        <v>0</v>
      </c>
      <c r="DE10" s="23">
        <v>0</v>
      </c>
      <c r="DF10" s="26">
        <f t="shared" si="18"/>
        <v>3956</v>
      </c>
      <c r="DG10" s="26">
        <v>192</v>
      </c>
      <c r="DH10" s="23">
        <v>9385</v>
      </c>
      <c r="DI10" s="23">
        <v>1990</v>
      </c>
      <c r="DJ10" s="23">
        <v>0</v>
      </c>
      <c r="DK10" s="23">
        <v>0</v>
      </c>
      <c r="DL10" s="26">
        <f t="shared" si="19"/>
        <v>11375</v>
      </c>
      <c r="DM10" s="26">
        <v>405</v>
      </c>
      <c r="DN10" s="23">
        <v>44052</v>
      </c>
      <c r="DO10" s="23">
        <v>16380</v>
      </c>
      <c r="DP10" s="23">
        <v>0</v>
      </c>
      <c r="DQ10" s="23">
        <v>0</v>
      </c>
      <c r="DR10" s="26">
        <f t="shared" si="20"/>
        <v>60432</v>
      </c>
      <c r="DS10" s="29">
        <v>2920</v>
      </c>
      <c r="DT10" s="152">
        <f t="shared" si="21"/>
        <v>102377</v>
      </c>
      <c r="DU10" s="159">
        <f t="shared" si="0"/>
        <v>9892</v>
      </c>
      <c r="DV10" s="152">
        <f t="shared" si="22"/>
        <v>457610</v>
      </c>
      <c r="DW10" s="153">
        <f t="shared" si="23"/>
        <v>37075</v>
      </c>
      <c r="DX10" s="38"/>
      <c r="DY10" s="38"/>
      <c r="DZ10" s="32"/>
      <c r="EA10" s="32"/>
    </row>
    <row r="11" spans="1:131" s="16" customFormat="1" ht="26.25">
      <c r="A11" s="216">
        <v>42860</v>
      </c>
      <c r="B11" s="23">
        <v>0</v>
      </c>
      <c r="C11" s="23">
        <v>0</v>
      </c>
      <c r="D11" s="23">
        <v>0</v>
      </c>
      <c r="E11" s="23">
        <v>0</v>
      </c>
      <c r="F11" s="24">
        <f t="shared" si="1"/>
        <v>0</v>
      </c>
      <c r="G11" s="25">
        <v>0</v>
      </c>
      <c r="H11" s="23">
        <v>0</v>
      </c>
      <c r="I11" s="23">
        <v>0</v>
      </c>
      <c r="J11" s="23">
        <v>0</v>
      </c>
      <c r="K11" s="23">
        <v>0</v>
      </c>
      <c r="L11" s="24">
        <f t="shared" si="2"/>
        <v>0</v>
      </c>
      <c r="M11" s="25">
        <v>0</v>
      </c>
      <c r="N11" s="23">
        <v>0</v>
      </c>
      <c r="O11" s="23">
        <v>0</v>
      </c>
      <c r="P11" s="23">
        <v>0</v>
      </c>
      <c r="Q11" s="23">
        <v>0</v>
      </c>
      <c r="R11" s="24">
        <f t="shared" si="3"/>
        <v>0</v>
      </c>
      <c r="S11" s="25">
        <v>0</v>
      </c>
      <c r="T11" s="23">
        <v>0</v>
      </c>
      <c r="U11" s="23">
        <v>0</v>
      </c>
      <c r="V11" s="23">
        <v>0</v>
      </c>
      <c r="W11" s="23">
        <v>0</v>
      </c>
      <c r="X11" s="24">
        <f t="shared" si="4"/>
        <v>0</v>
      </c>
      <c r="Y11" s="25">
        <v>0</v>
      </c>
      <c r="Z11" s="23">
        <v>0</v>
      </c>
      <c r="AA11" s="23">
        <v>0</v>
      </c>
      <c r="AB11" s="23">
        <v>0</v>
      </c>
      <c r="AC11" s="23">
        <v>0</v>
      </c>
      <c r="AD11" s="24">
        <f t="shared" si="5"/>
        <v>0</v>
      </c>
      <c r="AE11" s="25">
        <v>0</v>
      </c>
      <c r="AF11" s="23">
        <v>0</v>
      </c>
      <c r="AG11" s="23">
        <v>0</v>
      </c>
      <c r="AH11" s="23">
        <v>0</v>
      </c>
      <c r="AI11" s="23">
        <v>0</v>
      </c>
      <c r="AJ11" s="24">
        <v>0</v>
      </c>
      <c r="AK11" s="25">
        <v>0</v>
      </c>
      <c r="AL11" s="23">
        <v>0</v>
      </c>
      <c r="AM11" s="23">
        <v>0</v>
      </c>
      <c r="AN11" s="23">
        <v>0</v>
      </c>
      <c r="AO11" s="23">
        <v>0</v>
      </c>
      <c r="AP11" s="24">
        <f t="shared" si="6"/>
        <v>0</v>
      </c>
      <c r="AQ11" s="25">
        <v>0</v>
      </c>
      <c r="AR11" s="23">
        <v>48573</v>
      </c>
      <c r="AS11" s="23">
        <v>22670</v>
      </c>
      <c r="AT11" s="23">
        <v>0</v>
      </c>
      <c r="AU11" s="23">
        <v>0</v>
      </c>
      <c r="AV11" s="24">
        <f t="shared" si="7"/>
        <v>71243</v>
      </c>
      <c r="AW11" s="25">
        <v>9514</v>
      </c>
      <c r="AX11" s="23">
        <v>62738</v>
      </c>
      <c r="AY11" s="23">
        <v>10290</v>
      </c>
      <c r="AZ11" s="23">
        <v>0</v>
      </c>
      <c r="BA11" s="23">
        <v>0</v>
      </c>
      <c r="BB11" s="26">
        <f t="shared" si="8"/>
        <v>73028</v>
      </c>
      <c r="BC11" s="25">
        <v>240</v>
      </c>
      <c r="BD11" s="27">
        <v>16716</v>
      </c>
      <c r="BE11" s="23">
        <v>2370</v>
      </c>
      <c r="BF11" s="27">
        <v>0</v>
      </c>
      <c r="BG11" s="23">
        <v>0</v>
      </c>
      <c r="BH11" s="26">
        <f t="shared" si="9"/>
        <v>19086</v>
      </c>
      <c r="BI11" s="26">
        <v>1700</v>
      </c>
      <c r="BJ11" s="37">
        <v>51858</v>
      </c>
      <c r="BK11" s="37">
        <v>5840</v>
      </c>
      <c r="BL11" s="37">
        <v>0</v>
      </c>
      <c r="BM11" s="37">
        <v>350</v>
      </c>
      <c r="BN11" s="26">
        <f t="shared" si="10"/>
        <v>58048</v>
      </c>
      <c r="BO11" s="26">
        <f>'[3]Non farebox- Details '!AQ9</f>
        <v>9542</v>
      </c>
      <c r="BP11" s="23">
        <v>23507</v>
      </c>
      <c r="BQ11" s="23">
        <v>5800</v>
      </c>
      <c r="BR11" s="27">
        <v>0</v>
      </c>
      <c r="BS11" s="27">
        <v>0</v>
      </c>
      <c r="BT11" s="26">
        <f t="shared" si="11"/>
        <v>29307</v>
      </c>
      <c r="BU11" s="25">
        <v>2253</v>
      </c>
      <c r="BV11" s="23">
        <v>36934</v>
      </c>
      <c r="BW11" s="23">
        <v>12420</v>
      </c>
      <c r="BX11" s="23">
        <v>0</v>
      </c>
      <c r="BY11" s="23">
        <v>0</v>
      </c>
      <c r="BZ11" s="26">
        <f t="shared" si="12"/>
        <v>49354</v>
      </c>
      <c r="CA11" s="25">
        <v>605</v>
      </c>
      <c r="CB11" s="23">
        <v>87905</v>
      </c>
      <c r="CC11" s="23">
        <v>7920</v>
      </c>
      <c r="CD11" s="23">
        <v>0</v>
      </c>
      <c r="CE11" s="23">
        <v>0</v>
      </c>
      <c r="CF11" s="26">
        <f t="shared" si="13"/>
        <v>95825</v>
      </c>
      <c r="CG11" s="26">
        <v>7965</v>
      </c>
      <c r="CH11" s="28">
        <v>44399</v>
      </c>
      <c r="CI11" s="28">
        <v>7860</v>
      </c>
      <c r="CJ11" s="28">
        <v>0</v>
      </c>
      <c r="CK11" s="28">
        <v>0</v>
      </c>
      <c r="CL11" s="26">
        <f t="shared" si="14"/>
        <v>52259</v>
      </c>
      <c r="CM11" s="29">
        <v>720</v>
      </c>
      <c r="CN11" s="152">
        <f t="shared" si="15"/>
        <v>448150</v>
      </c>
      <c r="CO11" s="153">
        <f t="shared" si="15"/>
        <v>32539</v>
      </c>
      <c r="CP11" s="30">
        <v>17507</v>
      </c>
      <c r="CQ11" s="23">
        <v>5340</v>
      </c>
      <c r="CR11" s="23">
        <v>0</v>
      </c>
      <c r="CS11" s="23">
        <v>0</v>
      </c>
      <c r="CT11" s="26">
        <f t="shared" si="16"/>
        <v>22847</v>
      </c>
      <c r="CU11" s="26">
        <v>835</v>
      </c>
      <c r="CV11" s="23">
        <v>16886</v>
      </c>
      <c r="CW11" s="23">
        <v>2570</v>
      </c>
      <c r="CX11" s="23">
        <v>0</v>
      </c>
      <c r="CY11" s="23">
        <v>0</v>
      </c>
      <c r="CZ11" s="26">
        <f t="shared" si="17"/>
        <v>19456</v>
      </c>
      <c r="DA11" s="26">
        <v>2230</v>
      </c>
      <c r="DB11" s="23">
        <v>3180</v>
      </c>
      <c r="DC11" s="23">
        <v>420</v>
      </c>
      <c r="DD11" s="23">
        <v>0</v>
      </c>
      <c r="DE11" s="23">
        <v>0</v>
      </c>
      <c r="DF11" s="26">
        <f t="shared" si="18"/>
        <v>3600</v>
      </c>
      <c r="DG11" s="26">
        <v>190</v>
      </c>
      <c r="DH11" s="23">
        <v>13072</v>
      </c>
      <c r="DI11" s="23">
        <v>4520</v>
      </c>
      <c r="DJ11" s="23">
        <v>0</v>
      </c>
      <c r="DK11" s="23">
        <v>0</v>
      </c>
      <c r="DL11" s="26">
        <f t="shared" si="19"/>
        <v>17592</v>
      </c>
      <c r="DM11" s="26">
        <v>160</v>
      </c>
      <c r="DN11" s="23">
        <v>43685</v>
      </c>
      <c r="DO11" s="23">
        <v>29750</v>
      </c>
      <c r="DP11" s="23">
        <v>0</v>
      </c>
      <c r="DQ11" s="23">
        <v>0</v>
      </c>
      <c r="DR11" s="26">
        <f t="shared" si="20"/>
        <v>73435</v>
      </c>
      <c r="DS11" s="29">
        <v>3170</v>
      </c>
      <c r="DT11" s="152">
        <f t="shared" si="21"/>
        <v>136930</v>
      </c>
      <c r="DU11" s="159">
        <f t="shared" si="0"/>
        <v>6585</v>
      </c>
      <c r="DV11" s="152">
        <f t="shared" si="22"/>
        <v>585080</v>
      </c>
      <c r="DW11" s="153">
        <f t="shared" si="23"/>
        <v>39124</v>
      </c>
      <c r="DX11" s="15"/>
    </row>
    <row r="12" spans="1:131" s="16" customFormat="1" ht="26.25">
      <c r="A12" s="216">
        <v>42861</v>
      </c>
      <c r="B12" s="23">
        <v>0</v>
      </c>
      <c r="C12" s="23">
        <v>0</v>
      </c>
      <c r="D12" s="23">
        <v>0</v>
      </c>
      <c r="E12" s="23">
        <v>0</v>
      </c>
      <c r="F12" s="24">
        <f t="shared" si="1"/>
        <v>0</v>
      </c>
      <c r="G12" s="25">
        <v>0</v>
      </c>
      <c r="H12" s="23">
        <v>0</v>
      </c>
      <c r="I12" s="23">
        <v>0</v>
      </c>
      <c r="J12" s="23">
        <v>0</v>
      </c>
      <c r="K12" s="23">
        <v>0</v>
      </c>
      <c r="L12" s="24">
        <f t="shared" si="2"/>
        <v>0</v>
      </c>
      <c r="M12" s="25">
        <v>0</v>
      </c>
      <c r="N12" s="23">
        <v>0</v>
      </c>
      <c r="O12" s="23">
        <v>0</v>
      </c>
      <c r="P12" s="23">
        <v>0</v>
      </c>
      <c r="Q12" s="23">
        <v>0</v>
      </c>
      <c r="R12" s="24">
        <f t="shared" si="3"/>
        <v>0</v>
      </c>
      <c r="S12" s="25">
        <v>0</v>
      </c>
      <c r="T12" s="23">
        <v>0</v>
      </c>
      <c r="U12" s="23">
        <v>0</v>
      </c>
      <c r="V12" s="23">
        <v>0</v>
      </c>
      <c r="W12" s="23">
        <v>0</v>
      </c>
      <c r="X12" s="24">
        <f t="shared" si="4"/>
        <v>0</v>
      </c>
      <c r="Y12" s="25">
        <v>0</v>
      </c>
      <c r="Z12" s="23">
        <v>0</v>
      </c>
      <c r="AA12" s="23">
        <v>0</v>
      </c>
      <c r="AB12" s="23">
        <v>0</v>
      </c>
      <c r="AC12" s="23">
        <v>0</v>
      </c>
      <c r="AD12" s="24">
        <f t="shared" si="5"/>
        <v>0</v>
      </c>
      <c r="AE12" s="25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  <c r="AK12" s="25">
        <v>0</v>
      </c>
      <c r="AL12" s="23">
        <v>0</v>
      </c>
      <c r="AM12" s="23">
        <v>0</v>
      </c>
      <c r="AN12" s="23">
        <v>0</v>
      </c>
      <c r="AO12" s="23">
        <v>0</v>
      </c>
      <c r="AP12" s="24">
        <f t="shared" si="6"/>
        <v>0</v>
      </c>
      <c r="AQ12" s="25">
        <v>0</v>
      </c>
      <c r="AR12" s="23">
        <v>47778</v>
      </c>
      <c r="AS12" s="23">
        <v>13440</v>
      </c>
      <c r="AT12" s="23">
        <v>0</v>
      </c>
      <c r="AU12" s="23">
        <v>100</v>
      </c>
      <c r="AV12" s="24">
        <f t="shared" si="7"/>
        <v>61318</v>
      </c>
      <c r="AW12" s="25">
        <v>8153</v>
      </c>
      <c r="AX12" s="23">
        <v>77882</v>
      </c>
      <c r="AY12" s="23">
        <v>5460</v>
      </c>
      <c r="AZ12" s="23">
        <v>0</v>
      </c>
      <c r="BA12" s="23">
        <v>0</v>
      </c>
      <c r="BB12" s="26">
        <f t="shared" si="8"/>
        <v>83342</v>
      </c>
      <c r="BC12" s="25">
        <v>228</v>
      </c>
      <c r="BD12" s="27">
        <v>18845</v>
      </c>
      <c r="BE12" s="23">
        <v>3410</v>
      </c>
      <c r="BF12" s="27">
        <v>0</v>
      </c>
      <c r="BG12" s="23">
        <v>0</v>
      </c>
      <c r="BH12" s="26">
        <f t="shared" si="9"/>
        <v>22255</v>
      </c>
      <c r="BI12" s="26">
        <v>1300</v>
      </c>
      <c r="BJ12" s="37">
        <v>68436</v>
      </c>
      <c r="BK12" s="37">
        <v>13036</v>
      </c>
      <c r="BL12" s="37">
        <v>0</v>
      </c>
      <c r="BM12" s="37">
        <v>0</v>
      </c>
      <c r="BN12" s="26">
        <f t="shared" si="10"/>
        <v>81472</v>
      </c>
      <c r="BO12" s="26">
        <f>'[3]Non farebox- Details '!AQ10</f>
        <v>9523</v>
      </c>
      <c r="BP12" s="23">
        <v>24260</v>
      </c>
      <c r="BQ12" s="23">
        <v>3430</v>
      </c>
      <c r="BR12" s="27">
        <v>0</v>
      </c>
      <c r="BS12" s="27">
        <v>0</v>
      </c>
      <c r="BT12" s="26">
        <f t="shared" si="11"/>
        <v>27690</v>
      </c>
      <c r="BU12" s="25">
        <v>1166</v>
      </c>
      <c r="BV12" s="23">
        <v>24552</v>
      </c>
      <c r="BW12" s="23">
        <v>3520</v>
      </c>
      <c r="BX12" s="23">
        <v>0</v>
      </c>
      <c r="BY12" s="23">
        <v>300</v>
      </c>
      <c r="BZ12" s="26">
        <f t="shared" si="12"/>
        <v>28372</v>
      </c>
      <c r="CA12" s="25">
        <v>400</v>
      </c>
      <c r="CB12" s="23">
        <v>65983</v>
      </c>
      <c r="CC12" s="23">
        <v>9160</v>
      </c>
      <c r="CD12" s="23">
        <v>0</v>
      </c>
      <c r="CE12" s="23">
        <v>0</v>
      </c>
      <c r="CF12" s="26">
        <f t="shared" si="13"/>
        <v>75143</v>
      </c>
      <c r="CG12" s="26">
        <v>4300</v>
      </c>
      <c r="CH12" s="28">
        <v>49378</v>
      </c>
      <c r="CI12" s="28">
        <v>13434</v>
      </c>
      <c r="CJ12" s="28">
        <v>0</v>
      </c>
      <c r="CK12" s="28">
        <v>0</v>
      </c>
      <c r="CL12" s="26">
        <f t="shared" si="14"/>
        <v>62812</v>
      </c>
      <c r="CM12" s="29">
        <v>590</v>
      </c>
      <c r="CN12" s="152">
        <f t="shared" si="15"/>
        <v>442404</v>
      </c>
      <c r="CO12" s="153">
        <f t="shared" si="15"/>
        <v>25660</v>
      </c>
      <c r="CP12" s="30">
        <v>12248</v>
      </c>
      <c r="CQ12" s="23">
        <v>3260</v>
      </c>
      <c r="CR12" s="23">
        <v>0</v>
      </c>
      <c r="CS12" s="23">
        <v>0</v>
      </c>
      <c r="CT12" s="26">
        <f t="shared" si="16"/>
        <v>15508</v>
      </c>
      <c r="CU12" s="26">
        <v>750</v>
      </c>
      <c r="CV12" s="23">
        <v>19644</v>
      </c>
      <c r="CW12" s="23">
        <v>950</v>
      </c>
      <c r="CX12" s="23">
        <v>0</v>
      </c>
      <c r="CY12" s="23">
        <v>0</v>
      </c>
      <c r="CZ12" s="26">
        <f t="shared" si="17"/>
        <v>20594</v>
      </c>
      <c r="DA12" s="26">
        <v>3410</v>
      </c>
      <c r="DB12" s="23">
        <v>2368</v>
      </c>
      <c r="DC12" s="23">
        <v>680</v>
      </c>
      <c r="DD12" s="23">
        <v>0</v>
      </c>
      <c r="DE12" s="23">
        <v>0</v>
      </c>
      <c r="DF12" s="26">
        <f t="shared" si="18"/>
        <v>3048</v>
      </c>
      <c r="DG12" s="26">
        <v>27</v>
      </c>
      <c r="DH12" s="23">
        <v>12249</v>
      </c>
      <c r="DI12" s="23">
        <v>2150</v>
      </c>
      <c r="DJ12" s="23">
        <v>0</v>
      </c>
      <c r="DK12" s="23">
        <v>0</v>
      </c>
      <c r="DL12" s="26">
        <f t="shared" si="19"/>
        <v>14399</v>
      </c>
      <c r="DM12" s="26">
        <v>170</v>
      </c>
      <c r="DN12" s="23">
        <v>73078</v>
      </c>
      <c r="DO12" s="23">
        <v>22800</v>
      </c>
      <c r="DP12" s="23">
        <v>0</v>
      </c>
      <c r="DQ12" s="23">
        <v>0</v>
      </c>
      <c r="DR12" s="26">
        <f t="shared" si="20"/>
        <v>95878</v>
      </c>
      <c r="DS12" s="29">
        <v>2580</v>
      </c>
      <c r="DT12" s="152">
        <f t="shared" si="21"/>
        <v>149427</v>
      </c>
      <c r="DU12" s="159">
        <f t="shared" si="0"/>
        <v>6937</v>
      </c>
      <c r="DV12" s="152">
        <f t="shared" si="22"/>
        <v>591831</v>
      </c>
      <c r="DW12" s="153">
        <f t="shared" si="23"/>
        <v>32597</v>
      </c>
      <c r="DX12" s="15"/>
    </row>
    <row r="13" spans="1:131" s="16" customFormat="1" ht="26.25">
      <c r="A13" s="216">
        <v>42862</v>
      </c>
      <c r="B13" s="23">
        <v>0</v>
      </c>
      <c r="C13" s="23">
        <v>0</v>
      </c>
      <c r="D13" s="23">
        <v>0</v>
      </c>
      <c r="E13" s="23">
        <v>0</v>
      </c>
      <c r="F13" s="24">
        <f t="shared" si="1"/>
        <v>0</v>
      </c>
      <c r="G13" s="25">
        <v>0</v>
      </c>
      <c r="H13" s="23">
        <v>0</v>
      </c>
      <c r="I13" s="23">
        <v>0</v>
      </c>
      <c r="J13" s="23">
        <v>0</v>
      </c>
      <c r="K13" s="23">
        <v>0</v>
      </c>
      <c r="L13" s="24">
        <f t="shared" si="2"/>
        <v>0</v>
      </c>
      <c r="M13" s="25">
        <v>0</v>
      </c>
      <c r="N13" s="23">
        <v>0</v>
      </c>
      <c r="O13" s="23">
        <v>0</v>
      </c>
      <c r="P13" s="23">
        <v>0</v>
      </c>
      <c r="Q13" s="23">
        <v>0</v>
      </c>
      <c r="R13" s="24">
        <f t="shared" si="3"/>
        <v>0</v>
      </c>
      <c r="S13" s="25">
        <v>0</v>
      </c>
      <c r="T13" s="23">
        <v>0</v>
      </c>
      <c r="U13" s="23">
        <v>0</v>
      </c>
      <c r="V13" s="23">
        <v>0</v>
      </c>
      <c r="W13" s="23">
        <v>0</v>
      </c>
      <c r="X13" s="24">
        <f t="shared" si="4"/>
        <v>0</v>
      </c>
      <c r="Y13" s="25">
        <v>0</v>
      </c>
      <c r="Z13" s="23">
        <v>0</v>
      </c>
      <c r="AA13" s="23">
        <v>0</v>
      </c>
      <c r="AB13" s="23">
        <v>0</v>
      </c>
      <c r="AC13" s="23">
        <v>0</v>
      </c>
      <c r="AD13" s="24">
        <f t="shared" si="5"/>
        <v>0</v>
      </c>
      <c r="AE13" s="25">
        <v>0</v>
      </c>
      <c r="AF13" s="23">
        <v>0</v>
      </c>
      <c r="AG13" s="23">
        <v>0</v>
      </c>
      <c r="AH13" s="23">
        <v>0</v>
      </c>
      <c r="AI13" s="23">
        <v>0</v>
      </c>
      <c r="AJ13" s="24">
        <v>0</v>
      </c>
      <c r="AK13" s="25">
        <v>0</v>
      </c>
      <c r="AL13" s="23">
        <v>0</v>
      </c>
      <c r="AM13" s="23">
        <v>0</v>
      </c>
      <c r="AN13" s="23">
        <v>0</v>
      </c>
      <c r="AO13" s="23">
        <v>0</v>
      </c>
      <c r="AP13" s="24">
        <f t="shared" si="6"/>
        <v>0</v>
      </c>
      <c r="AQ13" s="25">
        <v>0</v>
      </c>
      <c r="AR13" s="23">
        <v>49160</v>
      </c>
      <c r="AS13" s="23">
        <v>25900</v>
      </c>
      <c r="AT13" s="23">
        <v>0</v>
      </c>
      <c r="AU13" s="23">
        <v>0</v>
      </c>
      <c r="AV13" s="24">
        <f t="shared" si="7"/>
        <v>75060</v>
      </c>
      <c r="AW13" s="25">
        <v>4550</v>
      </c>
      <c r="AX13" s="23">
        <v>81289</v>
      </c>
      <c r="AY13" s="23">
        <v>6680</v>
      </c>
      <c r="AZ13" s="23">
        <v>0</v>
      </c>
      <c r="BA13" s="23">
        <v>200</v>
      </c>
      <c r="BB13" s="26">
        <f t="shared" si="8"/>
        <v>88169</v>
      </c>
      <c r="BC13" s="25">
        <v>232</v>
      </c>
      <c r="BD13" s="27">
        <v>17772</v>
      </c>
      <c r="BE13" s="23">
        <v>1640</v>
      </c>
      <c r="BF13" s="27">
        <v>0</v>
      </c>
      <c r="BG13" s="23">
        <v>0</v>
      </c>
      <c r="BH13" s="26">
        <f t="shared" si="9"/>
        <v>19412</v>
      </c>
      <c r="BI13" s="26">
        <v>2540</v>
      </c>
      <c r="BJ13" s="39">
        <v>65739</v>
      </c>
      <c r="BK13" s="39">
        <v>13080</v>
      </c>
      <c r="BL13" s="39">
        <v>0</v>
      </c>
      <c r="BM13" s="39">
        <v>0</v>
      </c>
      <c r="BN13" s="26">
        <f t="shared" si="10"/>
        <v>78819</v>
      </c>
      <c r="BO13" s="26">
        <f>'[3]Non farebox- Details '!AQ11</f>
        <v>9978</v>
      </c>
      <c r="BP13" s="23">
        <v>21904</v>
      </c>
      <c r="BQ13" s="23">
        <v>5250</v>
      </c>
      <c r="BR13" s="27">
        <v>0</v>
      </c>
      <c r="BS13" s="27">
        <v>0</v>
      </c>
      <c r="BT13" s="26">
        <f t="shared" si="11"/>
        <v>27154</v>
      </c>
      <c r="BU13" s="25">
        <v>1504</v>
      </c>
      <c r="BV13" s="23">
        <v>12950</v>
      </c>
      <c r="BW13" s="23">
        <v>3470</v>
      </c>
      <c r="BX13" s="23">
        <v>0</v>
      </c>
      <c r="BY13" s="23">
        <v>0</v>
      </c>
      <c r="BZ13" s="26">
        <f t="shared" si="12"/>
        <v>16420</v>
      </c>
      <c r="CA13" s="25">
        <v>830</v>
      </c>
      <c r="CB13" s="23">
        <v>62926</v>
      </c>
      <c r="CC13" s="23">
        <v>15750</v>
      </c>
      <c r="CD13" s="23">
        <v>0</v>
      </c>
      <c r="CE13" s="23">
        <v>0</v>
      </c>
      <c r="CF13" s="26">
        <f t="shared" si="13"/>
        <v>78676</v>
      </c>
      <c r="CG13" s="26">
        <v>3680</v>
      </c>
      <c r="CH13" s="33">
        <v>44085</v>
      </c>
      <c r="CI13" s="33">
        <v>8510</v>
      </c>
      <c r="CJ13" s="33">
        <v>0</v>
      </c>
      <c r="CK13" s="33">
        <v>0</v>
      </c>
      <c r="CL13" s="26">
        <f t="shared" si="14"/>
        <v>52595</v>
      </c>
      <c r="CM13" s="29">
        <v>260</v>
      </c>
      <c r="CN13" s="152">
        <f t="shared" si="15"/>
        <v>436305</v>
      </c>
      <c r="CO13" s="153">
        <f t="shared" si="15"/>
        <v>23574</v>
      </c>
      <c r="CP13" s="30">
        <v>11616</v>
      </c>
      <c r="CQ13" s="23">
        <v>1820</v>
      </c>
      <c r="CR13" s="23">
        <v>0</v>
      </c>
      <c r="CS13" s="23">
        <v>0</v>
      </c>
      <c r="CT13" s="26">
        <f t="shared" si="16"/>
        <v>13436</v>
      </c>
      <c r="CU13" s="26">
        <v>1475</v>
      </c>
      <c r="CV13" s="23">
        <v>22544</v>
      </c>
      <c r="CW13" s="23">
        <v>540</v>
      </c>
      <c r="CX13" s="23">
        <v>0</v>
      </c>
      <c r="CY13" s="23">
        <v>0</v>
      </c>
      <c r="CZ13" s="26">
        <f t="shared" si="17"/>
        <v>23084</v>
      </c>
      <c r="DA13" s="26">
        <v>810</v>
      </c>
      <c r="DB13" s="23">
        <v>2762</v>
      </c>
      <c r="DC13" s="23">
        <v>200</v>
      </c>
      <c r="DD13" s="23">
        <v>0</v>
      </c>
      <c r="DE13" s="23">
        <v>0</v>
      </c>
      <c r="DF13" s="26">
        <f t="shared" si="18"/>
        <v>2962</v>
      </c>
      <c r="DG13" s="26">
        <v>95</v>
      </c>
      <c r="DH13" s="23">
        <v>9402</v>
      </c>
      <c r="DI13" s="23">
        <v>1370</v>
      </c>
      <c r="DJ13" s="23">
        <v>0</v>
      </c>
      <c r="DK13" s="23">
        <v>0</v>
      </c>
      <c r="DL13" s="26">
        <f t="shared" si="19"/>
        <v>10772</v>
      </c>
      <c r="DM13" s="26">
        <v>45</v>
      </c>
      <c r="DN13" s="23">
        <v>49802</v>
      </c>
      <c r="DO13" s="23">
        <v>36015</v>
      </c>
      <c r="DP13" s="23">
        <v>0</v>
      </c>
      <c r="DQ13" s="23">
        <v>0</v>
      </c>
      <c r="DR13" s="26">
        <f t="shared" si="20"/>
        <v>85817</v>
      </c>
      <c r="DS13" s="29">
        <v>3950</v>
      </c>
      <c r="DT13" s="152">
        <f t="shared" si="21"/>
        <v>136071</v>
      </c>
      <c r="DU13" s="159">
        <f t="shared" si="0"/>
        <v>6375</v>
      </c>
      <c r="DV13" s="152">
        <f t="shared" si="22"/>
        <v>572376</v>
      </c>
      <c r="DW13" s="153">
        <f t="shared" si="23"/>
        <v>29949</v>
      </c>
      <c r="DX13" s="15"/>
    </row>
    <row r="14" spans="1:131" s="16" customFormat="1" ht="26.25">
      <c r="A14" s="216">
        <v>42863</v>
      </c>
      <c r="B14" s="23">
        <v>0</v>
      </c>
      <c r="C14" s="23">
        <v>0</v>
      </c>
      <c r="D14" s="23">
        <v>0</v>
      </c>
      <c r="E14" s="23">
        <v>0</v>
      </c>
      <c r="F14" s="24">
        <f t="shared" si="1"/>
        <v>0</v>
      </c>
      <c r="G14" s="25">
        <v>0</v>
      </c>
      <c r="H14" s="23">
        <v>0</v>
      </c>
      <c r="I14" s="23">
        <v>0</v>
      </c>
      <c r="J14" s="23">
        <v>0</v>
      </c>
      <c r="K14" s="23">
        <v>0</v>
      </c>
      <c r="L14" s="24">
        <f t="shared" si="2"/>
        <v>0</v>
      </c>
      <c r="M14" s="25">
        <v>0</v>
      </c>
      <c r="N14" s="23">
        <v>0</v>
      </c>
      <c r="O14" s="23">
        <v>0</v>
      </c>
      <c r="P14" s="23">
        <v>0</v>
      </c>
      <c r="Q14" s="23">
        <v>0</v>
      </c>
      <c r="R14" s="24">
        <f t="shared" si="3"/>
        <v>0</v>
      </c>
      <c r="S14" s="25">
        <v>0</v>
      </c>
      <c r="T14" s="23">
        <v>0</v>
      </c>
      <c r="U14" s="23">
        <v>0</v>
      </c>
      <c r="V14" s="23">
        <v>0</v>
      </c>
      <c r="W14" s="23">
        <v>0</v>
      </c>
      <c r="X14" s="24">
        <f t="shared" si="4"/>
        <v>0</v>
      </c>
      <c r="Y14" s="25">
        <v>0</v>
      </c>
      <c r="Z14" s="23">
        <v>0</v>
      </c>
      <c r="AA14" s="23">
        <v>0</v>
      </c>
      <c r="AB14" s="23">
        <v>0</v>
      </c>
      <c r="AC14" s="23">
        <v>0</v>
      </c>
      <c r="AD14" s="24">
        <f t="shared" si="5"/>
        <v>0</v>
      </c>
      <c r="AE14" s="25">
        <v>0</v>
      </c>
      <c r="AF14" s="23">
        <v>0</v>
      </c>
      <c r="AG14" s="23">
        <v>0</v>
      </c>
      <c r="AH14" s="23">
        <v>0</v>
      </c>
      <c r="AI14" s="23">
        <v>0</v>
      </c>
      <c r="AJ14" s="24">
        <v>0</v>
      </c>
      <c r="AK14" s="25">
        <v>0</v>
      </c>
      <c r="AL14" s="23">
        <v>0</v>
      </c>
      <c r="AM14" s="23">
        <v>0</v>
      </c>
      <c r="AN14" s="23">
        <v>0</v>
      </c>
      <c r="AO14" s="23">
        <v>0</v>
      </c>
      <c r="AP14" s="24">
        <f t="shared" si="6"/>
        <v>0</v>
      </c>
      <c r="AQ14" s="25">
        <v>0</v>
      </c>
      <c r="AR14" s="23">
        <v>46972</v>
      </c>
      <c r="AS14" s="23">
        <v>35270</v>
      </c>
      <c r="AT14" s="23">
        <v>0</v>
      </c>
      <c r="AU14" s="23">
        <v>0</v>
      </c>
      <c r="AV14" s="24">
        <f t="shared" si="7"/>
        <v>82242</v>
      </c>
      <c r="AW14" s="25">
        <v>13097</v>
      </c>
      <c r="AX14" s="23">
        <v>85683</v>
      </c>
      <c r="AY14" s="23">
        <v>11000</v>
      </c>
      <c r="AZ14" s="23">
        <v>0</v>
      </c>
      <c r="BA14" s="23">
        <v>0</v>
      </c>
      <c r="BB14" s="26">
        <f t="shared" si="8"/>
        <v>96683</v>
      </c>
      <c r="BC14" s="25">
        <v>234</v>
      </c>
      <c r="BD14" s="27">
        <v>15856</v>
      </c>
      <c r="BE14" s="23">
        <v>7870</v>
      </c>
      <c r="BF14" s="27">
        <v>0</v>
      </c>
      <c r="BG14" s="23">
        <v>0</v>
      </c>
      <c r="BH14" s="26">
        <f t="shared" si="9"/>
        <v>23726</v>
      </c>
      <c r="BI14" s="26">
        <v>2080</v>
      </c>
      <c r="BJ14" s="37">
        <v>54386</v>
      </c>
      <c r="BK14" s="37">
        <v>8540</v>
      </c>
      <c r="BL14" s="37">
        <v>0</v>
      </c>
      <c r="BM14" s="37">
        <v>0</v>
      </c>
      <c r="BN14" s="26">
        <f t="shared" si="10"/>
        <v>62926</v>
      </c>
      <c r="BO14" s="26">
        <f>'[3]Non farebox- Details '!AQ12</f>
        <v>7486</v>
      </c>
      <c r="BP14" s="23">
        <v>13498</v>
      </c>
      <c r="BQ14" s="23">
        <v>8010</v>
      </c>
      <c r="BR14" s="27">
        <v>0</v>
      </c>
      <c r="BS14" s="27">
        <v>0</v>
      </c>
      <c r="BT14" s="26">
        <f t="shared" si="11"/>
        <v>21508</v>
      </c>
      <c r="BU14" s="25">
        <v>2782</v>
      </c>
      <c r="BV14" s="23">
        <v>27438</v>
      </c>
      <c r="BW14" s="23">
        <v>11860</v>
      </c>
      <c r="BX14" s="23">
        <v>0</v>
      </c>
      <c r="BY14" s="23">
        <v>0</v>
      </c>
      <c r="BZ14" s="26">
        <f t="shared" si="12"/>
        <v>39298</v>
      </c>
      <c r="CA14" s="25">
        <v>280</v>
      </c>
      <c r="CB14" s="23">
        <v>48177</v>
      </c>
      <c r="CC14" s="23">
        <v>9450</v>
      </c>
      <c r="CD14" s="23">
        <v>0</v>
      </c>
      <c r="CE14" s="23">
        <v>0</v>
      </c>
      <c r="CF14" s="26">
        <f t="shared" si="13"/>
        <v>57627</v>
      </c>
      <c r="CG14" s="26">
        <v>6330</v>
      </c>
      <c r="CH14" s="28">
        <v>38930</v>
      </c>
      <c r="CI14" s="28">
        <v>11930</v>
      </c>
      <c r="CJ14" s="28">
        <v>0</v>
      </c>
      <c r="CK14" s="28">
        <v>0</v>
      </c>
      <c r="CL14" s="26">
        <f t="shared" si="14"/>
        <v>50860</v>
      </c>
      <c r="CM14" s="29">
        <v>445</v>
      </c>
      <c r="CN14" s="152">
        <f t="shared" si="15"/>
        <v>434870</v>
      </c>
      <c r="CO14" s="153">
        <f t="shared" si="15"/>
        <v>32734</v>
      </c>
      <c r="CP14" s="30">
        <v>9741</v>
      </c>
      <c r="CQ14" s="23">
        <v>3250</v>
      </c>
      <c r="CR14" s="23">
        <v>0</v>
      </c>
      <c r="CS14" s="23">
        <v>0</v>
      </c>
      <c r="CT14" s="26">
        <f t="shared" si="16"/>
        <v>12991</v>
      </c>
      <c r="CU14" s="26">
        <v>2900</v>
      </c>
      <c r="CV14" s="23">
        <v>13951</v>
      </c>
      <c r="CW14" s="23">
        <v>3180</v>
      </c>
      <c r="CX14" s="23">
        <v>0</v>
      </c>
      <c r="CY14" s="23">
        <v>0</v>
      </c>
      <c r="CZ14" s="26">
        <f t="shared" si="17"/>
        <v>17131</v>
      </c>
      <c r="DA14" s="26">
        <v>4090</v>
      </c>
      <c r="DB14" s="23">
        <v>1992</v>
      </c>
      <c r="DC14" s="23">
        <v>1640</v>
      </c>
      <c r="DD14" s="23">
        <v>0</v>
      </c>
      <c r="DE14" s="23">
        <v>0</v>
      </c>
      <c r="DF14" s="26">
        <f t="shared" si="18"/>
        <v>3632</v>
      </c>
      <c r="DG14" s="26">
        <v>277</v>
      </c>
      <c r="DH14" s="23">
        <v>8101</v>
      </c>
      <c r="DI14" s="23">
        <v>3970</v>
      </c>
      <c r="DJ14" s="23">
        <v>0</v>
      </c>
      <c r="DK14" s="23">
        <v>0</v>
      </c>
      <c r="DL14" s="26">
        <f t="shared" si="19"/>
        <v>12071</v>
      </c>
      <c r="DM14" s="26">
        <v>620</v>
      </c>
      <c r="DN14" s="23">
        <v>41863</v>
      </c>
      <c r="DO14" s="23">
        <v>28490</v>
      </c>
      <c r="DP14" s="23">
        <v>0</v>
      </c>
      <c r="DQ14" s="23">
        <v>0</v>
      </c>
      <c r="DR14" s="26">
        <f t="shared" si="20"/>
        <v>70353</v>
      </c>
      <c r="DS14" s="29">
        <v>2195</v>
      </c>
      <c r="DT14" s="152">
        <f t="shared" si="21"/>
        <v>116178</v>
      </c>
      <c r="DU14" s="159">
        <f t="shared" si="0"/>
        <v>10082</v>
      </c>
      <c r="DV14" s="152">
        <f t="shared" si="22"/>
        <v>551048</v>
      </c>
      <c r="DW14" s="153">
        <f t="shared" si="23"/>
        <v>42816</v>
      </c>
      <c r="DX14" s="15"/>
    </row>
    <row r="15" spans="1:131" s="16" customFormat="1" ht="26.25">
      <c r="A15" s="216">
        <v>42864</v>
      </c>
      <c r="B15" s="23">
        <v>0</v>
      </c>
      <c r="C15" s="23">
        <v>0</v>
      </c>
      <c r="D15" s="23">
        <v>0</v>
      </c>
      <c r="E15" s="23">
        <v>0</v>
      </c>
      <c r="F15" s="24">
        <f t="shared" si="1"/>
        <v>0</v>
      </c>
      <c r="G15" s="25">
        <v>0</v>
      </c>
      <c r="H15" s="23">
        <v>0</v>
      </c>
      <c r="I15" s="23">
        <v>0</v>
      </c>
      <c r="J15" s="23">
        <v>0</v>
      </c>
      <c r="K15" s="23">
        <v>0</v>
      </c>
      <c r="L15" s="24">
        <f t="shared" si="2"/>
        <v>0</v>
      </c>
      <c r="M15" s="25">
        <v>0</v>
      </c>
      <c r="N15" s="23">
        <v>0</v>
      </c>
      <c r="O15" s="23">
        <v>0</v>
      </c>
      <c r="P15" s="23">
        <v>0</v>
      </c>
      <c r="Q15" s="23">
        <v>0</v>
      </c>
      <c r="R15" s="24">
        <f t="shared" si="3"/>
        <v>0</v>
      </c>
      <c r="S15" s="25">
        <v>0</v>
      </c>
      <c r="T15" s="23">
        <v>0</v>
      </c>
      <c r="U15" s="23">
        <v>0</v>
      </c>
      <c r="V15" s="23">
        <v>0</v>
      </c>
      <c r="W15" s="23">
        <v>0</v>
      </c>
      <c r="X15" s="24">
        <f t="shared" si="4"/>
        <v>0</v>
      </c>
      <c r="Y15" s="25">
        <v>0</v>
      </c>
      <c r="Z15" s="23">
        <v>0</v>
      </c>
      <c r="AA15" s="23">
        <v>0</v>
      </c>
      <c r="AB15" s="23">
        <v>0</v>
      </c>
      <c r="AC15" s="23">
        <v>0</v>
      </c>
      <c r="AD15" s="24">
        <f t="shared" si="5"/>
        <v>0</v>
      </c>
      <c r="AE15" s="25">
        <v>0</v>
      </c>
      <c r="AF15" s="23">
        <v>0</v>
      </c>
      <c r="AG15" s="23">
        <v>0</v>
      </c>
      <c r="AH15" s="23">
        <v>0</v>
      </c>
      <c r="AI15" s="23">
        <v>0</v>
      </c>
      <c r="AJ15" s="24">
        <v>0</v>
      </c>
      <c r="AK15" s="25">
        <v>0</v>
      </c>
      <c r="AL15" s="23">
        <v>0</v>
      </c>
      <c r="AM15" s="23">
        <v>0</v>
      </c>
      <c r="AN15" s="23">
        <v>0</v>
      </c>
      <c r="AO15" s="23">
        <v>0</v>
      </c>
      <c r="AP15" s="24">
        <f t="shared" si="6"/>
        <v>0</v>
      </c>
      <c r="AQ15" s="25">
        <v>0</v>
      </c>
      <c r="AR15" s="23">
        <v>52127</v>
      </c>
      <c r="AS15" s="23">
        <v>25070</v>
      </c>
      <c r="AT15" s="23">
        <v>0</v>
      </c>
      <c r="AU15" s="23">
        <v>0</v>
      </c>
      <c r="AV15" s="24">
        <f t="shared" si="7"/>
        <v>77197</v>
      </c>
      <c r="AW15" s="25">
        <v>12111</v>
      </c>
      <c r="AX15" s="23">
        <v>52091</v>
      </c>
      <c r="AY15" s="23">
        <v>12560</v>
      </c>
      <c r="AZ15" s="23">
        <v>0</v>
      </c>
      <c r="BA15" s="23">
        <v>0</v>
      </c>
      <c r="BB15" s="26">
        <f t="shared" si="8"/>
        <v>64651</v>
      </c>
      <c r="BC15" s="25">
        <v>200</v>
      </c>
      <c r="BD15" s="27">
        <v>11477</v>
      </c>
      <c r="BE15" s="23">
        <v>4380</v>
      </c>
      <c r="BF15" s="27">
        <v>0</v>
      </c>
      <c r="BG15" s="23">
        <v>0</v>
      </c>
      <c r="BH15" s="26">
        <f t="shared" si="9"/>
        <v>15857</v>
      </c>
      <c r="BI15" s="26">
        <v>3360</v>
      </c>
      <c r="BJ15" s="37">
        <v>46456</v>
      </c>
      <c r="BK15" s="37">
        <v>8070</v>
      </c>
      <c r="BL15" s="37">
        <v>0</v>
      </c>
      <c r="BM15" s="37">
        <v>0</v>
      </c>
      <c r="BN15" s="26">
        <f t="shared" si="10"/>
        <v>54526</v>
      </c>
      <c r="BO15" s="26">
        <f>'[3]Non farebox- Details '!AQ13</f>
        <v>6495</v>
      </c>
      <c r="BP15" s="23">
        <v>21937</v>
      </c>
      <c r="BQ15" s="23">
        <v>4960</v>
      </c>
      <c r="BR15" s="27">
        <v>0</v>
      </c>
      <c r="BS15" s="27">
        <v>0</v>
      </c>
      <c r="BT15" s="26">
        <f t="shared" si="11"/>
        <v>26897</v>
      </c>
      <c r="BU15" s="25">
        <v>2086</v>
      </c>
      <c r="BV15" s="23">
        <v>23716</v>
      </c>
      <c r="BW15" s="23">
        <v>11920</v>
      </c>
      <c r="BX15" s="23">
        <v>0</v>
      </c>
      <c r="BY15" s="23">
        <v>0</v>
      </c>
      <c r="BZ15" s="26">
        <f t="shared" si="12"/>
        <v>35636</v>
      </c>
      <c r="CA15" s="25">
        <v>1060</v>
      </c>
      <c r="CB15" s="23">
        <v>43940</v>
      </c>
      <c r="CC15" s="23">
        <v>11210</v>
      </c>
      <c r="CD15" s="23">
        <v>0</v>
      </c>
      <c r="CE15" s="23">
        <v>0</v>
      </c>
      <c r="CF15" s="26">
        <f t="shared" si="13"/>
        <v>55150</v>
      </c>
      <c r="CG15" s="26">
        <v>4660</v>
      </c>
      <c r="CH15" s="28">
        <v>35153</v>
      </c>
      <c r="CI15" s="28">
        <v>8380</v>
      </c>
      <c r="CJ15" s="28">
        <v>0</v>
      </c>
      <c r="CK15" s="28">
        <v>0</v>
      </c>
      <c r="CL15" s="26">
        <f t="shared" si="14"/>
        <v>43533</v>
      </c>
      <c r="CM15" s="29">
        <v>595</v>
      </c>
      <c r="CN15" s="152">
        <f t="shared" si="15"/>
        <v>373447</v>
      </c>
      <c r="CO15" s="153">
        <f t="shared" si="15"/>
        <v>30567</v>
      </c>
      <c r="CP15" s="30">
        <v>11853</v>
      </c>
      <c r="CQ15" s="23">
        <v>9430</v>
      </c>
      <c r="CR15" s="23">
        <v>0</v>
      </c>
      <c r="CS15" s="23">
        <v>0</v>
      </c>
      <c r="CT15" s="26">
        <f t="shared" si="16"/>
        <v>21283</v>
      </c>
      <c r="CU15" s="26">
        <v>1405</v>
      </c>
      <c r="CV15" s="23">
        <v>11729</v>
      </c>
      <c r="CW15" s="23">
        <v>1820</v>
      </c>
      <c r="CX15" s="23">
        <v>0</v>
      </c>
      <c r="CY15" s="23">
        <v>0</v>
      </c>
      <c r="CZ15" s="26">
        <f t="shared" si="17"/>
        <v>13549</v>
      </c>
      <c r="DA15" s="26">
        <v>3430</v>
      </c>
      <c r="DB15" s="23">
        <v>3390</v>
      </c>
      <c r="DC15" s="23">
        <v>720</v>
      </c>
      <c r="DD15" s="23">
        <v>0</v>
      </c>
      <c r="DE15" s="23">
        <v>0</v>
      </c>
      <c r="DF15" s="26">
        <f t="shared" si="18"/>
        <v>4110</v>
      </c>
      <c r="DG15" s="26">
        <v>347</v>
      </c>
      <c r="DH15" s="23">
        <v>9402</v>
      </c>
      <c r="DI15" s="23">
        <v>5520</v>
      </c>
      <c r="DJ15" s="23">
        <v>0</v>
      </c>
      <c r="DK15" s="23">
        <v>0</v>
      </c>
      <c r="DL15" s="26">
        <f t="shared" si="19"/>
        <v>14922</v>
      </c>
      <c r="DM15" s="26">
        <v>195</v>
      </c>
      <c r="DN15" s="23">
        <v>43634</v>
      </c>
      <c r="DO15" s="23">
        <v>24850</v>
      </c>
      <c r="DP15" s="23">
        <v>0</v>
      </c>
      <c r="DQ15" s="23">
        <v>0</v>
      </c>
      <c r="DR15" s="26">
        <f t="shared" si="20"/>
        <v>68484</v>
      </c>
      <c r="DS15" s="29">
        <v>2040</v>
      </c>
      <c r="DT15" s="152">
        <f t="shared" si="21"/>
        <v>122348</v>
      </c>
      <c r="DU15" s="159">
        <f t="shared" si="0"/>
        <v>7417</v>
      </c>
      <c r="DV15" s="152">
        <f t="shared" si="22"/>
        <v>495795</v>
      </c>
      <c r="DW15" s="153">
        <f t="shared" si="23"/>
        <v>37984</v>
      </c>
      <c r="DX15" s="15"/>
    </row>
    <row r="16" spans="1:131" s="16" customFormat="1" ht="26.25">
      <c r="A16" s="216">
        <v>42865</v>
      </c>
      <c r="B16" s="23">
        <v>0</v>
      </c>
      <c r="C16" s="23">
        <v>0</v>
      </c>
      <c r="D16" s="23">
        <v>0</v>
      </c>
      <c r="E16" s="23">
        <v>0</v>
      </c>
      <c r="F16" s="24">
        <f t="shared" si="1"/>
        <v>0</v>
      </c>
      <c r="G16" s="25">
        <v>0</v>
      </c>
      <c r="H16" s="23">
        <v>0</v>
      </c>
      <c r="I16" s="23">
        <v>0</v>
      </c>
      <c r="J16" s="23">
        <v>0</v>
      </c>
      <c r="K16" s="23">
        <v>0</v>
      </c>
      <c r="L16" s="24">
        <f t="shared" si="2"/>
        <v>0</v>
      </c>
      <c r="M16" s="25">
        <v>0</v>
      </c>
      <c r="N16" s="23">
        <v>0</v>
      </c>
      <c r="O16" s="23">
        <v>0</v>
      </c>
      <c r="P16" s="23">
        <v>0</v>
      </c>
      <c r="Q16" s="23">
        <v>0</v>
      </c>
      <c r="R16" s="24">
        <f t="shared" si="3"/>
        <v>0</v>
      </c>
      <c r="S16" s="25">
        <v>0</v>
      </c>
      <c r="T16" s="23">
        <v>0</v>
      </c>
      <c r="U16" s="23">
        <v>0</v>
      </c>
      <c r="V16" s="23">
        <v>0</v>
      </c>
      <c r="W16" s="23">
        <v>0</v>
      </c>
      <c r="X16" s="24">
        <f t="shared" si="4"/>
        <v>0</v>
      </c>
      <c r="Y16" s="25">
        <v>0</v>
      </c>
      <c r="Z16" s="23">
        <v>0</v>
      </c>
      <c r="AA16" s="23">
        <v>0</v>
      </c>
      <c r="AB16" s="23">
        <v>0</v>
      </c>
      <c r="AC16" s="23">
        <v>0</v>
      </c>
      <c r="AD16" s="24">
        <f t="shared" si="5"/>
        <v>0</v>
      </c>
      <c r="AE16" s="25">
        <v>0</v>
      </c>
      <c r="AF16" s="23">
        <v>0</v>
      </c>
      <c r="AG16" s="23">
        <v>0</v>
      </c>
      <c r="AH16" s="23">
        <v>0</v>
      </c>
      <c r="AI16" s="23">
        <v>0</v>
      </c>
      <c r="AJ16" s="24">
        <v>0</v>
      </c>
      <c r="AK16" s="25">
        <v>0</v>
      </c>
      <c r="AL16" s="23">
        <v>0</v>
      </c>
      <c r="AM16" s="23">
        <v>0</v>
      </c>
      <c r="AN16" s="23">
        <v>0</v>
      </c>
      <c r="AO16" s="23">
        <v>0</v>
      </c>
      <c r="AP16" s="24">
        <f t="shared" si="6"/>
        <v>0</v>
      </c>
      <c r="AQ16" s="25">
        <v>0</v>
      </c>
      <c r="AR16" s="23">
        <v>43226</v>
      </c>
      <c r="AS16" s="23">
        <v>26360</v>
      </c>
      <c r="AT16" s="23">
        <v>0</v>
      </c>
      <c r="AU16" s="23">
        <v>100</v>
      </c>
      <c r="AV16" s="24">
        <f t="shared" si="7"/>
        <v>69686</v>
      </c>
      <c r="AW16" s="25">
        <v>15240</v>
      </c>
      <c r="AX16" s="23">
        <v>57010</v>
      </c>
      <c r="AY16" s="23">
        <v>8554</v>
      </c>
      <c r="AZ16" s="23">
        <v>0</v>
      </c>
      <c r="BA16" s="23">
        <v>0</v>
      </c>
      <c r="BB16" s="26">
        <f t="shared" si="8"/>
        <v>65564</v>
      </c>
      <c r="BC16" s="25">
        <v>166</v>
      </c>
      <c r="BD16" s="27">
        <v>12392</v>
      </c>
      <c r="BE16" s="23">
        <v>2460</v>
      </c>
      <c r="BF16" s="27">
        <v>0</v>
      </c>
      <c r="BG16" s="23">
        <v>0</v>
      </c>
      <c r="BH16" s="26">
        <f t="shared" si="9"/>
        <v>14852</v>
      </c>
      <c r="BI16" s="26">
        <v>2265</v>
      </c>
      <c r="BJ16" s="39">
        <v>42745</v>
      </c>
      <c r="BK16" s="39">
        <v>8770</v>
      </c>
      <c r="BL16" s="39">
        <v>0</v>
      </c>
      <c r="BM16" s="39">
        <v>200</v>
      </c>
      <c r="BN16" s="26">
        <f t="shared" si="10"/>
        <v>51715</v>
      </c>
      <c r="BO16" s="26">
        <f>'[3]Non farebox- Details '!AQ14</f>
        <v>7930</v>
      </c>
      <c r="BP16" s="23">
        <v>20182</v>
      </c>
      <c r="BQ16" s="23">
        <v>4190</v>
      </c>
      <c r="BR16" s="27">
        <v>0</v>
      </c>
      <c r="BS16" s="27">
        <v>0</v>
      </c>
      <c r="BT16" s="26">
        <f t="shared" si="11"/>
        <v>24372</v>
      </c>
      <c r="BU16" s="25">
        <v>3051</v>
      </c>
      <c r="BV16" s="23">
        <v>21856</v>
      </c>
      <c r="BW16" s="23">
        <v>15460</v>
      </c>
      <c r="BX16" s="23">
        <v>0</v>
      </c>
      <c r="BY16" s="23">
        <v>0</v>
      </c>
      <c r="BZ16" s="26">
        <f t="shared" si="12"/>
        <v>37316</v>
      </c>
      <c r="CA16" s="25">
        <v>475</v>
      </c>
      <c r="CB16" s="23">
        <v>56149</v>
      </c>
      <c r="CC16" s="23">
        <v>7370</v>
      </c>
      <c r="CD16" s="23">
        <v>0</v>
      </c>
      <c r="CE16" s="23">
        <v>0</v>
      </c>
      <c r="CF16" s="26">
        <f t="shared" si="13"/>
        <v>63519</v>
      </c>
      <c r="CG16" s="26">
        <v>5690</v>
      </c>
      <c r="CH16" s="33">
        <v>33784</v>
      </c>
      <c r="CI16" s="33">
        <v>13660</v>
      </c>
      <c r="CJ16" s="33">
        <v>0</v>
      </c>
      <c r="CK16" s="33">
        <v>0</v>
      </c>
      <c r="CL16" s="26">
        <f t="shared" si="14"/>
        <v>47444</v>
      </c>
      <c r="CM16" s="29">
        <v>1510</v>
      </c>
      <c r="CN16" s="152">
        <f t="shared" si="15"/>
        <v>374468</v>
      </c>
      <c r="CO16" s="153">
        <f t="shared" si="15"/>
        <v>36327</v>
      </c>
      <c r="CP16" s="30">
        <v>7532</v>
      </c>
      <c r="CQ16" s="23">
        <v>9330</v>
      </c>
      <c r="CR16" s="23">
        <v>0</v>
      </c>
      <c r="CS16" s="23">
        <v>0</v>
      </c>
      <c r="CT16" s="26">
        <f t="shared" si="16"/>
        <v>16862</v>
      </c>
      <c r="CU16" s="26">
        <v>500</v>
      </c>
      <c r="CV16" s="23">
        <v>14015</v>
      </c>
      <c r="CW16" s="23">
        <v>4440</v>
      </c>
      <c r="CX16" s="23">
        <v>0</v>
      </c>
      <c r="CY16" s="23">
        <v>0</v>
      </c>
      <c r="CZ16" s="26">
        <f t="shared" si="17"/>
        <v>18455</v>
      </c>
      <c r="DA16" s="26">
        <v>3140</v>
      </c>
      <c r="DB16" s="23">
        <v>2884</v>
      </c>
      <c r="DC16" s="23">
        <v>1280</v>
      </c>
      <c r="DD16" s="23">
        <v>0</v>
      </c>
      <c r="DE16" s="23">
        <v>0</v>
      </c>
      <c r="DF16" s="26">
        <f t="shared" si="18"/>
        <v>4164</v>
      </c>
      <c r="DG16" s="26">
        <v>100</v>
      </c>
      <c r="DH16" s="23">
        <v>7808</v>
      </c>
      <c r="DI16" s="23">
        <v>5760</v>
      </c>
      <c r="DJ16" s="23">
        <v>0</v>
      </c>
      <c r="DK16" s="23">
        <v>0</v>
      </c>
      <c r="DL16" s="26">
        <f t="shared" si="19"/>
        <v>13568</v>
      </c>
      <c r="DM16" s="26">
        <v>300</v>
      </c>
      <c r="DN16" s="23">
        <v>41165</v>
      </c>
      <c r="DO16" s="23">
        <v>26200</v>
      </c>
      <c r="DP16" s="23">
        <v>0</v>
      </c>
      <c r="DQ16" s="23">
        <v>0</v>
      </c>
      <c r="DR16" s="26">
        <f t="shared" si="20"/>
        <v>67365</v>
      </c>
      <c r="DS16" s="29">
        <v>1775</v>
      </c>
      <c r="DT16" s="152">
        <f t="shared" si="21"/>
        <v>120414</v>
      </c>
      <c r="DU16" s="159">
        <f t="shared" si="0"/>
        <v>5815</v>
      </c>
      <c r="DV16" s="152">
        <f t="shared" si="22"/>
        <v>494882</v>
      </c>
      <c r="DW16" s="153">
        <f t="shared" si="23"/>
        <v>42142</v>
      </c>
      <c r="DX16" s="15"/>
    </row>
    <row r="17" spans="1:128" s="16" customFormat="1" ht="26.25">
      <c r="A17" s="216">
        <v>42866</v>
      </c>
      <c r="B17" s="23">
        <v>0</v>
      </c>
      <c r="C17" s="23">
        <v>0</v>
      </c>
      <c r="D17" s="23">
        <v>0</v>
      </c>
      <c r="E17" s="23">
        <v>0</v>
      </c>
      <c r="F17" s="24">
        <f t="shared" si="1"/>
        <v>0</v>
      </c>
      <c r="G17" s="25">
        <v>0</v>
      </c>
      <c r="H17" s="23">
        <v>0</v>
      </c>
      <c r="I17" s="23">
        <v>0</v>
      </c>
      <c r="J17" s="23">
        <v>0</v>
      </c>
      <c r="K17" s="23">
        <v>0</v>
      </c>
      <c r="L17" s="24">
        <f t="shared" si="2"/>
        <v>0</v>
      </c>
      <c r="M17" s="25">
        <v>0</v>
      </c>
      <c r="N17" s="23">
        <v>0</v>
      </c>
      <c r="O17" s="23">
        <v>0</v>
      </c>
      <c r="P17" s="23">
        <v>0</v>
      </c>
      <c r="Q17" s="23">
        <v>0</v>
      </c>
      <c r="R17" s="24">
        <f t="shared" si="3"/>
        <v>0</v>
      </c>
      <c r="S17" s="25">
        <v>0</v>
      </c>
      <c r="T17" s="23">
        <v>0</v>
      </c>
      <c r="U17" s="23">
        <v>0</v>
      </c>
      <c r="V17" s="23">
        <v>0</v>
      </c>
      <c r="W17" s="23">
        <v>0</v>
      </c>
      <c r="X17" s="24">
        <f t="shared" si="4"/>
        <v>0</v>
      </c>
      <c r="Y17" s="25">
        <v>0</v>
      </c>
      <c r="Z17" s="23">
        <v>0</v>
      </c>
      <c r="AA17" s="23">
        <v>0</v>
      </c>
      <c r="AB17" s="23">
        <v>0</v>
      </c>
      <c r="AC17" s="23">
        <v>0</v>
      </c>
      <c r="AD17" s="24">
        <f t="shared" si="5"/>
        <v>0</v>
      </c>
      <c r="AE17" s="25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  <c r="AK17" s="25">
        <v>0</v>
      </c>
      <c r="AL17" s="23">
        <v>0</v>
      </c>
      <c r="AM17" s="23">
        <v>0</v>
      </c>
      <c r="AN17" s="23">
        <v>0</v>
      </c>
      <c r="AO17" s="23">
        <v>0</v>
      </c>
      <c r="AP17" s="24">
        <f t="shared" si="6"/>
        <v>0</v>
      </c>
      <c r="AQ17" s="25">
        <v>0</v>
      </c>
      <c r="AR17" s="23">
        <v>44803</v>
      </c>
      <c r="AS17" s="23">
        <v>23520</v>
      </c>
      <c r="AT17" s="23">
        <v>0</v>
      </c>
      <c r="AU17" s="23">
        <v>100</v>
      </c>
      <c r="AV17" s="24">
        <f t="shared" si="7"/>
        <v>68423</v>
      </c>
      <c r="AW17" s="25">
        <v>12983</v>
      </c>
      <c r="AX17" s="23">
        <v>61528</v>
      </c>
      <c r="AY17" s="23">
        <v>5160</v>
      </c>
      <c r="AZ17" s="23">
        <v>0</v>
      </c>
      <c r="BA17" s="23">
        <v>100</v>
      </c>
      <c r="BB17" s="26">
        <f t="shared" si="8"/>
        <v>66788</v>
      </c>
      <c r="BC17" s="25">
        <v>198</v>
      </c>
      <c r="BD17" s="27">
        <v>14171</v>
      </c>
      <c r="BE17" s="23">
        <v>1250</v>
      </c>
      <c r="BF17" s="27">
        <v>0</v>
      </c>
      <c r="BG17" s="23">
        <v>0</v>
      </c>
      <c r="BH17" s="26">
        <f t="shared" si="9"/>
        <v>15421</v>
      </c>
      <c r="BI17" s="26">
        <v>2715</v>
      </c>
      <c r="BJ17" s="37">
        <v>38502</v>
      </c>
      <c r="BK17" s="37">
        <v>5480</v>
      </c>
      <c r="BL17" s="37">
        <v>0</v>
      </c>
      <c r="BM17" s="37">
        <v>0</v>
      </c>
      <c r="BN17" s="26">
        <f t="shared" si="10"/>
        <v>43982</v>
      </c>
      <c r="BO17" s="26">
        <f>'[3]Non farebox- Details '!AQ15</f>
        <v>8104</v>
      </c>
      <c r="BP17" s="23">
        <v>21733</v>
      </c>
      <c r="BQ17" s="23">
        <v>2420</v>
      </c>
      <c r="BR17" s="27">
        <v>0</v>
      </c>
      <c r="BS17" s="27">
        <v>0</v>
      </c>
      <c r="BT17" s="26">
        <f t="shared" si="11"/>
        <v>24153</v>
      </c>
      <c r="BU17" s="25">
        <v>3314</v>
      </c>
      <c r="BV17" s="23">
        <v>23666</v>
      </c>
      <c r="BW17" s="23">
        <v>7820</v>
      </c>
      <c r="BX17" s="23">
        <v>0</v>
      </c>
      <c r="BY17" s="23">
        <v>0</v>
      </c>
      <c r="BZ17" s="26">
        <f t="shared" si="12"/>
        <v>31486</v>
      </c>
      <c r="CA17" s="25">
        <v>510</v>
      </c>
      <c r="CB17" s="23">
        <v>50055</v>
      </c>
      <c r="CC17" s="23">
        <v>6470</v>
      </c>
      <c r="CD17" s="23">
        <v>0</v>
      </c>
      <c r="CE17" s="23">
        <v>200</v>
      </c>
      <c r="CF17" s="26">
        <f t="shared" si="13"/>
        <v>56725</v>
      </c>
      <c r="CG17" s="26">
        <v>6850</v>
      </c>
      <c r="CH17" s="28">
        <v>35943</v>
      </c>
      <c r="CI17" s="28">
        <v>18480</v>
      </c>
      <c r="CJ17" s="28">
        <v>0</v>
      </c>
      <c r="CK17" s="28">
        <v>0</v>
      </c>
      <c r="CL17" s="26">
        <f t="shared" si="14"/>
        <v>54423</v>
      </c>
      <c r="CM17" s="29">
        <v>565</v>
      </c>
      <c r="CN17" s="152">
        <f t="shared" si="15"/>
        <v>361401</v>
      </c>
      <c r="CO17" s="153">
        <f t="shared" si="15"/>
        <v>35239</v>
      </c>
      <c r="CP17" s="30">
        <v>13477</v>
      </c>
      <c r="CQ17" s="23">
        <v>3970</v>
      </c>
      <c r="CR17" s="23">
        <v>0</v>
      </c>
      <c r="CS17" s="23">
        <v>0</v>
      </c>
      <c r="CT17" s="26">
        <f t="shared" si="16"/>
        <v>17447</v>
      </c>
      <c r="CU17" s="26">
        <v>1500</v>
      </c>
      <c r="CV17" s="23">
        <v>12402</v>
      </c>
      <c r="CW17" s="23">
        <v>1400</v>
      </c>
      <c r="CX17" s="23">
        <v>0</v>
      </c>
      <c r="CY17" s="23">
        <v>0</v>
      </c>
      <c r="CZ17" s="26">
        <f t="shared" si="17"/>
        <v>13802</v>
      </c>
      <c r="DA17" s="26">
        <v>3520</v>
      </c>
      <c r="DB17" s="23">
        <v>2296</v>
      </c>
      <c r="DC17" s="23">
        <v>100</v>
      </c>
      <c r="DD17" s="23">
        <v>0</v>
      </c>
      <c r="DE17" s="23">
        <v>0</v>
      </c>
      <c r="DF17" s="26">
        <f t="shared" si="18"/>
        <v>2396</v>
      </c>
      <c r="DG17" s="26">
        <v>74</v>
      </c>
      <c r="DH17" s="23">
        <v>8140</v>
      </c>
      <c r="DI17" s="23">
        <v>1720</v>
      </c>
      <c r="DJ17" s="23">
        <v>0</v>
      </c>
      <c r="DK17" s="23">
        <v>0</v>
      </c>
      <c r="DL17" s="26">
        <f t="shared" si="19"/>
        <v>9860</v>
      </c>
      <c r="DM17" s="26">
        <v>345</v>
      </c>
      <c r="DN17" s="23">
        <v>46167</v>
      </c>
      <c r="DO17" s="23">
        <v>17850</v>
      </c>
      <c r="DP17" s="23">
        <v>0</v>
      </c>
      <c r="DQ17" s="23">
        <v>0</v>
      </c>
      <c r="DR17" s="26">
        <f t="shared" si="20"/>
        <v>64017</v>
      </c>
      <c r="DS17" s="29">
        <v>2775</v>
      </c>
      <c r="DT17" s="152">
        <f t="shared" si="21"/>
        <v>107522</v>
      </c>
      <c r="DU17" s="159">
        <f t="shared" si="0"/>
        <v>8214</v>
      </c>
      <c r="DV17" s="152">
        <f t="shared" si="22"/>
        <v>468923</v>
      </c>
      <c r="DW17" s="153">
        <f t="shared" si="23"/>
        <v>43453</v>
      </c>
      <c r="DX17" s="15"/>
    </row>
    <row r="18" spans="1:128" s="16" customFormat="1" ht="26.25">
      <c r="A18" s="216">
        <v>42867</v>
      </c>
      <c r="B18" s="23">
        <v>0</v>
      </c>
      <c r="C18" s="23">
        <v>0</v>
      </c>
      <c r="D18" s="23">
        <v>0</v>
      </c>
      <c r="E18" s="23">
        <v>0</v>
      </c>
      <c r="F18" s="24">
        <f t="shared" si="1"/>
        <v>0</v>
      </c>
      <c r="G18" s="25">
        <v>0</v>
      </c>
      <c r="H18" s="23">
        <v>0</v>
      </c>
      <c r="I18" s="23">
        <v>0</v>
      </c>
      <c r="J18" s="23">
        <v>0</v>
      </c>
      <c r="K18" s="23">
        <v>0</v>
      </c>
      <c r="L18" s="24">
        <f t="shared" si="2"/>
        <v>0</v>
      </c>
      <c r="M18" s="25">
        <v>0</v>
      </c>
      <c r="N18" s="23">
        <v>0</v>
      </c>
      <c r="O18" s="23">
        <v>0</v>
      </c>
      <c r="P18" s="23">
        <v>0</v>
      </c>
      <c r="Q18" s="23">
        <v>0</v>
      </c>
      <c r="R18" s="24">
        <f t="shared" si="3"/>
        <v>0</v>
      </c>
      <c r="S18" s="25">
        <v>0</v>
      </c>
      <c r="T18" s="23">
        <v>0</v>
      </c>
      <c r="U18" s="23">
        <v>0</v>
      </c>
      <c r="V18" s="23">
        <v>0</v>
      </c>
      <c r="W18" s="23">
        <v>0</v>
      </c>
      <c r="X18" s="24">
        <f t="shared" si="4"/>
        <v>0</v>
      </c>
      <c r="Y18" s="25">
        <v>0</v>
      </c>
      <c r="Z18" s="23">
        <v>0</v>
      </c>
      <c r="AA18" s="23">
        <v>0</v>
      </c>
      <c r="AB18" s="23">
        <v>0</v>
      </c>
      <c r="AC18" s="23">
        <v>0</v>
      </c>
      <c r="AD18" s="24">
        <f t="shared" si="5"/>
        <v>0</v>
      </c>
      <c r="AE18" s="25">
        <v>0</v>
      </c>
      <c r="AF18" s="23">
        <v>0</v>
      </c>
      <c r="AG18" s="23">
        <v>0</v>
      </c>
      <c r="AH18" s="23">
        <v>0</v>
      </c>
      <c r="AI18" s="23">
        <v>0</v>
      </c>
      <c r="AJ18" s="24">
        <v>0</v>
      </c>
      <c r="AK18" s="25">
        <v>0</v>
      </c>
      <c r="AL18" s="23">
        <v>0</v>
      </c>
      <c r="AM18" s="23">
        <v>0</v>
      </c>
      <c r="AN18" s="23">
        <v>0</v>
      </c>
      <c r="AO18" s="23">
        <v>0</v>
      </c>
      <c r="AP18" s="24">
        <f t="shared" si="6"/>
        <v>0</v>
      </c>
      <c r="AQ18" s="25">
        <v>0</v>
      </c>
      <c r="AR18" s="23">
        <v>46420</v>
      </c>
      <c r="AS18" s="23">
        <v>12980</v>
      </c>
      <c r="AT18" s="23">
        <v>0</v>
      </c>
      <c r="AU18" s="23">
        <v>0</v>
      </c>
      <c r="AV18" s="24">
        <f t="shared" si="7"/>
        <v>59400</v>
      </c>
      <c r="AW18" s="25">
        <v>10575</v>
      </c>
      <c r="AX18" s="23">
        <v>57144</v>
      </c>
      <c r="AY18" s="23">
        <v>5130</v>
      </c>
      <c r="AZ18" s="23">
        <v>0</v>
      </c>
      <c r="BA18" s="23">
        <v>0</v>
      </c>
      <c r="BB18" s="26">
        <f t="shared" si="8"/>
        <v>62274</v>
      </c>
      <c r="BC18" s="25">
        <v>286</v>
      </c>
      <c r="BD18" s="27">
        <v>14547</v>
      </c>
      <c r="BE18" s="23">
        <v>1830</v>
      </c>
      <c r="BF18" s="27">
        <v>0</v>
      </c>
      <c r="BG18" s="23">
        <v>0</v>
      </c>
      <c r="BH18" s="26">
        <f t="shared" si="9"/>
        <v>16377</v>
      </c>
      <c r="BI18" s="26">
        <v>2260</v>
      </c>
      <c r="BJ18" s="37">
        <v>44228</v>
      </c>
      <c r="BK18" s="37">
        <v>6610</v>
      </c>
      <c r="BL18" s="37">
        <v>0</v>
      </c>
      <c r="BM18" s="37">
        <v>0</v>
      </c>
      <c r="BN18" s="26">
        <f t="shared" si="10"/>
        <v>50838</v>
      </c>
      <c r="BO18" s="26">
        <f>'[3]Non farebox- Details '!AQ16</f>
        <v>9161</v>
      </c>
      <c r="BP18" s="23">
        <v>24744</v>
      </c>
      <c r="BQ18" s="23">
        <v>920</v>
      </c>
      <c r="BR18" s="27">
        <v>0</v>
      </c>
      <c r="BS18" s="27">
        <v>0</v>
      </c>
      <c r="BT18" s="26">
        <f t="shared" si="11"/>
        <v>25664</v>
      </c>
      <c r="BU18" s="25">
        <v>1536</v>
      </c>
      <c r="BV18" s="23">
        <v>39784</v>
      </c>
      <c r="BW18" s="23">
        <v>5180</v>
      </c>
      <c r="BX18" s="23">
        <v>0</v>
      </c>
      <c r="BY18" s="23">
        <v>0</v>
      </c>
      <c r="BZ18" s="26">
        <f t="shared" si="12"/>
        <v>44964</v>
      </c>
      <c r="CA18" s="25">
        <v>935</v>
      </c>
      <c r="CB18" s="23">
        <v>73598</v>
      </c>
      <c r="CC18" s="23">
        <v>13220</v>
      </c>
      <c r="CD18" s="23">
        <v>0</v>
      </c>
      <c r="CE18" s="23">
        <v>0</v>
      </c>
      <c r="CF18" s="26">
        <f t="shared" si="13"/>
        <v>86818</v>
      </c>
      <c r="CG18" s="26">
        <v>3140</v>
      </c>
      <c r="CH18" s="28">
        <v>46548</v>
      </c>
      <c r="CI18" s="28">
        <v>8880</v>
      </c>
      <c r="CJ18" s="28">
        <v>0</v>
      </c>
      <c r="CK18" s="28">
        <v>0</v>
      </c>
      <c r="CL18" s="26">
        <f t="shared" si="14"/>
        <v>55428</v>
      </c>
      <c r="CM18" s="29">
        <v>1030</v>
      </c>
      <c r="CN18" s="152">
        <f t="shared" si="15"/>
        <v>401763</v>
      </c>
      <c r="CO18" s="153">
        <f t="shared" si="15"/>
        <v>28923</v>
      </c>
      <c r="CP18" s="30">
        <v>13964</v>
      </c>
      <c r="CQ18" s="23">
        <v>2780</v>
      </c>
      <c r="CR18" s="23">
        <v>0</v>
      </c>
      <c r="CS18" s="23">
        <v>0</v>
      </c>
      <c r="CT18" s="26">
        <f t="shared" si="16"/>
        <v>16744</v>
      </c>
      <c r="CU18" s="26">
        <v>1335</v>
      </c>
      <c r="CV18" s="23">
        <v>18291</v>
      </c>
      <c r="CW18" s="23">
        <v>1850</v>
      </c>
      <c r="CX18" s="23">
        <v>0</v>
      </c>
      <c r="CY18" s="23">
        <v>0</v>
      </c>
      <c r="CZ18" s="26">
        <f t="shared" si="17"/>
        <v>20141</v>
      </c>
      <c r="DA18" s="26">
        <v>1830</v>
      </c>
      <c r="DB18" s="23">
        <v>1829</v>
      </c>
      <c r="DC18" s="23">
        <v>1900</v>
      </c>
      <c r="DD18" s="23">
        <v>0</v>
      </c>
      <c r="DE18" s="23">
        <v>0</v>
      </c>
      <c r="DF18" s="26">
        <f t="shared" si="18"/>
        <v>3729</v>
      </c>
      <c r="DG18" s="26">
        <v>30</v>
      </c>
      <c r="DH18" s="23">
        <v>10687</v>
      </c>
      <c r="DI18" s="23">
        <v>5390</v>
      </c>
      <c r="DJ18" s="23">
        <v>0</v>
      </c>
      <c r="DK18" s="23">
        <v>0</v>
      </c>
      <c r="DL18" s="26">
        <f t="shared" si="19"/>
        <v>16077</v>
      </c>
      <c r="DM18" s="26">
        <v>140</v>
      </c>
      <c r="DN18" s="23">
        <v>44498</v>
      </c>
      <c r="DO18" s="23">
        <v>27405</v>
      </c>
      <c r="DP18" s="23">
        <v>0</v>
      </c>
      <c r="DQ18" s="23">
        <v>0</v>
      </c>
      <c r="DR18" s="26">
        <f t="shared" si="20"/>
        <v>71903</v>
      </c>
      <c r="DS18" s="29">
        <v>3000</v>
      </c>
      <c r="DT18" s="152">
        <f t="shared" si="21"/>
        <v>128594</v>
      </c>
      <c r="DU18" s="159">
        <f t="shared" si="0"/>
        <v>6335</v>
      </c>
      <c r="DV18" s="152">
        <f t="shared" si="22"/>
        <v>530357</v>
      </c>
      <c r="DW18" s="153">
        <f t="shared" si="23"/>
        <v>35258</v>
      </c>
      <c r="DX18" s="15"/>
    </row>
    <row r="19" spans="1:128" s="16" customFormat="1" ht="26.25">
      <c r="A19" s="216">
        <v>42868</v>
      </c>
      <c r="B19" s="23">
        <v>0</v>
      </c>
      <c r="C19" s="23">
        <v>0</v>
      </c>
      <c r="D19" s="23">
        <v>0</v>
      </c>
      <c r="E19" s="23">
        <v>0</v>
      </c>
      <c r="F19" s="24">
        <f t="shared" si="1"/>
        <v>0</v>
      </c>
      <c r="G19" s="25">
        <v>0</v>
      </c>
      <c r="H19" s="23">
        <v>0</v>
      </c>
      <c r="I19" s="23">
        <v>0</v>
      </c>
      <c r="J19" s="23">
        <v>0</v>
      </c>
      <c r="K19" s="23">
        <v>0</v>
      </c>
      <c r="L19" s="24">
        <f t="shared" si="2"/>
        <v>0</v>
      </c>
      <c r="M19" s="25">
        <v>0</v>
      </c>
      <c r="N19" s="23">
        <v>0</v>
      </c>
      <c r="O19" s="23">
        <v>0</v>
      </c>
      <c r="P19" s="23">
        <v>0</v>
      </c>
      <c r="Q19" s="23">
        <v>0</v>
      </c>
      <c r="R19" s="24">
        <f t="shared" si="3"/>
        <v>0</v>
      </c>
      <c r="S19" s="25">
        <v>0</v>
      </c>
      <c r="T19" s="23">
        <v>0</v>
      </c>
      <c r="U19" s="23">
        <v>0</v>
      </c>
      <c r="V19" s="23">
        <v>0</v>
      </c>
      <c r="W19" s="23">
        <v>0</v>
      </c>
      <c r="X19" s="24">
        <f t="shared" si="4"/>
        <v>0</v>
      </c>
      <c r="Y19" s="25">
        <v>0</v>
      </c>
      <c r="Z19" s="23">
        <v>0</v>
      </c>
      <c r="AA19" s="23">
        <v>0</v>
      </c>
      <c r="AB19" s="23">
        <v>0</v>
      </c>
      <c r="AC19" s="23">
        <v>0</v>
      </c>
      <c r="AD19" s="24">
        <f t="shared" si="5"/>
        <v>0</v>
      </c>
      <c r="AE19" s="25">
        <v>0</v>
      </c>
      <c r="AF19" s="23">
        <v>0</v>
      </c>
      <c r="AG19" s="23">
        <v>0</v>
      </c>
      <c r="AH19" s="23">
        <v>0</v>
      </c>
      <c r="AI19" s="23">
        <v>0</v>
      </c>
      <c r="AJ19" s="24">
        <v>0</v>
      </c>
      <c r="AK19" s="25">
        <v>0</v>
      </c>
      <c r="AL19" s="23">
        <v>0</v>
      </c>
      <c r="AM19" s="23">
        <v>0</v>
      </c>
      <c r="AN19" s="23">
        <v>0</v>
      </c>
      <c r="AO19" s="23">
        <v>0</v>
      </c>
      <c r="AP19" s="24">
        <f t="shared" si="6"/>
        <v>0</v>
      </c>
      <c r="AQ19" s="25">
        <v>0</v>
      </c>
      <c r="AR19" s="23">
        <v>50706</v>
      </c>
      <c r="AS19" s="23">
        <v>18080</v>
      </c>
      <c r="AT19" s="23">
        <v>0</v>
      </c>
      <c r="AU19" s="23">
        <v>600</v>
      </c>
      <c r="AV19" s="24">
        <f t="shared" si="7"/>
        <v>69386</v>
      </c>
      <c r="AW19" s="25">
        <v>4830</v>
      </c>
      <c r="AX19" s="23">
        <v>76357</v>
      </c>
      <c r="AY19" s="23">
        <v>9050</v>
      </c>
      <c r="AZ19" s="23">
        <v>0</v>
      </c>
      <c r="BA19" s="23">
        <v>0</v>
      </c>
      <c r="BB19" s="26">
        <f t="shared" si="8"/>
        <v>85407</v>
      </c>
      <c r="BC19" s="25">
        <v>220</v>
      </c>
      <c r="BD19" s="23">
        <v>14758</v>
      </c>
      <c r="BE19" s="23">
        <v>780</v>
      </c>
      <c r="BF19" s="27">
        <v>0</v>
      </c>
      <c r="BG19" s="23">
        <v>0</v>
      </c>
      <c r="BH19" s="26">
        <f t="shared" si="9"/>
        <v>15538</v>
      </c>
      <c r="BI19" s="26">
        <v>1320</v>
      </c>
      <c r="BJ19" s="37">
        <v>60962</v>
      </c>
      <c r="BK19" s="37">
        <v>12410</v>
      </c>
      <c r="BL19" s="37">
        <v>0</v>
      </c>
      <c r="BM19" s="37">
        <v>0</v>
      </c>
      <c r="BN19" s="26">
        <f t="shared" si="10"/>
        <v>73372</v>
      </c>
      <c r="BO19" s="26">
        <f>'[3]Non farebox- Details '!AQ17</f>
        <v>9018</v>
      </c>
      <c r="BP19" s="23">
        <v>23656</v>
      </c>
      <c r="BQ19" s="23">
        <v>2890</v>
      </c>
      <c r="BR19" s="27">
        <v>0</v>
      </c>
      <c r="BS19" s="27">
        <v>0</v>
      </c>
      <c r="BT19" s="26">
        <f t="shared" si="11"/>
        <v>26546</v>
      </c>
      <c r="BU19" s="25">
        <v>2024</v>
      </c>
      <c r="BV19" s="23">
        <v>18602</v>
      </c>
      <c r="BW19" s="23">
        <v>2370</v>
      </c>
      <c r="BX19" s="23">
        <v>0</v>
      </c>
      <c r="BY19" s="23">
        <v>0</v>
      </c>
      <c r="BZ19" s="26">
        <f t="shared" si="12"/>
        <v>20972</v>
      </c>
      <c r="CA19" s="25">
        <v>230</v>
      </c>
      <c r="CB19" s="23">
        <v>49064</v>
      </c>
      <c r="CC19" s="23">
        <v>21870</v>
      </c>
      <c r="CD19" s="23">
        <v>0</v>
      </c>
      <c r="CE19" s="23">
        <v>0</v>
      </c>
      <c r="CF19" s="26">
        <f t="shared" si="13"/>
        <v>70934</v>
      </c>
      <c r="CG19" s="26">
        <v>4910</v>
      </c>
      <c r="CH19" s="28">
        <v>43156</v>
      </c>
      <c r="CI19" s="28">
        <v>6390</v>
      </c>
      <c r="CJ19" s="28">
        <v>0</v>
      </c>
      <c r="CK19" s="28">
        <v>0</v>
      </c>
      <c r="CL19" s="26">
        <f t="shared" si="14"/>
        <v>49546</v>
      </c>
      <c r="CM19" s="29">
        <v>1365</v>
      </c>
      <c r="CN19" s="152">
        <f t="shared" si="15"/>
        <v>411701</v>
      </c>
      <c r="CO19" s="153">
        <f t="shared" si="15"/>
        <v>23917</v>
      </c>
      <c r="CP19" s="30">
        <v>9586</v>
      </c>
      <c r="CQ19" s="23">
        <v>2390</v>
      </c>
      <c r="CR19" s="23">
        <v>0</v>
      </c>
      <c r="CS19" s="23">
        <v>0</v>
      </c>
      <c r="CT19" s="26">
        <f t="shared" si="16"/>
        <v>11976</v>
      </c>
      <c r="CU19" s="26">
        <v>890</v>
      </c>
      <c r="CV19" s="23">
        <v>15342</v>
      </c>
      <c r="CW19" s="23">
        <v>2070</v>
      </c>
      <c r="CX19" s="23">
        <v>0</v>
      </c>
      <c r="CY19" s="23">
        <v>0</v>
      </c>
      <c r="CZ19" s="26">
        <f t="shared" si="17"/>
        <v>17412</v>
      </c>
      <c r="DA19" s="26">
        <v>2020</v>
      </c>
      <c r="DB19" s="23">
        <v>1731</v>
      </c>
      <c r="DC19" s="23">
        <v>200</v>
      </c>
      <c r="DD19" s="23">
        <v>0</v>
      </c>
      <c r="DE19" s="23">
        <v>0</v>
      </c>
      <c r="DF19" s="26">
        <f t="shared" si="18"/>
        <v>1931</v>
      </c>
      <c r="DG19" s="26">
        <v>182</v>
      </c>
      <c r="DH19" s="23">
        <v>9732</v>
      </c>
      <c r="DI19" s="23">
        <v>4200</v>
      </c>
      <c r="DJ19" s="23">
        <v>0</v>
      </c>
      <c r="DK19" s="23">
        <v>0</v>
      </c>
      <c r="DL19" s="26">
        <f t="shared" si="19"/>
        <v>13932</v>
      </c>
      <c r="DM19" s="26">
        <v>200</v>
      </c>
      <c r="DN19" s="23">
        <v>43947</v>
      </c>
      <c r="DO19" s="23">
        <v>33790</v>
      </c>
      <c r="DP19" s="23">
        <v>0</v>
      </c>
      <c r="DQ19" s="23">
        <v>0</v>
      </c>
      <c r="DR19" s="26">
        <f t="shared" si="20"/>
        <v>77737</v>
      </c>
      <c r="DS19" s="29">
        <v>2680</v>
      </c>
      <c r="DT19" s="152">
        <f t="shared" si="21"/>
        <v>122988</v>
      </c>
      <c r="DU19" s="159">
        <f t="shared" si="0"/>
        <v>5972</v>
      </c>
      <c r="DV19" s="152">
        <f t="shared" si="22"/>
        <v>534689</v>
      </c>
      <c r="DW19" s="153">
        <f t="shared" si="23"/>
        <v>29889</v>
      </c>
      <c r="DX19" s="15"/>
    </row>
    <row r="20" spans="1:128" s="16" customFormat="1" ht="26.25">
      <c r="A20" s="216">
        <v>42869</v>
      </c>
      <c r="B20" s="23">
        <v>232055</v>
      </c>
      <c r="C20" s="23">
        <v>21840</v>
      </c>
      <c r="D20" s="23">
        <v>0</v>
      </c>
      <c r="E20" s="23">
        <v>0</v>
      </c>
      <c r="F20" s="24">
        <f t="shared" si="1"/>
        <v>253895</v>
      </c>
      <c r="G20" s="25">
        <v>0</v>
      </c>
      <c r="H20" s="23">
        <v>66119</v>
      </c>
      <c r="I20" s="23">
        <v>9740</v>
      </c>
      <c r="J20" s="23">
        <v>0</v>
      </c>
      <c r="K20" s="23">
        <v>0</v>
      </c>
      <c r="L20" s="24">
        <f t="shared" si="2"/>
        <v>75859</v>
      </c>
      <c r="M20" s="25">
        <v>370</v>
      </c>
      <c r="N20" s="23">
        <v>50125</v>
      </c>
      <c r="O20" s="23">
        <v>7524</v>
      </c>
      <c r="P20" s="23">
        <v>0</v>
      </c>
      <c r="Q20" s="23">
        <v>0</v>
      </c>
      <c r="R20" s="24">
        <f t="shared" si="3"/>
        <v>57649</v>
      </c>
      <c r="S20" s="25">
        <v>280</v>
      </c>
      <c r="T20" s="23">
        <v>111841</v>
      </c>
      <c r="U20" s="23">
        <v>11520</v>
      </c>
      <c r="V20" s="23">
        <v>0</v>
      </c>
      <c r="W20" s="23">
        <v>0</v>
      </c>
      <c r="X20" s="24">
        <f t="shared" si="4"/>
        <v>123361</v>
      </c>
      <c r="Y20" s="25">
        <v>200</v>
      </c>
      <c r="Z20" s="23">
        <v>118185</v>
      </c>
      <c r="AA20" s="23">
        <v>0</v>
      </c>
      <c r="AB20" s="23">
        <v>0</v>
      </c>
      <c r="AC20" s="23">
        <v>0</v>
      </c>
      <c r="AD20" s="24">
        <f t="shared" si="5"/>
        <v>118185</v>
      </c>
      <c r="AE20" s="25">
        <f>'[3]Non farebox- Details '!V18</f>
        <v>972</v>
      </c>
      <c r="AF20" s="23">
        <v>167180</v>
      </c>
      <c r="AG20" s="23">
        <v>11740</v>
      </c>
      <c r="AH20" s="23">
        <v>0</v>
      </c>
      <c r="AI20" s="23">
        <v>0</v>
      </c>
      <c r="AJ20" s="24">
        <v>178920</v>
      </c>
      <c r="AK20" s="25">
        <v>215</v>
      </c>
      <c r="AL20" s="23">
        <v>272099</v>
      </c>
      <c r="AM20" s="23">
        <v>27390</v>
      </c>
      <c r="AN20" s="23">
        <v>0</v>
      </c>
      <c r="AO20" s="23">
        <v>0</v>
      </c>
      <c r="AP20" s="24">
        <f t="shared" si="6"/>
        <v>299489</v>
      </c>
      <c r="AQ20" s="25">
        <f>'[3]Non farebox- Details '!AD18</f>
        <v>0</v>
      </c>
      <c r="AR20" s="23">
        <v>132592</v>
      </c>
      <c r="AS20" s="23">
        <v>29960</v>
      </c>
      <c r="AT20" s="23">
        <v>0</v>
      </c>
      <c r="AU20" s="23">
        <v>0</v>
      </c>
      <c r="AV20" s="24">
        <f t="shared" si="7"/>
        <v>162552</v>
      </c>
      <c r="AW20" s="25">
        <v>6435</v>
      </c>
      <c r="AX20" s="23">
        <v>92676</v>
      </c>
      <c r="AY20" s="23">
        <v>8070</v>
      </c>
      <c r="AZ20" s="23">
        <v>0</v>
      </c>
      <c r="BA20" s="23">
        <v>100</v>
      </c>
      <c r="BB20" s="26">
        <f t="shared" si="8"/>
        <v>100846</v>
      </c>
      <c r="BC20" s="25">
        <v>296</v>
      </c>
      <c r="BD20" s="23">
        <v>25802</v>
      </c>
      <c r="BE20" s="23">
        <v>1090</v>
      </c>
      <c r="BF20" s="27">
        <v>0</v>
      </c>
      <c r="BG20" s="23">
        <v>0</v>
      </c>
      <c r="BH20" s="26">
        <f t="shared" si="9"/>
        <v>26892</v>
      </c>
      <c r="BI20" s="26">
        <v>2690</v>
      </c>
      <c r="BJ20" s="37">
        <v>82450</v>
      </c>
      <c r="BK20" s="37">
        <v>21980</v>
      </c>
      <c r="BL20" s="37">
        <v>0</v>
      </c>
      <c r="BM20" s="37">
        <v>0</v>
      </c>
      <c r="BN20" s="26">
        <f t="shared" si="10"/>
        <v>104430</v>
      </c>
      <c r="BO20" s="26">
        <f>'[3]Non farebox- Details '!AQ18</f>
        <v>8186</v>
      </c>
      <c r="BP20" s="23">
        <v>53994</v>
      </c>
      <c r="BQ20" s="23">
        <v>11030</v>
      </c>
      <c r="BR20" s="27">
        <v>0</v>
      </c>
      <c r="BS20" s="27">
        <v>0</v>
      </c>
      <c r="BT20" s="26">
        <f t="shared" si="11"/>
        <v>65024</v>
      </c>
      <c r="BU20" s="25">
        <v>2123</v>
      </c>
      <c r="BV20" s="23">
        <v>13435</v>
      </c>
      <c r="BW20" s="23">
        <v>2960</v>
      </c>
      <c r="BX20" s="23">
        <v>0</v>
      </c>
      <c r="BY20" s="23">
        <v>0</v>
      </c>
      <c r="BZ20" s="26">
        <f t="shared" si="12"/>
        <v>16395</v>
      </c>
      <c r="CA20" s="25">
        <v>165</v>
      </c>
      <c r="CB20" s="23">
        <v>70921</v>
      </c>
      <c r="CC20" s="23">
        <v>21870</v>
      </c>
      <c r="CD20" s="23">
        <v>0</v>
      </c>
      <c r="CE20" s="23">
        <v>0</v>
      </c>
      <c r="CF20" s="26">
        <f t="shared" si="13"/>
        <v>92791</v>
      </c>
      <c r="CG20" s="26">
        <v>4675</v>
      </c>
      <c r="CH20" s="28">
        <v>55193</v>
      </c>
      <c r="CI20" s="28">
        <v>10580</v>
      </c>
      <c r="CJ20" s="28">
        <v>0</v>
      </c>
      <c r="CK20" s="28">
        <v>0</v>
      </c>
      <c r="CL20" s="26">
        <f t="shared" si="14"/>
        <v>65773</v>
      </c>
      <c r="CM20" s="29">
        <v>555</v>
      </c>
      <c r="CN20" s="152">
        <f t="shared" si="15"/>
        <v>1742061</v>
      </c>
      <c r="CO20" s="153">
        <f t="shared" si="15"/>
        <v>27162</v>
      </c>
      <c r="CP20" s="30">
        <v>15024</v>
      </c>
      <c r="CQ20" s="23">
        <v>3240</v>
      </c>
      <c r="CR20" s="23">
        <v>40</v>
      </c>
      <c r="CS20" s="23">
        <v>0</v>
      </c>
      <c r="CT20" s="26">
        <f t="shared" si="16"/>
        <v>18304</v>
      </c>
      <c r="CU20" s="26">
        <v>1285</v>
      </c>
      <c r="CV20" s="23">
        <v>22843</v>
      </c>
      <c r="CW20" s="23">
        <v>3160</v>
      </c>
      <c r="CX20" s="23">
        <v>0</v>
      </c>
      <c r="CY20" s="23">
        <v>0</v>
      </c>
      <c r="CZ20" s="26">
        <f t="shared" si="17"/>
        <v>26003</v>
      </c>
      <c r="DA20" s="26">
        <v>920</v>
      </c>
      <c r="DB20" s="23">
        <v>3077</v>
      </c>
      <c r="DC20" s="23">
        <v>1440</v>
      </c>
      <c r="DD20" s="23">
        <v>0</v>
      </c>
      <c r="DE20" s="23">
        <v>0</v>
      </c>
      <c r="DF20" s="26">
        <f t="shared" si="18"/>
        <v>4517</v>
      </c>
      <c r="DG20" s="26">
        <v>91</v>
      </c>
      <c r="DH20" s="23">
        <v>13284</v>
      </c>
      <c r="DI20" s="23">
        <v>6170</v>
      </c>
      <c r="DJ20" s="23">
        <v>0</v>
      </c>
      <c r="DK20" s="23">
        <v>0</v>
      </c>
      <c r="DL20" s="26">
        <f t="shared" si="19"/>
        <v>19454</v>
      </c>
      <c r="DM20" s="26">
        <v>135</v>
      </c>
      <c r="DN20" s="23">
        <v>99304</v>
      </c>
      <c r="DO20" s="23">
        <v>40200</v>
      </c>
      <c r="DP20" s="23">
        <v>0</v>
      </c>
      <c r="DQ20" s="23">
        <v>0</v>
      </c>
      <c r="DR20" s="26">
        <f t="shared" si="20"/>
        <v>139504</v>
      </c>
      <c r="DS20" s="29">
        <v>4650</v>
      </c>
      <c r="DT20" s="152">
        <f t="shared" si="21"/>
        <v>207782</v>
      </c>
      <c r="DU20" s="159">
        <f t="shared" si="0"/>
        <v>7081</v>
      </c>
      <c r="DV20" s="152">
        <f t="shared" si="22"/>
        <v>1949843</v>
      </c>
      <c r="DW20" s="153">
        <f t="shared" si="23"/>
        <v>34243</v>
      </c>
      <c r="DX20" s="15"/>
    </row>
    <row r="21" spans="1:128" s="16" customFormat="1" ht="26.25">
      <c r="A21" s="216">
        <v>42870</v>
      </c>
      <c r="B21" s="39">
        <v>131079</v>
      </c>
      <c r="C21" s="23">
        <v>10880</v>
      </c>
      <c r="D21" s="23">
        <v>0</v>
      </c>
      <c r="E21" s="23">
        <v>0</v>
      </c>
      <c r="F21" s="24">
        <f t="shared" si="1"/>
        <v>141959</v>
      </c>
      <c r="G21" s="25">
        <v>1320</v>
      </c>
      <c r="H21" s="39">
        <v>40060</v>
      </c>
      <c r="I21" s="23">
        <v>4360</v>
      </c>
      <c r="J21" s="23">
        <v>0</v>
      </c>
      <c r="K21" s="23">
        <v>100</v>
      </c>
      <c r="L21" s="24">
        <f t="shared" si="2"/>
        <v>44520</v>
      </c>
      <c r="M21" s="25">
        <v>115</v>
      </c>
      <c r="N21" s="39">
        <v>34317</v>
      </c>
      <c r="O21" s="23">
        <v>3270</v>
      </c>
      <c r="P21" s="23">
        <v>0</v>
      </c>
      <c r="Q21" s="23">
        <v>0</v>
      </c>
      <c r="R21" s="24">
        <f t="shared" si="3"/>
        <v>37587</v>
      </c>
      <c r="S21" s="25">
        <v>250</v>
      </c>
      <c r="T21" s="39">
        <v>69228</v>
      </c>
      <c r="U21" s="23">
        <v>4740</v>
      </c>
      <c r="V21" s="23">
        <v>0</v>
      </c>
      <c r="W21" s="23">
        <v>300</v>
      </c>
      <c r="X21" s="24">
        <f t="shared" si="4"/>
        <v>74268</v>
      </c>
      <c r="Y21" s="25">
        <v>1577</v>
      </c>
      <c r="Z21" s="39">
        <v>75404</v>
      </c>
      <c r="AA21" s="23">
        <v>0</v>
      </c>
      <c r="AB21" s="23">
        <v>0</v>
      </c>
      <c r="AC21" s="23">
        <v>100</v>
      </c>
      <c r="AD21" s="24">
        <f t="shared" si="5"/>
        <v>75504</v>
      </c>
      <c r="AE21" s="25">
        <f>'[3]Non farebox- Details '!V19</f>
        <v>495</v>
      </c>
      <c r="AF21" s="39">
        <v>53872</v>
      </c>
      <c r="AG21" s="23">
        <v>9690</v>
      </c>
      <c r="AH21" s="23">
        <v>0</v>
      </c>
      <c r="AI21" s="23">
        <v>0</v>
      </c>
      <c r="AJ21" s="24">
        <v>63562</v>
      </c>
      <c r="AK21" s="25">
        <v>285</v>
      </c>
      <c r="AL21" s="39">
        <v>182250</v>
      </c>
      <c r="AM21" s="23">
        <v>28968</v>
      </c>
      <c r="AN21" s="23">
        <v>0</v>
      </c>
      <c r="AO21" s="23">
        <v>0</v>
      </c>
      <c r="AP21" s="24">
        <f t="shared" si="6"/>
        <v>211218</v>
      </c>
      <c r="AQ21" s="25">
        <f>'[3]Non farebox- Details '!AD19</f>
        <v>0</v>
      </c>
      <c r="AR21" s="39">
        <v>63924</v>
      </c>
      <c r="AS21" s="23">
        <v>31026</v>
      </c>
      <c r="AT21" s="23">
        <v>0</v>
      </c>
      <c r="AU21" s="23">
        <v>100</v>
      </c>
      <c r="AV21" s="24">
        <f t="shared" si="7"/>
        <v>95050</v>
      </c>
      <c r="AW21" s="25">
        <v>10357</v>
      </c>
      <c r="AX21" s="39">
        <v>80811</v>
      </c>
      <c r="AY21" s="23">
        <v>4562</v>
      </c>
      <c r="AZ21" s="23">
        <v>0</v>
      </c>
      <c r="BA21" s="23">
        <v>0</v>
      </c>
      <c r="BB21" s="26">
        <f t="shared" si="8"/>
        <v>85373</v>
      </c>
      <c r="BC21" s="25">
        <v>360</v>
      </c>
      <c r="BD21" s="23">
        <v>35581</v>
      </c>
      <c r="BE21" s="23">
        <v>7138</v>
      </c>
      <c r="BF21" s="27">
        <v>0</v>
      </c>
      <c r="BG21" s="23">
        <v>0</v>
      </c>
      <c r="BH21" s="26">
        <f t="shared" si="9"/>
        <v>42719</v>
      </c>
      <c r="BI21" s="26">
        <v>2915</v>
      </c>
      <c r="BJ21" s="37">
        <v>62572</v>
      </c>
      <c r="BK21" s="37">
        <v>20986</v>
      </c>
      <c r="BL21" s="37">
        <v>0</v>
      </c>
      <c r="BM21" s="37">
        <v>100</v>
      </c>
      <c r="BN21" s="26">
        <f t="shared" si="10"/>
        <v>83658</v>
      </c>
      <c r="BO21" s="26">
        <f>'[3]Non farebox- Details '!AQ19</f>
        <v>6668</v>
      </c>
      <c r="BP21" s="23">
        <v>42358</v>
      </c>
      <c r="BQ21" s="23">
        <v>8006</v>
      </c>
      <c r="BR21" s="27">
        <v>0</v>
      </c>
      <c r="BS21" s="27">
        <v>0</v>
      </c>
      <c r="BT21" s="26">
        <f t="shared" si="11"/>
        <v>50364</v>
      </c>
      <c r="BU21" s="25">
        <v>2716</v>
      </c>
      <c r="BV21" s="23">
        <v>47096</v>
      </c>
      <c r="BW21" s="23">
        <v>11590</v>
      </c>
      <c r="BX21" s="23">
        <v>0</v>
      </c>
      <c r="BY21" s="23">
        <v>0</v>
      </c>
      <c r="BZ21" s="26">
        <f t="shared" si="12"/>
        <v>58686</v>
      </c>
      <c r="CA21" s="25">
        <v>355</v>
      </c>
      <c r="CB21" s="39">
        <v>83171</v>
      </c>
      <c r="CC21" s="23">
        <v>8182</v>
      </c>
      <c r="CD21" s="23">
        <v>0</v>
      </c>
      <c r="CE21" s="23">
        <v>500</v>
      </c>
      <c r="CF21" s="26">
        <f t="shared" si="13"/>
        <v>91853</v>
      </c>
      <c r="CG21" s="26">
        <v>5380</v>
      </c>
      <c r="CH21" s="28">
        <v>58121</v>
      </c>
      <c r="CI21" s="28">
        <v>8552</v>
      </c>
      <c r="CJ21" s="28">
        <v>0</v>
      </c>
      <c r="CK21" s="28">
        <v>0</v>
      </c>
      <c r="CL21" s="26">
        <f t="shared" si="14"/>
        <v>66673</v>
      </c>
      <c r="CM21" s="29">
        <v>1160</v>
      </c>
      <c r="CN21" s="152">
        <f t="shared" si="15"/>
        <v>1222994</v>
      </c>
      <c r="CO21" s="153">
        <f t="shared" si="15"/>
        <v>33953</v>
      </c>
      <c r="CP21" s="40">
        <v>18824</v>
      </c>
      <c r="CQ21" s="23">
        <v>5730</v>
      </c>
      <c r="CR21" s="23">
        <v>0</v>
      </c>
      <c r="CS21" s="23">
        <v>0</v>
      </c>
      <c r="CT21" s="26">
        <f t="shared" si="16"/>
        <v>24554</v>
      </c>
      <c r="CU21" s="26">
        <v>1155</v>
      </c>
      <c r="CV21" s="39">
        <v>42214</v>
      </c>
      <c r="CW21" s="23">
        <v>4072</v>
      </c>
      <c r="CX21" s="23">
        <v>0</v>
      </c>
      <c r="CY21" s="23">
        <v>0</v>
      </c>
      <c r="CZ21" s="26">
        <f t="shared" si="17"/>
        <v>46286</v>
      </c>
      <c r="DA21" s="26">
        <v>2480</v>
      </c>
      <c r="DB21" s="39">
        <v>4930</v>
      </c>
      <c r="DC21" s="23">
        <v>1230</v>
      </c>
      <c r="DD21" s="23">
        <v>0</v>
      </c>
      <c r="DE21" s="23">
        <v>0</v>
      </c>
      <c r="DF21" s="26">
        <f t="shared" si="18"/>
        <v>6160</v>
      </c>
      <c r="DG21" s="26">
        <v>84</v>
      </c>
      <c r="DH21" s="39">
        <v>15235</v>
      </c>
      <c r="DI21" s="23">
        <v>2972</v>
      </c>
      <c r="DJ21" s="23">
        <v>0</v>
      </c>
      <c r="DK21" s="23">
        <v>0</v>
      </c>
      <c r="DL21" s="26">
        <f t="shared" si="19"/>
        <v>18207</v>
      </c>
      <c r="DM21" s="26">
        <v>475</v>
      </c>
      <c r="DN21" s="39">
        <v>78754</v>
      </c>
      <c r="DO21" s="23">
        <v>10144</v>
      </c>
      <c r="DP21" s="23">
        <v>0</v>
      </c>
      <c r="DQ21" s="23">
        <v>0</v>
      </c>
      <c r="DR21" s="26">
        <f t="shared" si="20"/>
        <v>88898</v>
      </c>
      <c r="DS21" s="29">
        <v>4320</v>
      </c>
      <c r="DT21" s="152">
        <f t="shared" si="21"/>
        <v>184105</v>
      </c>
      <c r="DU21" s="159">
        <f t="shared" si="0"/>
        <v>8514</v>
      </c>
      <c r="DV21" s="152">
        <f t="shared" si="22"/>
        <v>1407099</v>
      </c>
      <c r="DW21" s="153">
        <f t="shared" si="23"/>
        <v>42467</v>
      </c>
      <c r="DX21" s="15"/>
    </row>
    <row r="22" spans="1:128" s="16" customFormat="1" ht="26.25">
      <c r="A22" s="216">
        <v>42871</v>
      </c>
      <c r="B22" s="23">
        <v>120072</v>
      </c>
      <c r="C22" s="23">
        <v>10806</v>
      </c>
      <c r="D22" s="23">
        <v>0</v>
      </c>
      <c r="E22" s="23">
        <v>0</v>
      </c>
      <c r="F22" s="24">
        <f t="shared" si="1"/>
        <v>130878</v>
      </c>
      <c r="G22" s="25">
        <v>1567</v>
      </c>
      <c r="H22" s="23">
        <v>37016</v>
      </c>
      <c r="I22" s="23">
        <v>2700</v>
      </c>
      <c r="J22" s="23">
        <v>0</v>
      </c>
      <c r="K22" s="23">
        <v>0</v>
      </c>
      <c r="L22" s="24">
        <f t="shared" si="2"/>
        <v>39716</v>
      </c>
      <c r="M22" s="25">
        <v>90</v>
      </c>
      <c r="N22" s="23">
        <v>32198</v>
      </c>
      <c r="O22" s="23">
        <v>1045</v>
      </c>
      <c r="P22" s="23">
        <v>0</v>
      </c>
      <c r="Q22" s="23">
        <v>0</v>
      </c>
      <c r="R22" s="24">
        <f t="shared" si="3"/>
        <v>33243</v>
      </c>
      <c r="S22" s="25">
        <v>300</v>
      </c>
      <c r="T22" s="23">
        <v>48323</v>
      </c>
      <c r="U22" s="23">
        <v>600</v>
      </c>
      <c r="V22" s="23">
        <v>0</v>
      </c>
      <c r="W22" s="23">
        <v>0</v>
      </c>
      <c r="X22" s="24">
        <f t="shared" si="4"/>
        <v>48923</v>
      </c>
      <c r="Y22" s="25">
        <v>1325</v>
      </c>
      <c r="Z22" s="23">
        <v>59260</v>
      </c>
      <c r="AA22" s="23">
        <v>0</v>
      </c>
      <c r="AB22" s="23">
        <v>0</v>
      </c>
      <c r="AC22" s="23">
        <v>0</v>
      </c>
      <c r="AD22" s="24">
        <f t="shared" si="5"/>
        <v>59260</v>
      </c>
      <c r="AE22" s="25">
        <f>'[3]Non farebox- Details '!V20</f>
        <v>1035</v>
      </c>
      <c r="AF22" s="23">
        <v>52802</v>
      </c>
      <c r="AG22" s="23">
        <v>9070</v>
      </c>
      <c r="AH22" s="23">
        <v>0</v>
      </c>
      <c r="AI22" s="23">
        <v>0</v>
      </c>
      <c r="AJ22" s="24">
        <v>61872</v>
      </c>
      <c r="AK22" s="25">
        <v>280</v>
      </c>
      <c r="AL22" s="23">
        <v>159864</v>
      </c>
      <c r="AM22" s="23">
        <v>14488</v>
      </c>
      <c r="AN22" s="23">
        <v>0</v>
      </c>
      <c r="AO22" s="23">
        <v>0</v>
      </c>
      <c r="AP22" s="24">
        <f t="shared" si="6"/>
        <v>174352</v>
      </c>
      <c r="AQ22" s="25">
        <f>'[3]Non farebox- Details '!AD20</f>
        <v>0</v>
      </c>
      <c r="AR22" s="23">
        <v>66564</v>
      </c>
      <c r="AS22" s="23">
        <v>28200</v>
      </c>
      <c r="AT22" s="23">
        <v>0</v>
      </c>
      <c r="AU22" s="23">
        <v>0</v>
      </c>
      <c r="AV22" s="24">
        <f t="shared" si="7"/>
        <v>94764</v>
      </c>
      <c r="AW22" s="25">
        <v>10415</v>
      </c>
      <c r="AX22" s="23">
        <v>72474</v>
      </c>
      <c r="AY22" s="23">
        <v>6110</v>
      </c>
      <c r="AZ22" s="23">
        <v>0</v>
      </c>
      <c r="BA22" s="23">
        <v>0</v>
      </c>
      <c r="BB22" s="26">
        <f t="shared" si="8"/>
        <v>78584</v>
      </c>
      <c r="BC22" s="25">
        <v>216</v>
      </c>
      <c r="BD22" s="23">
        <v>22403</v>
      </c>
      <c r="BE22" s="23">
        <v>7320</v>
      </c>
      <c r="BF22" s="27">
        <v>0</v>
      </c>
      <c r="BG22" s="23">
        <v>0</v>
      </c>
      <c r="BH22" s="26">
        <f t="shared" si="9"/>
        <v>29723</v>
      </c>
      <c r="BI22" s="26">
        <v>1270</v>
      </c>
      <c r="BJ22" s="37">
        <v>60802</v>
      </c>
      <c r="BK22" s="37">
        <v>12084</v>
      </c>
      <c r="BL22" s="37">
        <v>0</v>
      </c>
      <c r="BM22" s="37">
        <v>0</v>
      </c>
      <c r="BN22" s="26">
        <f t="shared" si="10"/>
        <v>72886</v>
      </c>
      <c r="BO22" s="26">
        <f>'[3]Non farebox- Details '!AQ20</f>
        <v>6225</v>
      </c>
      <c r="BP22" s="23">
        <v>52104</v>
      </c>
      <c r="BQ22" s="23">
        <v>5670</v>
      </c>
      <c r="BR22" s="27">
        <v>0</v>
      </c>
      <c r="BS22" s="27">
        <v>200</v>
      </c>
      <c r="BT22" s="26">
        <f t="shared" si="11"/>
        <v>57974</v>
      </c>
      <c r="BU22" s="25">
        <v>2545</v>
      </c>
      <c r="BV22" s="23">
        <v>44956</v>
      </c>
      <c r="BW22" s="23">
        <v>12490</v>
      </c>
      <c r="BX22" s="23">
        <v>0</v>
      </c>
      <c r="BY22" s="23">
        <v>0</v>
      </c>
      <c r="BZ22" s="26">
        <f t="shared" si="12"/>
        <v>57446</v>
      </c>
      <c r="CA22" s="25">
        <v>505</v>
      </c>
      <c r="CB22" s="23">
        <v>74030</v>
      </c>
      <c r="CC22" s="23">
        <v>9210</v>
      </c>
      <c r="CD22" s="23">
        <v>0</v>
      </c>
      <c r="CE22" s="23">
        <v>300</v>
      </c>
      <c r="CF22" s="26">
        <f t="shared" si="13"/>
        <v>83540</v>
      </c>
      <c r="CG22" s="26">
        <v>5775</v>
      </c>
      <c r="CH22" s="28">
        <v>64865</v>
      </c>
      <c r="CI22" s="28">
        <v>10910</v>
      </c>
      <c r="CJ22" s="28">
        <v>0</v>
      </c>
      <c r="CK22" s="28">
        <v>0</v>
      </c>
      <c r="CL22" s="26">
        <f t="shared" si="14"/>
        <v>75775</v>
      </c>
      <c r="CM22" s="29">
        <v>1235</v>
      </c>
      <c r="CN22" s="152">
        <f t="shared" si="15"/>
        <v>1098936</v>
      </c>
      <c r="CO22" s="153">
        <f t="shared" si="15"/>
        <v>32783</v>
      </c>
      <c r="CP22" s="30">
        <v>18987</v>
      </c>
      <c r="CQ22" s="23">
        <v>8580</v>
      </c>
      <c r="CR22" s="23">
        <v>0</v>
      </c>
      <c r="CS22" s="23">
        <v>0</v>
      </c>
      <c r="CT22" s="26">
        <f t="shared" si="16"/>
        <v>27567</v>
      </c>
      <c r="CU22" s="26">
        <v>585</v>
      </c>
      <c r="CV22" s="23">
        <v>36700</v>
      </c>
      <c r="CW22" s="23">
        <v>1920</v>
      </c>
      <c r="CX22" s="23">
        <v>0</v>
      </c>
      <c r="CY22" s="23">
        <v>0</v>
      </c>
      <c r="CZ22" s="26">
        <f t="shared" si="17"/>
        <v>38620</v>
      </c>
      <c r="DA22" s="26">
        <v>2350</v>
      </c>
      <c r="DB22" s="23">
        <v>3364</v>
      </c>
      <c r="DC22" s="23">
        <v>650</v>
      </c>
      <c r="DD22" s="23">
        <v>0</v>
      </c>
      <c r="DE22" s="23">
        <v>0</v>
      </c>
      <c r="DF22" s="26">
        <f t="shared" si="18"/>
        <v>4014</v>
      </c>
      <c r="DG22" s="26">
        <v>317</v>
      </c>
      <c r="DH22" s="23">
        <v>18620</v>
      </c>
      <c r="DI22" s="23">
        <v>2670</v>
      </c>
      <c r="DJ22" s="23">
        <v>0</v>
      </c>
      <c r="DK22" s="23">
        <v>0</v>
      </c>
      <c r="DL22" s="26">
        <f t="shared" si="19"/>
        <v>21290</v>
      </c>
      <c r="DM22" s="26">
        <v>125</v>
      </c>
      <c r="DN22" s="23">
        <v>79390</v>
      </c>
      <c r="DO22" s="23">
        <v>5770</v>
      </c>
      <c r="DP22" s="23">
        <v>0</v>
      </c>
      <c r="DQ22" s="23">
        <v>0</v>
      </c>
      <c r="DR22" s="26">
        <f t="shared" si="20"/>
        <v>85160</v>
      </c>
      <c r="DS22" s="29">
        <v>4545</v>
      </c>
      <c r="DT22" s="152">
        <f t="shared" si="21"/>
        <v>176651</v>
      </c>
      <c r="DU22" s="159">
        <f t="shared" si="0"/>
        <v>7922</v>
      </c>
      <c r="DV22" s="152">
        <f t="shared" si="22"/>
        <v>1275587</v>
      </c>
      <c r="DW22" s="153">
        <f t="shared" si="23"/>
        <v>40705</v>
      </c>
      <c r="DX22" s="15"/>
    </row>
    <row r="23" spans="1:128" s="16" customFormat="1" ht="26.25">
      <c r="A23" s="216">
        <v>42872</v>
      </c>
      <c r="B23" s="23">
        <v>114520</v>
      </c>
      <c r="C23" s="23">
        <v>6800</v>
      </c>
      <c r="D23" s="23">
        <v>0</v>
      </c>
      <c r="E23" s="23">
        <v>0</v>
      </c>
      <c r="F23" s="24">
        <f t="shared" si="1"/>
        <v>121320</v>
      </c>
      <c r="G23" s="25">
        <v>1532</v>
      </c>
      <c r="H23" s="23">
        <v>35728</v>
      </c>
      <c r="I23" s="23">
        <v>2900</v>
      </c>
      <c r="J23" s="23">
        <v>0</v>
      </c>
      <c r="K23" s="23">
        <v>0</v>
      </c>
      <c r="L23" s="24">
        <f t="shared" si="2"/>
        <v>38628</v>
      </c>
      <c r="M23" s="25">
        <v>80</v>
      </c>
      <c r="N23" s="23">
        <v>21496</v>
      </c>
      <c r="O23" s="23">
        <v>3950</v>
      </c>
      <c r="P23" s="23">
        <v>0</v>
      </c>
      <c r="Q23" s="23">
        <v>0</v>
      </c>
      <c r="R23" s="24">
        <f t="shared" si="3"/>
        <v>25446</v>
      </c>
      <c r="S23" s="25">
        <v>215</v>
      </c>
      <c r="T23" s="23">
        <v>40375</v>
      </c>
      <c r="U23" s="23">
        <v>3690</v>
      </c>
      <c r="V23" s="23">
        <v>0</v>
      </c>
      <c r="W23" s="23">
        <v>0</v>
      </c>
      <c r="X23" s="24">
        <f t="shared" si="4"/>
        <v>44065</v>
      </c>
      <c r="Y23" s="25">
        <v>1000</v>
      </c>
      <c r="Z23" s="23">
        <v>54467</v>
      </c>
      <c r="AA23" s="23">
        <v>0</v>
      </c>
      <c r="AB23" s="23">
        <v>0</v>
      </c>
      <c r="AC23" s="23">
        <v>100</v>
      </c>
      <c r="AD23" s="24">
        <f t="shared" si="5"/>
        <v>54567</v>
      </c>
      <c r="AE23" s="25">
        <f>'[3]Non farebox- Details '!V21</f>
        <v>780</v>
      </c>
      <c r="AF23" s="23">
        <v>39727</v>
      </c>
      <c r="AG23" s="23">
        <v>4900</v>
      </c>
      <c r="AH23" s="23">
        <v>0</v>
      </c>
      <c r="AI23" s="23">
        <v>0</v>
      </c>
      <c r="AJ23" s="24">
        <v>44627</v>
      </c>
      <c r="AK23" s="25">
        <v>280</v>
      </c>
      <c r="AL23" s="23">
        <v>137157</v>
      </c>
      <c r="AM23" s="23">
        <v>15050</v>
      </c>
      <c r="AN23" s="23">
        <v>0</v>
      </c>
      <c r="AO23" s="23">
        <v>0</v>
      </c>
      <c r="AP23" s="24">
        <f t="shared" si="6"/>
        <v>152207</v>
      </c>
      <c r="AQ23" s="25">
        <f>'[3]Non farebox- Details '!AD21</f>
        <v>2816</v>
      </c>
      <c r="AR23" s="23">
        <v>64169</v>
      </c>
      <c r="AS23" s="23">
        <v>17374</v>
      </c>
      <c r="AT23" s="23">
        <v>0</v>
      </c>
      <c r="AU23" s="23">
        <v>0</v>
      </c>
      <c r="AV23" s="24">
        <f t="shared" si="7"/>
        <v>81543</v>
      </c>
      <c r="AW23" s="25">
        <v>11196</v>
      </c>
      <c r="AX23" s="23">
        <v>60329</v>
      </c>
      <c r="AY23" s="23">
        <v>3772</v>
      </c>
      <c r="AZ23" s="23">
        <v>0</v>
      </c>
      <c r="BA23" s="23">
        <v>0</v>
      </c>
      <c r="BB23" s="26">
        <f t="shared" si="8"/>
        <v>64101</v>
      </c>
      <c r="BC23" s="25">
        <v>214</v>
      </c>
      <c r="BD23" s="23">
        <v>18998</v>
      </c>
      <c r="BE23" s="23">
        <v>1020</v>
      </c>
      <c r="BF23" s="27">
        <v>0</v>
      </c>
      <c r="BG23" s="23">
        <v>0</v>
      </c>
      <c r="BH23" s="26">
        <f t="shared" si="9"/>
        <v>20018</v>
      </c>
      <c r="BI23" s="26">
        <v>1680</v>
      </c>
      <c r="BJ23" s="28">
        <v>50219</v>
      </c>
      <c r="BK23" s="28">
        <v>13108</v>
      </c>
      <c r="BL23" s="28">
        <v>0</v>
      </c>
      <c r="BM23" s="28">
        <v>0</v>
      </c>
      <c r="BN23" s="26">
        <f t="shared" si="10"/>
        <v>63327</v>
      </c>
      <c r="BO23" s="26">
        <f>'[3]Non farebox- Details '!AQ21</f>
        <v>5332</v>
      </c>
      <c r="BP23" s="23">
        <v>36816</v>
      </c>
      <c r="BQ23" s="23">
        <v>4630</v>
      </c>
      <c r="BR23" s="27">
        <v>0</v>
      </c>
      <c r="BS23" s="27">
        <v>0</v>
      </c>
      <c r="BT23" s="26">
        <f t="shared" si="11"/>
        <v>41446</v>
      </c>
      <c r="BU23" s="25">
        <v>2976</v>
      </c>
      <c r="BV23" s="23">
        <v>31813</v>
      </c>
      <c r="BW23" s="23">
        <v>10450</v>
      </c>
      <c r="BX23" s="23">
        <v>0</v>
      </c>
      <c r="BY23" s="23">
        <v>100</v>
      </c>
      <c r="BZ23" s="26">
        <f t="shared" si="12"/>
        <v>42363</v>
      </c>
      <c r="CA23" s="25">
        <v>880</v>
      </c>
      <c r="CB23" s="23">
        <v>56041</v>
      </c>
      <c r="CC23" s="23">
        <v>9802</v>
      </c>
      <c r="CD23" s="23">
        <v>0</v>
      </c>
      <c r="CE23" s="23">
        <v>0</v>
      </c>
      <c r="CF23" s="26">
        <f t="shared" si="13"/>
        <v>65843</v>
      </c>
      <c r="CG23" s="26">
        <v>4960</v>
      </c>
      <c r="CH23" s="28">
        <v>51786</v>
      </c>
      <c r="CI23" s="28">
        <v>9410</v>
      </c>
      <c r="CJ23" s="28">
        <v>0</v>
      </c>
      <c r="CK23" s="28">
        <v>0</v>
      </c>
      <c r="CL23" s="26">
        <f t="shared" si="14"/>
        <v>61196</v>
      </c>
      <c r="CM23" s="29">
        <v>2015</v>
      </c>
      <c r="CN23" s="152">
        <f t="shared" si="15"/>
        <v>920697</v>
      </c>
      <c r="CO23" s="153">
        <f t="shared" si="15"/>
        <v>35956</v>
      </c>
      <c r="CP23" s="30">
        <v>14848</v>
      </c>
      <c r="CQ23" s="23">
        <v>4540</v>
      </c>
      <c r="CR23" s="23">
        <v>0</v>
      </c>
      <c r="CS23" s="23">
        <v>0</v>
      </c>
      <c r="CT23" s="26">
        <f t="shared" si="16"/>
        <v>19388</v>
      </c>
      <c r="CU23" s="26">
        <v>585</v>
      </c>
      <c r="CV23" s="23">
        <v>21138</v>
      </c>
      <c r="CW23" s="23">
        <v>4350</v>
      </c>
      <c r="CX23" s="23">
        <v>0</v>
      </c>
      <c r="CY23" s="23">
        <v>0</v>
      </c>
      <c r="CZ23" s="26">
        <f t="shared" si="17"/>
        <v>25488</v>
      </c>
      <c r="DA23" s="26">
        <v>3390</v>
      </c>
      <c r="DB23" s="23">
        <v>4726</v>
      </c>
      <c r="DC23" s="23">
        <v>350</v>
      </c>
      <c r="DD23" s="23">
        <v>0</v>
      </c>
      <c r="DE23" s="23">
        <v>0</v>
      </c>
      <c r="DF23" s="26">
        <f t="shared" si="18"/>
        <v>5076</v>
      </c>
      <c r="DG23" s="26">
        <v>65</v>
      </c>
      <c r="DH23" s="23">
        <v>18572</v>
      </c>
      <c r="DI23" s="23">
        <v>4590</v>
      </c>
      <c r="DJ23" s="23">
        <v>0</v>
      </c>
      <c r="DK23" s="23">
        <v>0</v>
      </c>
      <c r="DL23" s="26">
        <f t="shared" si="19"/>
        <v>23162</v>
      </c>
      <c r="DM23" s="26">
        <v>470</v>
      </c>
      <c r="DN23" s="23">
        <v>67536</v>
      </c>
      <c r="DO23" s="23">
        <v>11920</v>
      </c>
      <c r="DP23" s="23">
        <v>0</v>
      </c>
      <c r="DQ23" s="23">
        <v>0</v>
      </c>
      <c r="DR23" s="26">
        <f t="shared" si="20"/>
        <v>79456</v>
      </c>
      <c r="DS23" s="29">
        <v>3615</v>
      </c>
      <c r="DT23" s="152">
        <f t="shared" si="21"/>
        <v>152570</v>
      </c>
      <c r="DU23" s="159">
        <f t="shared" si="0"/>
        <v>8125</v>
      </c>
      <c r="DV23" s="152">
        <f t="shared" si="22"/>
        <v>1073267</v>
      </c>
      <c r="DW23" s="153">
        <f t="shared" si="23"/>
        <v>44081</v>
      </c>
      <c r="DX23" s="15"/>
    </row>
    <row r="24" spans="1:128" s="16" customFormat="1" ht="26.25">
      <c r="A24" s="216">
        <v>42873</v>
      </c>
      <c r="B24" s="23">
        <v>90012</v>
      </c>
      <c r="C24" s="23">
        <v>2950</v>
      </c>
      <c r="D24" s="23">
        <v>0</v>
      </c>
      <c r="E24" s="23">
        <v>0</v>
      </c>
      <c r="F24" s="24">
        <f t="shared" si="1"/>
        <v>92962</v>
      </c>
      <c r="G24" s="25">
        <v>1412</v>
      </c>
      <c r="H24" s="23">
        <v>36992</v>
      </c>
      <c r="I24" s="23">
        <v>3650</v>
      </c>
      <c r="J24" s="23">
        <v>0</v>
      </c>
      <c r="K24" s="23">
        <v>0</v>
      </c>
      <c r="L24" s="24">
        <f t="shared" si="2"/>
        <v>40642</v>
      </c>
      <c r="M24" s="25">
        <v>120</v>
      </c>
      <c r="N24" s="23">
        <v>18520</v>
      </c>
      <c r="O24" s="23">
        <v>2638</v>
      </c>
      <c r="P24" s="23">
        <v>0</v>
      </c>
      <c r="Q24" s="23">
        <v>0</v>
      </c>
      <c r="R24" s="24">
        <f t="shared" si="3"/>
        <v>21158</v>
      </c>
      <c r="S24" s="25">
        <v>260</v>
      </c>
      <c r="T24" s="23">
        <v>40867</v>
      </c>
      <c r="U24" s="23">
        <v>2950</v>
      </c>
      <c r="V24" s="23">
        <v>0</v>
      </c>
      <c r="W24" s="23">
        <v>0</v>
      </c>
      <c r="X24" s="24">
        <f t="shared" si="4"/>
        <v>43817</v>
      </c>
      <c r="Y24" s="25">
        <v>790</v>
      </c>
      <c r="Z24" s="23">
        <v>47192</v>
      </c>
      <c r="AA24" s="23">
        <v>0</v>
      </c>
      <c r="AB24" s="23">
        <v>0</v>
      </c>
      <c r="AC24" s="23">
        <v>0</v>
      </c>
      <c r="AD24" s="24">
        <f t="shared" si="5"/>
        <v>47192</v>
      </c>
      <c r="AE24" s="25">
        <f>'[3]Non farebox- Details '!V22</f>
        <v>839</v>
      </c>
      <c r="AF24" s="23">
        <v>35656</v>
      </c>
      <c r="AG24" s="23">
        <v>7530</v>
      </c>
      <c r="AH24" s="23">
        <v>0</v>
      </c>
      <c r="AI24" s="23">
        <v>0</v>
      </c>
      <c r="AJ24" s="24">
        <v>43186</v>
      </c>
      <c r="AK24" s="25">
        <v>365</v>
      </c>
      <c r="AL24" s="23">
        <v>116034</v>
      </c>
      <c r="AM24" s="23">
        <v>12786</v>
      </c>
      <c r="AN24" s="23">
        <v>0</v>
      </c>
      <c r="AO24" s="23">
        <v>0</v>
      </c>
      <c r="AP24" s="24">
        <f t="shared" si="6"/>
        <v>128820</v>
      </c>
      <c r="AQ24" s="25">
        <f>'[3]Non farebox- Details '!AD22</f>
        <v>5940</v>
      </c>
      <c r="AR24" s="23">
        <v>57101</v>
      </c>
      <c r="AS24" s="23">
        <v>12231</v>
      </c>
      <c r="AT24" s="23">
        <v>0</v>
      </c>
      <c r="AU24" s="23">
        <v>0</v>
      </c>
      <c r="AV24" s="24">
        <f t="shared" si="7"/>
        <v>69332</v>
      </c>
      <c r="AW24" s="25">
        <v>8763</v>
      </c>
      <c r="AX24" s="23">
        <v>60082</v>
      </c>
      <c r="AY24" s="23">
        <v>1956</v>
      </c>
      <c r="AZ24" s="23">
        <v>0</v>
      </c>
      <c r="BA24" s="23">
        <v>0</v>
      </c>
      <c r="BB24" s="26">
        <f t="shared" si="8"/>
        <v>62038</v>
      </c>
      <c r="BC24" s="25">
        <v>200</v>
      </c>
      <c r="BD24" s="23">
        <v>15918</v>
      </c>
      <c r="BE24" s="23">
        <v>4160</v>
      </c>
      <c r="BF24" s="27">
        <v>0</v>
      </c>
      <c r="BG24" s="23">
        <v>0</v>
      </c>
      <c r="BH24" s="26">
        <f t="shared" si="9"/>
        <v>20078</v>
      </c>
      <c r="BI24" s="26">
        <v>2570</v>
      </c>
      <c r="BJ24" s="37">
        <v>50128</v>
      </c>
      <c r="BK24" s="37">
        <v>11362</v>
      </c>
      <c r="BL24" s="37">
        <v>0</v>
      </c>
      <c r="BM24" s="37">
        <v>100</v>
      </c>
      <c r="BN24" s="26">
        <f t="shared" si="10"/>
        <v>61590</v>
      </c>
      <c r="BO24" s="26">
        <f>'[3]Non farebox- Details '!AQ22</f>
        <v>6561</v>
      </c>
      <c r="BP24" s="23">
        <v>37296</v>
      </c>
      <c r="BQ24" s="23">
        <v>7490</v>
      </c>
      <c r="BR24" s="27">
        <v>0</v>
      </c>
      <c r="BS24" s="27">
        <v>0</v>
      </c>
      <c r="BT24" s="26">
        <f t="shared" si="11"/>
        <v>44786</v>
      </c>
      <c r="BU24" s="25">
        <v>1851</v>
      </c>
      <c r="BV24" s="23">
        <v>32326</v>
      </c>
      <c r="BW24" s="23">
        <v>6500</v>
      </c>
      <c r="BX24" s="23">
        <v>0</v>
      </c>
      <c r="BY24" s="23">
        <v>200</v>
      </c>
      <c r="BZ24" s="26">
        <f t="shared" si="12"/>
        <v>39026</v>
      </c>
      <c r="CA24" s="25">
        <v>425</v>
      </c>
      <c r="CB24" s="23">
        <v>65875</v>
      </c>
      <c r="CC24" s="23">
        <v>7586</v>
      </c>
      <c r="CD24" s="23">
        <v>0</v>
      </c>
      <c r="CE24" s="23">
        <v>0</v>
      </c>
      <c r="CF24" s="26">
        <f t="shared" si="13"/>
        <v>73461</v>
      </c>
      <c r="CG24" s="26">
        <v>6090</v>
      </c>
      <c r="CH24" s="28">
        <v>44250</v>
      </c>
      <c r="CI24" s="28">
        <v>7460</v>
      </c>
      <c r="CJ24" s="28">
        <v>0</v>
      </c>
      <c r="CK24" s="28">
        <v>0</v>
      </c>
      <c r="CL24" s="26">
        <f t="shared" si="14"/>
        <v>51710</v>
      </c>
      <c r="CM24" s="29">
        <v>1815</v>
      </c>
      <c r="CN24" s="152">
        <f t="shared" si="15"/>
        <v>839798</v>
      </c>
      <c r="CO24" s="153">
        <f t="shared" si="15"/>
        <v>38001</v>
      </c>
      <c r="CP24" s="30">
        <v>15212</v>
      </c>
      <c r="CQ24" s="23">
        <v>4510</v>
      </c>
      <c r="CR24" s="23">
        <v>0</v>
      </c>
      <c r="CS24" s="23">
        <v>200</v>
      </c>
      <c r="CT24" s="26">
        <f t="shared" si="16"/>
        <v>19922</v>
      </c>
      <c r="CU24" s="26">
        <v>1120</v>
      </c>
      <c r="CV24" s="23">
        <v>21707</v>
      </c>
      <c r="CW24" s="23">
        <v>1370</v>
      </c>
      <c r="CX24" s="23">
        <v>0</v>
      </c>
      <c r="CY24" s="23">
        <v>0</v>
      </c>
      <c r="CZ24" s="26">
        <f t="shared" si="17"/>
        <v>23077</v>
      </c>
      <c r="DA24" s="26">
        <v>3340</v>
      </c>
      <c r="DB24" s="23">
        <v>3792</v>
      </c>
      <c r="DC24" s="23">
        <v>350</v>
      </c>
      <c r="DD24" s="23">
        <v>0</v>
      </c>
      <c r="DE24" s="23">
        <v>0</v>
      </c>
      <c r="DF24" s="26">
        <f t="shared" si="18"/>
        <v>4142</v>
      </c>
      <c r="DG24" s="26">
        <v>175</v>
      </c>
      <c r="DH24" s="23">
        <v>12652</v>
      </c>
      <c r="DI24" s="23">
        <v>2730</v>
      </c>
      <c r="DJ24" s="23">
        <v>0</v>
      </c>
      <c r="DK24" s="23">
        <v>0</v>
      </c>
      <c r="DL24" s="26">
        <f t="shared" si="19"/>
        <v>15382</v>
      </c>
      <c r="DM24" s="26">
        <v>180</v>
      </c>
      <c r="DN24" s="23">
        <v>71404</v>
      </c>
      <c r="DO24" s="23">
        <v>8780</v>
      </c>
      <c r="DP24" s="23">
        <v>0</v>
      </c>
      <c r="DQ24" s="23">
        <v>0</v>
      </c>
      <c r="DR24" s="26">
        <f t="shared" si="20"/>
        <v>80184</v>
      </c>
      <c r="DS24" s="29">
        <v>4915</v>
      </c>
      <c r="DT24" s="152">
        <f t="shared" si="21"/>
        <v>142707</v>
      </c>
      <c r="DU24" s="159">
        <f t="shared" si="0"/>
        <v>9730</v>
      </c>
      <c r="DV24" s="152">
        <f t="shared" si="22"/>
        <v>982505</v>
      </c>
      <c r="DW24" s="153">
        <f t="shared" si="23"/>
        <v>47731</v>
      </c>
      <c r="DX24" s="15"/>
    </row>
    <row r="25" spans="1:128" s="16" customFormat="1" ht="26.25">
      <c r="A25" s="216">
        <v>42874</v>
      </c>
      <c r="B25" s="23">
        <v>93294</v>
      </c>
      <c r="C25" s="23">
        <v>6720</v>
      </c>
      <c r="D25" s="23">
        <v>0</v>
      </c>
      <c r="E25" s="23">
        <v>0</v>
      </c>
      <c r="F25" s="24">
        <f t="shared" si="1"/>
        <v>100014</v>
      </c>
      <c r="G25" s="25">
        <v>1535</v>
      </c>
      <c r="H25" s="23">
        <v>26392</v>
      </c>
      <c r="I25" s="23">
        <v>1810</v>
      </c>
      <c r="J25" s="23">
        <v>0</v>
      </c>
      <c r="K25" s="23">
        <v>0</v>
      </c>
      <c r="L25" s="24">
        <f t="shared" si="2"/>
        <v>28202</v>
      </c>
      <c r="M25" s="25">
        <v>95</v>
      </c>
      <c r="N25" s="23">
        <v>19906</v>
      </c>
      <c r="O25" s="23">
        <v>2408</v>
      </c>
      <c r="P25" s="23">
        <v>0</v>
      </c>
      <c r="Q25" s="23">
        <v>0</v>
      </c>
      <c r="R25" s="24">
        <f t="shared" si="3"/>
        <v>22314</v>
      </c>
      <c r="S25" s="25">
        <v>190</v>
      </c>
      <c r="T25" s="23">
        <v>39695</v>
      </c>
      <c r="U25" s="23">
        <v>2070</v>
      </c>
      <c r="V25" s="23">
        <v>0</v>
      </c>
      <c r="W25" s="23">
        <v>0</v>
      </c>
      <c r="X25" s="24">
        <f t="shared" si="4"/>
        <v>41765</v>
      </c>
      <c r="Y25" s="25">
        <v>885</v>
      </c>
      <c r="Z25" s="23">
        <v>46690</v>
      </c>
      <c r="AA25" s="23">
        <v>0</v>
      </c>
      <c r="AB25" s="23">
        <v>0</v>
      </c>
      <c r="AC25" s="23">
        <v>0</v>
      </c>
      <c r="AD25" s="24">
        <f t="shared" si="5"/>
        <v>46690</v>
      </c>
      <c r="AE25" s="25">
        <f>'[3]Non farebox- Details '!V23</f>
        <v>1125</v>
      </c>
      <c r="AF25" s="23">
        <v>43426</v>
      </c>
      <c r="AG25" s="23">
        <v>2410</v>
      </c>
      <c r="AH25" s="23">
        <v>0</v>
      </c>
      <c r="AI25" s="23">
        <v>0</v>
      </c>
      <c r="AJ25" s="24">
        <v>45836</v>
      </c>
      <c r="AK25" s="25">
        <v>365</v>
      </c>
      <c r="AL25" s="23">
        <v>121360</v>
      </c>
      <c r="AM25" s="23">
        <v>17086</v>
      </c>
      <c r="AN25" s="23">
        <v>0</v>
      </c>
      <c r="AO25" s="23">
        <v>0</v>
      </c>
      <c r="AP25" s="24">
        <f t="shared" si="6"/>
        <v>138446</v>
      </c>
      <c r="AQ25" s="25">
        <f>'[3]Non farebox- Details '!AD23</f>
        <v>2605</v>
      </c>
      <c r="AR25" s="23">
        <v>52999</v>
      </c>
      <c r="AS25" s="23">
        <v>9760</v>
      </c>
      <c r="AT25" s="23">
        <v>0</v>
      </c>
      <c r="AU25" s="23">
        <v>0</v>
      </c>
      <c r="AV25" s="24">
        <f t="shared" si="7"/>
        <v>62759</v>
      </c>
      <c r="AW25" s="25">
        <v>6688</v>
      </c>
      <c r="AX25" s="23">
        <v>50177</v>
      </c>
      <c r="AY25" s="23">
        <v>6184</v>
      </c>
      <c r="AZ25" s="23">
        <v>0</v>
      </c>
      <c r="BA25" s="23">
        <v>0</v>
      </c>
      <c r="BB25" s="26">
        <f t="shared" si="8"/>
        <v>56361</v>
      </c>
      <c r="BC25" s="25">
        <v>368</v>
      </c>
      <c r="BD25" s="23">
        <v>16887</v>
      </c>
      <c r="BE25" s="23">
        <v>2400</v>
      </c>
      <c r="BF25" s="27">
        <v>0</v>
      </c>
      <c r="BG25" s="23">
        <v>0</v>
      </c>
      <c r="BH25" s="26">
        <f t="shared" si="9"/>
        <v>19287</v>
      </c>
      <c r="BI25" s="26">
        <v>1915</v>
      </c>
      <c r="BJ25" s="37">
        <v>54393</v>
      </c>
      <c r="BK25" s="37">
        <v>8530</v>
      </c>
      <c r="BL25" s="37">
        <v>0</v>
      </c>
      <c r="BM25" s="37">
        <v>0</v>
      </c>
      <c r="BN25" s="26">
        <f t="shared" si="10"/>
        <v>62923</v>
      </c>
      <c r="BO25" s="26">
        <f>'[3]Non farebox- Details '!AQ23</f>
        <v>7234</v>
      </c>
      <c r="BP25" s="23">
        <v>42558</v>
      </c>
      <c r="BQ25" s="23">
        <v>4350</v>
      </c>
      <c r="BR25" s="27">
        <v>0</v>
      </c>
      <c r="BS25" s="27">
        <v>0</v>
      </c>
      <c r="BT25" s="26">
        <f t="shared" si="11"/>
        <v>46908</v>
      </c>
      <c r="BU25" s="25">
        <v>2869</v>
      </c>
      <c r="BV25" s="23">
        <v>54413</v>
      </c>
      <c r="BW25" s="23">
        <v>11170</v>
      </c>
      <c r="BX25" s="23">
        <v>0</v>
      </c>
      <c r="BY25" s="23">
        <v>200</v>
      </c>
      <c r="BZ25" s="26">
        <f t="shared" si="12"/>
        <v>65783</v>
      </c>
      <c r="CA25" s="25">
        <v>775</v>
      </c>
      <c r="CB25" s="23">
        <v>96171</v>
      </c>
      <c r="CC25" s="23">
        <v>8538</v>
      </c>
      <c r="CD25" s="23">
        <v>0</v>
      </c>
      <c r="CE25" s="23">
        <v>0</v>
      </c>
      <c r="CF25" s="26">
        <f t="shared" si="13"/>
        <v>104709</v>
      </c>
      <c r="CG25" s="26">
        <v>4935</v>
      </c>
      <c r="CH25" s="28">
        <v>58673</v>
      </c>
      <c r="CI25" s="28">
        <v>6330</v>
      </c>
      <c r="CJ25" s="28">
        <v>0</v>
      </c>
      <c r="CK25" s="28">
        <v>0</v>
      </c>
      <c r="CL25" s="26">
        <f t="shared" si="14"/>
        <v>65003</v>
      </c>
      <c r="CM25" s="29">
        <v>1235</v>
      </c>
      <c r="CN25" s="152">
        <f t="shared" si="15"/>
        <v>907000</v>
      </c>
      <c r="CO25" s="153">
        <f t="shared" si="15"/>
        <v>32819</v>
      </c>
      <c r="CP25" s="30">
        <v>17796</v>
      </c>
      <c r="CQ25" s="23">
        <v>5320</v>
      </c>
      <c r="CR25" s="23">
        <v>0</v>
      </c>
      <c r="CS25" s="23">
        <v>0</v>
      </c>
      <c r="CT25" s="26">
        <f t="shared" si="16"/>
        <v>23116</v>
      </c>
      <c r="CU25" s="26">
        <v>890</v>
      </c>
      <c r="CV25" s="23">
        <v>27512</v>
      </c>
      <c r="CW25" s="23">
        <v>1780</v>
      </c>
      <c r="CX25" s="23">
        <v>0</v>
      </c>
      <c r="CY25" s="23">
        <v>0</v>
      </c>
      <c r="CZ25" s="26">
        <f t="shared" si="17"/>
        <v>29292</v>
      </c>
      <c r="DA25" s="26">
        <v>3010</v>
      </c>
      <c r="DB25" s="23">
        <v>4724</v>
      </c>
      <c r="DC25" s="23">
        <v>750</v>
      </c>
      <c r="DD25" s="23">
        <v>0</v>
      </c>
      <c r="DE25" s="23">
        <v>0</v>
      </c>
      <c r="DF25" s="26">
        <f t="shared" si="18"/>
        <v>5474</v>
      </c>
      <c r="DG25" s="26">
        <v>154</v>
      </c>
      <c r="DH25" s="23">
        <v>18888</v>
      </c>
      <c r="DI25" s="23">
        <v>1600</v>
      </c>
      <c r="DJ25" s="23">
        <v>0</v>
      </c>
      <c r="DK25" s="23">
        <v>0</v>
      </c>
      <c r="DL25" s="26">
        <f t="shared" si="19"/>
        <v>20488</v>
      </c>
      <c r="DM25" s="26">
        <v>415</v>
      </c>
      <c r="DN25" s="23">
        <v>85190</v>
      </c>
      <c r="DO25" s="23">
        <v>10840</v>
      </c>
      <c r="DP25" s="23">
        <v>0</v>
      </c>
      <c r="DQ25" s="23">
        <v>0</v>
      </c>
      <c r="DR25" s="26">
        <f t="shared" si="20"/>
        <v>96030</v>
      </c>
      <c r="DS25" s="29">
        <v>3300</v>
      </c>
      <c r="DT25" s="152">
        <f t="shared" si="21"/>
        <v>174400</v>
      </c>
      <c r="DU25" s="159">
        <f t="shared" si="0"/>
        <v>7769</v>
      </c>
      <c r="DV25" s="152">
        <f t="shared" si="22"/>
        <v>1081400</v>
      </c>
      <c r="DW25" s="153">
        <f t="shared" si="23"/>
        <v>40588</v>
      </c>
      <c r="DX25" s="15"/>
    </row>
    <row r="26" spans="1:128" s="16" customFormat="1" ht="26.25">
      <c r="A26" s="216">
        <v>42875</v>
      </c>
      <c r="B26" s="23">
        <v>115191</v>
      </c>
      <c r="C26" s="23">
        <v>13210</v>
      </c>
      <c r="D26" s="23">
        <v>0</v>
      </c>
      <c r="E26" s="23">
        <v>0</v>
      </c>
      <c r="F26" s="24">
        <f t="shared" si="1"/>
        <v>128401</v>
      </c>
      <c r="G26" s="25">
        <v>2128</v>
      </c>
      <c r="H26" s="23">
        <v>31258</v>
      </c>
      <c r="I26" s="23">
        <v>1790</v>
      </c>
      <c r="J26" s="23">
        <v>0</v>
      </c>
      <c r="K26" s="23">
        <v>0</v>
      </c>
      <c r="L26" s="24">
        <f t="shared" si="2"/>
        <v>33048</v>
      </c>
      <c r="M26" s="25">
        <v>150</v>
      </c>
      <c r="N26" s="23">
        <v>25347</v>
      </c>
      <c r="O26" s="23">
        <v>2530</v>
      </c>
      <c r="P26" s="23">
        <v>0</v>
      </c>
      <c r="Q26" s="23">
        <v>0</v>
      </c>
      <c r="R26" s="24">
        <f t="shared" si="3"/>
        <v>27877</v>
      </c>
      <c r="S26" s="25">
        <v>270</v>
      </c>
      <c r="T26" s="23">
        <v>46094</v>
      </c>
      <c r="U26" s="23">
        <v>800</v>
      </c>
      <c r="V26" s="23">
        <v>0</v>
      </c>
      <c r="W26" s="23">
        <v>0</v>
      </c>
      <c r="X26" s="24">
        <f t="shared" si="4"/>
        <v>46894</v>
      </c>
      <c r="Y26" s="25">
        <v>760</v>
      </c>
      <c r="Z26" s="23">
        <v>60292</v>
      </c>
      <c r="AA26" s="23">
        <v>2010</v>
      </c>
      <c r="AB26" s="23">
        <v>0</v>
      </c>
      <c r="AC26" s="23">
        <v>0</v>
      </c>
      <c r="AD26" s="24">
        <f t="shared" si="5"/>
        <v>62302</v>
      </c>
      <c r="AE26" s="25">
        <f>'[3]Non farebox- Details '!V24</f>
        <v>590</v>
      </c>
      <c r="AF26" s="23">
        <v>56884</v>
      </c>
      <c r="AG26" s="23">
        <v>6820</v>
      </c>
      <c r="AH26" s="23">
        <v>0</v>
      </c>
      <c r="AI26" s="23">
        <v>0</v>
      </c>
      <c r="AJ26" s="24">
        <v>63704</v>
      </c>
      <c r="AK26" s="25">
        <v>285</v>
      </c>
      <c r="AL26" s="23">
        <v>177336</v>
      </c>
      <c r="AM26" s="23">
        <v>26778</v>
      </c>
      <c r="AN26" s="23">
        <v>0</v>
      </c>
      <c r="AO26" s="23">
        <v>0</v>
      </c>
      <c r="AP26" s="24">
        <f t="shared" si="6"/>
        <v>204114</v>
      </c>
      <c r="AQ26" s="25">
        <f>'[3]Non farebox- Details '!AD24</f>
        <v>3200</v>
      </c>
      <c r="AR26" s="23">
        <v>84126</v>
      </c>
      <c r="AS26" s="23">
        <v>9224</v>
      </c>
      <c r="AT26" s="23">
        <v>0</v>
      </c>
      <c r="AU26" s="23">
        <v>0</v>
      </c>
      <c r="AV26" s="24">
        <f t="shared" si="7"/>
        <v>93350</v>
      </c>
      <c r="AW26" s="25">
        <v>4661</v>
      </c>
      <c r="AX26" s="23">
        <v>64252</v>
      </c>
      <c r="AY26" s="23">
        <v>2832</v>
      </c>
      <c r="AZ26" s="23">
        <v>0</v>
      </c>
      <c r="BA26" s="23">
        <v>0</v>
      </c>
      <c r="BB26" s="26">
        <f t="shared" si="8"/>
        <v>67084</v>
      </c>
      <c r="BC26" s="25">
        <v>280</v>
      </c>
      <c r="BD26" s="23">
        <v>19337</v>
      </c>
      <c r="BE26" s="23">
        <v>3710</v>
      </c>
      <c r="BF26" s="27">
        <v>0</v>
      </c>
      <c r="BG26" s="23">
        <v>0</v>
      </c>
      <c r="BH26" s="26">
        <f t="shared" si="9"/>
        <v>23047</v>
      </c>
      <c r="BI26" s="26">
        <v>1505</v>
      </c>
      <c r="BJ26" s="37">
        <v>71971</v>
      </c>
      <c r="BK26" s="37">
        <v>14028</v>
      </c>
      <c r="BL26" s="37">
        <v>0</v>
      </c>
      <c r="BM26" s="37">
        <v>0</v>
      </c>
      <c r="BN26" s="26">
        <f t="shared" si="10"/>
        <v>85999</v>
      </c>
      <c r="BO26" s="26">
        <f>'[3]Non farebox- Details '!AQ24</f>
        <v>8962</v>
      </c>
      <c r="BP26" s="23">
        <v>49459</v>
      </c>
      <c r="BQ26" s="23">
        <v>3720</v>
      </c>
      <c r="BR26" s="27">
        <v>0</v>
      </c>
      <c r="BS26" s="27">
        <v>0</v>
      </c>
      <c r="BT26" s="26">
        <f t="shared" si="11"/>
        <v>53179</v>
      </c>
      <c r="BU26" s="25">
        <v>2298</v>
      </c>
      <c r="BV26" s="23">
        <v>28254</v>
      </c>
      <c r="BW26" s="23">
        <v>3340</v>
      </c>
      <c r="BX26" s="23">
        <v>0</v>
      </c>
      <c r="BY26" s="23">
        <v>0</v>
      </c>
      <c r="BZ26" s="26">
        <f t="shared" si="12"/>
        <v>31594</v>
      </c>
      <c r="CA26" s="25">
        <v>250</v>
      </c>
      <c r="CB26" s="23">
        <v>115735</v>
      </c>
      <c r="CC26" s="23">
        <v>13590</v>
      </c>
      <c r="CD26" s="23">
        <v>0</v>
      </c>
      <c r="CE26" s="23">
        <v>0</v>
      </c>
      <c r="CF26" s="26">
        <f t="shared" si="13"/>
        <v>129325</v>
      </c>
      <c r="CG26" s="26">
        <v>5365</v>
      </c>
      <c r="CH26" s="28">
        <v>70978</v>
      </c>
      <c r="CI26" s="28">
        <v>10120</v>
      </c>
      <c r="CJ26" s="28">
        <v>0</v>
      </c>
      <c r="CK26" s="28">
        <v>0</v>
      </c>
      <c r="CL26" s="26">
        <f t="shared" si="14"/>
        <v>81098</v>
      </c>
      <c r="CM26" s="29">
        <v>985</v>
      </c>
      <c r="CN26" s="152">
        <f t="shared" si="15"/>
        <v>1131016</v>
      </c>
      <c r="CO26" s="153">
        <f t="shared" si="15"/>
        <v>31689</v>
      </c>
      <c r="CP26" s="30">
        <v>11912</v>
      </c>
      <c r="CQ26" s="23">
        <v>2250</v>
      </c>
      <c r="CR26" s="23">
        <v>0</v>
      </c>
      <c r="CS26" s="23">
        <v>0</v>
      </c>
      <c r="CT26" s="26">
        <f t="shared" si="16"/>
        <v>14162</v>
      </c>
      <c r="CU26" s="26">
        <v>240</v>
      </c>
      <c r="CV26" s="23">
        <v>28160</v>
      </c>
      <c r="CW26" s="23">
        <v>1422</v>
      </c>
      <c r="CX26" s="23">
        <v>0</v>
      </c>
      <c r="CY26" s="23">
        <v>0</v>
      </c>
      <c r="CZ26" s="26">
        <f t="shared" si="17"/>
        <v>29582</v>
      </c>
      <c r="DA26" s="26">
        <v>2870</v>
      </c>
      <c r="DB26" s="23">
        <v>7856</v>
      </c>
      <c r="DC26" s="23">
        <v>1540</v>
      </c>
      <c r="DD26" s="23">
        <v>0</v>
      </c>
      <c r="DE26" s="23">
        <v>0</v>
      </c>
      <c r="DF26" s="26">
        <f t="shared" si="18"/>
        <v>9396</v>
      </c>
      <c r="DG26" s="26">
        <v>171</v>
      </c>
      <c r="DH26" s="23">
        <v>18978</v>
      </c>
      <c r="DI26" s="23">
        <v>5010</v>
      </c>
      <c r="DJ26" s="23">
        <v>0</v>
      </c>
      <c r="DK26" s="23">
        <v>0</v>
      </c>
      <c r="DL26" s="26">
        <f t="shared" si="19"/>
        <v>23988</v>
      </c>
      <c r="DM26" s="26">
        <v>245</v>
      </c>
      <c r="DN26" s="23">
        <v>98556</v>
      </c>
      <c r="DO26" s="23">
        <v>11440</v>
      </c>
      <c r="DP26" s="23">
        <v>0</v>
      </c>
      <c r="DQ26" s="23">
        <v>0</v>
      </c>
      <c r="DR26" s="26">
        <f t="shared" si="20"/>
        <v>109996</v>
      </c>
      <c r="DS26" s="29">
        <v>6060</v>
      </c>
      <c r="DT26" s="152">
        <f t="shared" si="21"/>
        <v>187124</v>
      </c>
      <c r="DU26" s="159">
        <f t="shared" si="0"/>
        <v>9586</v>
      </c>
      <c r="DV26" s="152">
        <f t="shared" si="22"/>
        <v>1318140</v>
      </c>
      <c r="DW26" s="153">
        <f t="shared" si="23"/>
        <v>41275</v>
      </c>
      <c r="DX26" s="15"/>
    </row>
    <row r="27" spans="1:128" s="16" customFormat="1" ht="26.25">
      <c r="A27" s="216">
        <v>42876</v>
      </c>
      <c r="B27" s="23">
        <v>265102</v>
      </c>
      <c r="C27" s="23">
        <v>21970</v>
      </c>
      <c r="D27" s="23">
        <v>0</v>
      </c>
      <c r="E27" s="23">
        <v>0</v>
      </c>
      <c r="F27" s="24">
        <f t="shared" si="1"/>
        <v>287072</v>
      </c>
      <c r="G27" s="25">
        <v>3520</v>
      </c>
      <c r="H27" s="23">
        <v>43122</v>
      </c>
      <c r="I27" s="23">
        <v>2900</v>
      </c>
      <c r="J27" s="23">
        <v>0</v>
      </c>
      <c r="K27" s="23">
        <v>0</v>
      </c>
      <c r="L27" s="24">
        <f t="shared" si="2"/>
        <v>46022</v>
      </c>
      <c r="M27" s="25">
        <v>240</v>
      </c>
      <c r="N27" s="23">
        <v>38943</v>
      </c>
      <c r="O27" s="23">
        <v>6402</v>
      </c>
      <c r="P27" s="23">
        <v>0</v>
      </c>
      <c r="Q27" s="23">
        <v>0</v>
      </c>
      <c r="R27" s="24">
        <f t="shared" si="3"/>
        <v>45345</v>
      </c>
      <c r="S27" s="25">
        <v>675</v>
      </c>
      <c r="T27" s="23">
        <v>81346</v>
      </c>
      <c r="U27" s="23">
        <v>3600</v>
      </c>
      <c r="V27" s="23">
        <v>0</v>
      </c>
      <c r="W27" s="23">
        <v>0</v>
      </c>
      <c r="X27" s="24">
        <f t="shared" si="4"/>
        <v>84946</v>
      </c>
      <c r="Y27" s="25">
        <v>1650</v>
      </c>
      <c r="Z27" s="23">
        <v>75552</v>
      </c>
      <c r="AA27" s="23">
        <v>6620</v>
      </c>
      <c r="AB27" s="23">
        <v>0</v>
      </c>
      <c r="AC27" s="23">
        <v>0</v>
      </c>
      <c r="AD27" s="24">
        <f t="shared" si="5"/>
        <v>82172</v>
      </c>
      <c r="AE27" s="25">
        <f>'[3]Non farebox- Details '!V25</f>
        <v>1308</v>
      </c>
      <c r="AF27" s="23">
        <v>77318</v>
      </c>
      <c r="AG27" s="23">
        <v>7010</v>
      </c>
      <c r="AH27" s="23">
        <v>0</v>
      </c>
      <c r="AI27" s="23">
        <v>0</v>
      </c>
      <c r="AJ27" s="24">
        <v>84328</v>
      </c>
      <c r="AK27" s="25">
        <v>520</v>
      </c>
      <c r="AL27" s="23">
        <v>267685</v>
      </c>
      <c r="AM27" s="23">
        <v>30784</v>
      </c>
      <c r="AN27" s="23">
        <v>0</v>
      </c>
      <c r="AO27" s="23">
        <v>0</v>
      </c>
      <c r="AP27" s="24">
        <f t="shared" si="6"/>
        <v>298469</v>
      </c>
      <c r="AQ27" s="25">
        <f>'[3]Non farebox- Details '!AD25</f>
        <v>3915</v>
      </c>
      <c r="AR27" s="23">
        <v>92073</v>
      </c>
      <c r="AS27" s="23">
        <v>9605</v>
      </c>
      <c r="AT27" s="23">
        <v>0</v>
      </c>
      <c r="AU27" s="23">
        <v>0</v>
      </c>
      <c r="AV27" s="24">
        <f t="shared" si="7"/>
        <v>101678</v>
      </c>
      <c r="AW27" s="25">
        <v>5593</v>
      </c>
      <c r="AX27" s="23">
        <v>80977</v>
      </c>
      <c r="AY27" s="23">
        <v>800</v>
      </c>
      <c r="AZ27" s="23">
        <v>0</v>
      </c>
      <c r="BA27" s="23">
        <v>0</v>
      </c>
      <c r="BB27" s="26">
        <f t="shared" si="8"/>
        <v>81777</v>
      </c>
      <c r="BC27" s="25">
        <v>322</v>
      </c>
      <c r="BD27" s="23">
        <v>20191</v>
      </c>
      <c r="BE27" s="23">
        <v>1840</v>
      </c>
      <c r="BF27" s="27">
        <v>0</v>
      </c>
      <c r="BG27" s="23">
        <v>0</v>
      </c>
      <c r="BH27" s="26">
        <f t="shared" si="9"/>
        <v>22031</v>
      </c>
      <c r="BI27" s="26">
        <v>605</v>
      </c>
      <c r="BJ27" s="37">
        <v>75567</v>
      </c>
      <c r="BK27" s="37">
        <v>15894</v>
      </c>
      <c r="BL27" s="37">
        <v>0</v>
      </c>
      <c r="BM27" s="37">
        <v>200</v>
      </c>
      <c r="BN27" s="26">
        <f t="shared" si="10"/>
        <v>91661</v>
      </c>
      <c r="BO27" s="26">
        <f>'[3]Non farebox- Details '!AQ25</f>
        <v>9218</v>
      </c>
      <c r="BP27" s="23">
        <v>55236</v>
      </c>
      <c r="BQ27" s="23">
        <v>4730</v>
      </c>
      <c r="BR27" s="27">
        <v>0</v>
      </c>
      <c r="BS27" s="27">
        <v>0</v>
      </c>
      <c r="BT27" s="26">
        <f t="shared" si="11"/>
        <v>59966</v>
      </c>
      <c r="BU27" s="25">
        <v>2170</v>
      </c>
      <c r="BV27" s="23">
        <v>21384</v>
      </c>
      <c r="BW27" s="23">
        <v>2420</v>
      </c>
      <c r="BX27" s="23">
        <v>0</v>
      </c>
      <c r="BY27" s="23">
        <v>0</v>
      </c>
      <c r="BZ27" s="26">
        <f t="shared" si="12"/>
        <v>23804</v>
      </c>
      <c r="CA27" s="25">
        <v>395</v>
      </c>
      <c r="CB27" s="23">
        <v>98698</v>
      </c>
      <c r="CC27" s="23">
        <v>15292</v>
      </c>
      <c r="CD27" s="23">
        <v>0</v>
      </c>
      <c r="CE27" s="23">
        <v>0</v>
      </c>
      <c r="CF27" s="26">
        <f t="shared" si="13"/>
        <v>113990</v>
      </c>
      <c r="CG27" s="26">
        <v>4605</v>
      </c>
      <c r="CH27" s="28">
        <v>64370</v>
      </c>
      <c r="CI27" s="28">
        <v>5420</v>
      </c>
      <c r="CJ27" s="28">
        <v>0</v>
      </c>
      <c r="CK27" s="28">
        <v>0</v>
      </c>
      <c r="CL27" s="26">
        <f t="shared" si="14"/>
        <v>69790</v>
      </c>
      <c r="CM27" s="29">
        <v>365</v>
      </c>
      <c r="CN27" s="152">
        <f t="shared" si="15"/>
        <v>1493051</v>
      </c>
      <c r="CO27" s="153">
        <f t="shared" si="15"/>
        <v>35101</v>
      </c>
      <c r="CP27" s="30">
        <v>18654</v>
      </c>
      <c r="CQ27" s="23">
        <v>2390</v>
      </c>
      <c r="CR27" s="23">
        <v>0</v>
      </c>
      <c r="CS27" s="23">
        <v>0</v>
      </c>
      <c r="CT27" s="26">
        <f t="shared" si="16"/>
        <v>21044</v>
      </c>
      <c r="CU27" s="26">
        <v>1295</v>
      </c>
      <c r="CV27" s="23">
        <v>27672</v>
      </c>
      <c r="CW27" s="23">
        <v>1900</v>
      </c>
      <c r="CX27" s="23">
        <v>0</v>
      </c>
      <c r="CY27" s="23">
        <v>0</v>
      </c>
      <c r="CZ27" s="26">
        <f t="shared" si="17"/>
        <v>29572</v>
      </c>
      <c r="DA27" s="26">
        <v>2490</v>
      </c>
      <c r="DB27" s="23">
        <v>2836</v>
      </c>
      <c r="DC27" s="23">
        <v>0</v>
      </c>
      <c r="DD27" s="23">
        <v>0</v>
      </c>
      <c r="DE27" s="23">
        <v>0</v>
      </c>
      <c r="DF27" s="26">
        <f t="shared" si="18"/>
        <v>2836</v>
      </c>
      <c r="DG27" s="26">
        <v>97</v>
      </c>
      <c r="DH27" s="23">
        <v>14720</v>
      </c>
      <c r="DI27" s="23">
        <v>2030</v>
      </c>
      <c r="DJ27" s="23">
        <v>0</v>
      </c>
      <c r="DK27" s="23">
        <v>0</v>
      </c>
      <c r="DL27" s="26">
        <f t="shared" si="19"/>
        <v>16750</v>
      </c>
      <c r="DM27" s="26">
        <v>75</v>
      </c>
      <c r="DN27" s="23">
        <v>120469</v>
      </c>
      <c r="DO27" s="23">
        <v>12910</v>
      </c>
      <c r="DP27" s="23">
        <v>0</v>
      </c>
      <c r="DQ27" s="23">
        <v>0</v>
      </c>
      <c r="DR27" s="26">
        <f t="shared" si="20"/>
        <v>133379</v>
      </c>
      <c r="DS27" s="29">
        <v>7150</v>
      </c>
      <c r="DT27" s="152">
        <f t="shared" si="21"/>
        <v>203581</v>
      </c>
      <c r="DU27" s="159">
        <f t="shared" si="0"/>
        <v>11107</v>
      </c>
      <c r="DV27" s="152">
        <f t="shared" si="22"/>
        <v>1696632</v>
      </c>
      <c r="DW27" s="153">
        <f t="shared" si="23"/>
        <v>46208</v>
      </c>
      <c r="DX27" s="15"/>
    </row>
    <row r="28" spans="1:128" s="16" customFormat="1" ht="26.25">
      <c r="A28" s="216">
        <v>42877</v>
      </c>
      <c r="B28" s="23">
        <v>101952</v>
      </c>
      <c r="C28" s="23">
        <v>4970</v>
      </c>
      <c r="D28" s="23">
        <v>0</v>
      </c>
      <c r="E28" s="23">
        <v>0</v>
      </c>
      <c r="F28" s="24">
        <f t="shared" si="1"/>
        <v>106922</v>
      </c>
      <c r="G28" s="25">
        <v>755</v>
      </c>
      <c r="H28" s="23">
        <v>22511</v>
      </c>
      <c r="I28" s="23">
        <v>1370</v>
      </c>
      <c r="J28" s="23">
        <v>0</v>
      </c>
      <c r="K28" s="23">
        <v>0</v>
      </c>
      <c r="L28" s="24">
        <f t="shared" si="2"/>
        <v>23881</v>
      </c>
      <c r="M28" s="25">
        <v>125</v>
      </c>
      <c r="N28" s="23">
        <v>18308</v>
      </c>
      <c r="O28" s="23">
        <v>4170</v>
      </c>
      <c r="P28" s="23">
        <v>0</v>
      </c>
      <c r="Q28" s="23">
        <v>0</v>
      </c>
      <c r="R28" s="24">
        <f t="shared" si="3"/>
        <v>22478</v>
      </c>
      <c r="S28" s="25">
        <v>110</v>
      </c>
      <c r="T28" s="23">
        <v>26873</v>
      </c>
      <c r="U28" s="23">
        <v>11018</v>
      </c>
      <c r="V28" s="23">
        <v>0</v>
      </c>
      <c r="W28" s="23">
        <v>0</v>
      </c>
      <c r="X28" s="24">
        <f t="shared" si="4"/>
        <v>37891</v>
      </c>
      <c r="Y28" s="25">
        <v>550</v>
      </c>
      <c r="Z28" s="23">
        <v>38035</v>
      </c>
      <c r="AA28" s="23">
        <v>13040</v>
      </c>
      <c r="AB28" s="23">
        <v>0</v>
      </c>
      <c r="AC28" s="23">
        <v>0</v>
      </c>
      <c r="AD28" s="24">
        <f t="shared" si="5"/>
        <v>51075</v>
      </c>
      <c r="AE28" s="25">
        <f>'[3]Non farebox- Details '!V26</f>
        <v>1005</v>
      </c>
      <c r="AF28" s="23">
        <v>43202</v>
      </c>
      <c r="AG28" s="23">
        <v>8690</v>
      </c>
      <c r="AH28" s="23">
        <v>0</v>
      </c>
      <c r="AI28" s="23">
        <v>0</v>
      </c>
      <c r="AJ28" s="24">
        <v>51892</v>
      </c>
      <c r="AK28" s="25">
        <v>665</v>
      </c>
      <c r="AL28" s="23">
        <v>131369</v>
      </c>
      <c r="AM28" s="23">
        <v>28326</v>
      </c>
      <c r="AN28" s="23">
        <v>0</v>
      </c>
      <c r="AO28" s="23">
        <v>0</v>
      </c>
      <c r="AP28" s="24">
        <f t="shared" si="6"/>
        <v>159695</v>
      </c>
      <c r="AQ28" s="25">
        <f>'[3]Non farebox- Details '!AD26</f>
        <v>3785</v>
      </c>
      <c r="AR28" s="23">
        <v>70241</v>
      </c>
      <c r="AS28" s="23">
        <v>22750</v>
      </c>
      <c r="AT28" s="23">
        <v>0</v>
      </c>
      <c r="AU28" s="23">
        <v>0</v>
      </c>
      <c r="AV28" s="24">
        <f t="shared" si="7"/>
        <v>92991</v>
      </c>
      <c r="AW28" s="25">
        <v>11869</v>
      </c>
      <c r="AX28" s="23">
        <v>118628</v>
      </c>
      <c r="AY28" s="23">
        <v>3590</v>
      </c>
      <c r="AZ28" s="23">
        <v>0</v>
      </c>
      <c r="BA28" s="23">
        <v>400</v>
      </c>
      <c r="BB28" s="26">
        <f t="shared" si="8"/>
        <v>122618</v>
      </c>
      <c r="BC28" s="25">
        <v>318</v>
      </c>
      <c r="BD28" s="23">
        <v>20934</v>
      </c>
      <c r="BE28" s="23">
        <v>1950</v>
      </c>
      <c r="BF28" s="27">
        <v>0</v>
      </c>
      <c r="BG28" s="23">
        <v>0</v>
      </c>
      <c r="BH28" s="26">
        <f t="shared" si="9"/>
        <v>22884</v>
      </c>
      <c r="BI28" s="26">
        <v>2190</v>
      </c>
      <c r="BJ28" s="37">
        <v>56820</v>
      </c>
      <c r="BK28" s="37">
        <v>11580</v>
      </c>
      <c r="BL28" s="37">
        <v>0</v>
      </c>
      <c r="BM28" s="37">
        <v>0</v>
      </c>
      <c r="BN28" s="26">
        <f t="shared" si="10"/>
        <v>68400</v>
      </c>
      <c r="BO28" s="26">
        <f>'[3]Non farebox- Details '!AQ26</f>
        <v>8000</v>
      </c>
      <c r="BP28" s="23">
        <v>33786</v>
      </c>
      <c r="BQ28" s="23">
        <v>4750</v>
      </c>
      <c r="BR28" s="27">
        <v>0</v>
      </c>
      <c r="BS28" s="27">
        <v>0</v>
      </c>
      <c r="BT28" s="26">
        <f t="shared" si="11"/>
        <v>38536</v>
      </c>
      <c r="BU28" s="25">
        <v>2517</v>
      </c>
      <c r="BV28" s="23">
        <v>31941</v>
      </c>
      <c r="BW28" s="23">
        <v>20780</v>
      </c>
      <c r="BX28" s="23">
        <v>0</v>
      </c>
      <c r="BY28" s="23">
        <v>0</v>
      </c>
      <c r="BZ28" s="26">
        <f t="shared" si="12"/>
        <v>52721</v>
      </c>
      <c r="CA28" s="25">
        <v>1265</v>
      </c>
      <c r="CB28" s="23">
        <v>73145</v>
      </c>
      <c r="CC28" s="23">
        <v>11950</v>
      </c>
      <c r="CD28" s="23">
        <v>0</v>
      </c>
      <c r="CE28" s="23">
        <v>0</v>
      </c>
      <c r="CF28" s="26">
        <f t="shared" si="13"/>
        <v>85095</v>
      </c>
      <c r="CG28" s="26">
        <v>5510</v>
      </c>
      <c r="CH28" s="28">
        <v>46673</v>
      </c>
      <c r="CI28" s="28">
        <v>9050</v>
      </c>
      <c r="CJ28" s="28">
        <v>0</v>
      </c>
      <c r="CK28" s="28">
        <v>0</v>
      </c>
      <c r="CL28" s="26">
        <f t="shared" si="14"/>
        <v>55723</v>
      </c>
      <c r="CM28" s="29">
        <v>2430</v>
      </c>
      <c r="CN28" s="152">
        <f t="shared" si="15"/>
        <v>992802</v>
      </c>
      <c r="CO28" s="153">
        <f t="shared" si="15"/>
        <v>41094</v>
      </c>
      <c r="CP28" s="30">
        <v>12160</v>
      </c>
      <c r="CQ28" s="23">
        <v>4680</v>
      </c>
      <c r="CR28" s="23">
        <v>0</v>
      </c>
      <c r="CS28" s="23">
        <v>0</v>
      </c>
      <c r="CT28" s="26">
        <f t="shared" si="16"/>
        <v>16840</v>
      </c>
      <c r="CU28" s="26">
        <v>535</v>
      </c>
      <c r="CV28" s="23">
        <v>23002</v>
      </c>
      <c r="CW28" s="23">
        <v>2490</v>
      </c>
      <c r="CX28" s="23">
        <v>0</v>
      </c>
      <c r="CY28" s="23">
        <v>0</v>
      </c>
      <c r="CZ28" s="26">
        <f t="shared" si="17"/>
        <v>25492</v>
      </c>
      <c r="DA28" s="26">
        <v>3500</v>
      </c>
      <c r="DB28" s="23">
        <v>6180</v>
      </c>
      <c r="DC28" s="23">
        <v>1170</v>
      </c>
      <c r="DD28" s="23">
        <v>0</v>
      </c>
      <c r="DE28" s="23">
        <v>0</v>
      </c>
      <c r="DF28" s="26">
        <f t="shared" si="18"/>
        <v>7350</v>
      </c>
      <c r="DG28" s="26">
        <v>102</v>
      </c>
      <c r="DH28" s="23">
        <v>21617</v>
      </c>
      <c r="DI28" s="23">
        <v>4010</v>
      </c>
      <c r="DJ28" s="23">
        <v>0</v>
      </c>
      <c r="DK28" s="23">
        <v>0</v>
      </c>
      <c r="DL28" s="26">
        <f t="shared" si="19"/>
        <v>25627</v>
      </c>
      <c r="DM28" s="26">
        <v>470</v>
      </c>
      <c r="DN28" s="23">
        <v>100269</v>
      </c>
      <c r="DO28" s="23">
        <v>8770</v>
      </c>
      <c r="DP28" s="23">
        <v>0</v>
      </c>
      <c r="DQ28" s="23">
        <v>0</v>
      </c>
      <c r="DR28" s="26">
        <f t="shared" si="20"/>
        <v>109039</v>
      </c>
      <c r="DS28" s="29">
        <v>3165</v>
      </c>
      <c r="DT28" s="152">
        <f t="shared" si="21"/>
        <v>184348</v>
      </c>
      <c r="DU28" s="159">
        <f t="shared" si="0"/>
        <v>7772</v>
      </c>
      <c r="DV28" s="152">
        <f t="shared" si="22"/>
        <v>1177150</v>
      </c>
      <c r="DW28" s="153">
        <f t="shared" si="23"/>
        <v>48866</v>
      </c>
      <c r="DX28" s="15"/>
    </row>
    <row r="29" spans="1:128" s="16" customFormat="1" ht="26.25">
      <c r="A29" s="216">
        <v>42878</v>
      </c>
      <c r="B29" s="23">
        <v>100779</v>
      </c>
      <c r="C29" s="23">
        <v>11275</v>
      </c>
      <c r="D29" s="23">
        <v>0</v>
      </c>
      <c r="E29" s="23">
        <v>0</v>
      </c>
      <c r="F29" s="24">
        <f t="shared" si="1"/>
        <v>112054</v>
      </c>
      <c r="G29" s="25">
        <v>995</v>
      </c>
      <c r="H29" s="23">
        <v>24473</v>
      </c>
      <c r="I29" s="23">
        <v>1870</v>
      </c>
      <c r="J29" s="23">
        <v>0</v>
      </c>
      <c r="K29" s="23">
        <v>0</v>
      </c>
      <c r="L29" s="24">
        <f t="shared" si="2"/>
        <v>26343</v>
      </c>
      <c r="M29" s="25">
        <v>55</v>
      </c>
      <c r="N29" s="23">
        <v>18281</v>
      </c>
      <c r="O29" s="23">
        <v>2674</v>
      </c>
      <c r="P29" s="23">
        <v>0</v>
      </c>
      <c r="Q29" s="23">
        <v>0</v>
      </c>
      <c r="R29" s="24">
        <f t="shared" si="3"/>
        <v>20955</v>
      </c>
      <c r="S29" s="25">
        <v>180</v>
      </c>
      <c r="T29" s="23">
        <v>27046</v>
      </c>
      <c r="U29" s="23">
        <v>4182</v>
      </c>
      <c r="V29" s="23">
        <v>0</v>
      </c>
      <c r="W29" s="23">
        <v>0</v>
      </c>
      <c r="X29" s="24">
        <f t="shared" si="4"/>
        <v>31228</v>
      </c>
      <c r="Y29" s="25">
        <v>780</v>
      </c>
      <c r="Z29" s="23">
        <v>39160</v>
      </c>
      <c r="AA29" s="23">
        <v>9540</v>
      </c>
      <c r="AB29" s="23">
        <v>0</v>
      </c>
      <c r="AC29" s="23">
        <v>0</v>
      </c>
      <c r="AD29" s="24">
        <f t="shared" si="5"/>
        <v>48700</v>
      </c>
      <c r="AE29" s="25">
        <f>'[3]Non farebox- Details '!V27</f>
        <v>756</v>
      </c>
      <c r="AF29" s="23">
        <v>39207</v>
      </c>
      <c r="AG29" s="23">
        <v>9180</v>
      </c>
      <c r="AH29" s="23">
        <v>0</v>
      </c>
      <c r="AI29" s="23">
        <v>0</v>
      </c>
      <c r="AJ29" s="24">
        <v>48387</v>
      </c>
      <c r="AK29" s="25">
        <v>420</v>
      </c>
      <c r="AL29" s="23">
        <v>129027</v>
      </c>
      <c r="AM29" s="23">
        <v>26200</v>
      </c>
      <c r="AN29" s="23">
        <v>0</v>
      </c>
      <c r="AO29" s="23">
        <v>0</v>
      </c>
      <c r="AP29" s="24">
        <f t="shared" si="6"/>
        <v>155227</v>
      </c>
      <c r="AQ29" s="25">
        <f>'[3]Non farebox- Details '!AD27</f>
        <v>3091</v>
      </c>
      <c r="AR29" s="23">
        <v>85678</v>
      </c>
      <c r="AS29" s="23">
        <v>16150</v>
      </c>
      <c r="AT29" s="23">
        <v>0</v>
      </c>
      <c r="AU29" s="23">
        <v>0</v>
      </c>
      <c r="AV29" s="24">
        <f t="shared" si="7"/>
        <v>101828</v>
      </c>
      <c r="AW29" s="25">
        <v>9907</v>
      </c>
      <c r="AX29" s="23">
        <v>74533</v>
      </c>
      <c r="AY29" s="23">
        <v>5790</v>
      </c>
      <c r="AZ29" s="23">
        <v>0</v>
      </c>
      <c r="BA29" s="23">
        <v>0</v>
      </c>
      <c r="BB29" s="26">
        <f t="shared" si="8"/>
        <v>80323</v>
      </c>
      <c r="BC29" s="25">
        <v>238</v>
      </c>
      <c r="BD29" s="23">
        <v>19909</v>
      </c>
      <c r="BE29" s="23">
        <v>2650</v>
      </c>
      <c r="BF29" s="27">
        <v>0</v>
      </c>
      <c r="BG29" s="23">
        <v>0</v>
      </c>
      <c r="BH29" s="26">
        <f t="shared" si="9"/>
        <v>22559</v>
      </c>
      <c r="BI29" s="26">
        <v>2060</v>
      </c>
      <c r="BJ29" s="39">
        <v>58145</v>
      </c>
      <c r="BK29" s="39">
        <v>11630</v>
      </c>
      <c r="BL29" s="39">
        <v>0</v>
      </c>
      <c r="BM29" s="39">
        <v>0</v>
      </c>
      <c r="BN29" s="26">
        <f t="shared" si="10"/>
        <v>69775</v>
      </c>
      <c r="BO29" s="26">
        <f>'[3]Non farebox- Details '!AQ27</f>
        <v>5412</v>
      </c>
      <c r="BP29" s="23">
        <v>35689</v>
      </c>
      <c r="BQ29" s="23">
        <v>4800</v>
      </c>
      <c r="BR29" s="27">
        <v>0</v>
      </c>
      <c r="BS29" s="27">
        <v>0</v>
      </c>
      <c r="BT29" s="26">
        <f t="shared" si="11"/>
        <v>40489</v>
      </c>
      <c r="BU29" s="25">
        <v>2319</v>
      </c>
      <c r="BV29" s="23">
        <v>33062</v>
      </c>
      <c r="BW29" s="23">
        <v>13710</v>
      </c>
      <c r="BX29" s="23">
        <v>0</v>
      </c>
      <c r="BY29" s="23">
        <v>0</v>
      </c>
      <c r="BZ29" s="26">
        <f t="shared" si="12"/>
        <v>46772</v>
      </c>
      <c r="CA29" s="25">
        <v>1015</v>
      </c>
      <c r="CB29" s="23">
        <v>66639</v>
      </c>
      <c r="CC29" s="23">
        <v>6210</v>
      </c>
      <c r="CD29" s="23">
        <v>0</v>
      </c>
      <c r="CE29" s="23">
        <v>400</v>
      </c>
      <c r="CF29" s="26">
        <f t="shared" si="13"/>
        <v>73249</v>
      </c>
      <c r="CG29" s="26">
        <v>6195</v>
      </c>
      <c r="CH29" s="33">
        <v>40363</v>
      </c>
      <c r="CI29" s="33">
        <v>10720</v>
      </c>
      <c r="CJ29" s="33">
        <v>0</v>
      </c>
      <c r="CK29" s="33">
        <v>0</v>
      </c>
      <c r="CL29" s="26">
        <f t="shared" si="14"/>
        <v>51083</v>
      </c>
      <c r="CM29" s="29">
        <v>1195</v>
      </c>
      <c r="CN29" s="152">
        <f t="shared" si="15"/>
        <v>928972</v>
      </c>
      <c r="CO29" s="153">
        <f t="shared" si="15"/>
        <v>34618</v>
      </c>
      <c r="CP29" s="30">
        <v>16746</v>
      </c>
      <c r="CQ29" s="23">
        <v>8140</v>
      </c>
      <c r="CR29" s="23">
        <v>0</v>
      </c>
      <c r="CS29" s="23">
        <v>0</v>
      </c>
      <c r="CT29" s="26">
        <f t="shared" si="16"/>
        <v>24886</v>
      </c>
      <c r="CU29" s="26">
        <v>475</v>
      </c>
      <c r="CV29" s="23">
        <v>18832</v>
      </c>
      <c r="CW29" s="23">
        <v>2900</v>
      </c>
      <c r="CX29" s="23">
        <v>0</v>
      </c>
      <c r="CY29" s="23">
        <v>0</v>
      </c>
      <c r="CZ29" s="26">
        <f t="shared" si="17"/>
        <v>21732</v>
      </c>
      <c r="DA29" s="26">
        <v>2900</v>
      </c>
      <c r="DB29" s="23">
        <v>5204</v>
      </c>
      <c r="DC29" s="23">
        <v>580</v>
      </c>
      <c r="DD29" s="23">
        <v>0</v>
      </c>
      <c r="DE29" s="23">
        <v>0</v>
      </c>
      <c r="DF29" s="26">
        <f t="shared" si="18"/>
        <v>5784</v>
      </c>
      <c r="DG29" s="26">
        <v>83</v>
      </c>
      <c r="DH29" s="23">
        <v>17000</v>
      </c>
      <c r="DI29" s="23">
        <v>6400</v>
      </c>
      <c r="DJ29" s="23">
        <v>0</v>
      </c>
      <c r="DK29" s="23">
        <v>0</v>
      </c>
      <c r="DL29" s="26">
        <f t="shared" si="19"/>
        <v>23400</v>
      </c>
      <c r="DM29" s="26">
        <v>625</v>
      </c>
      <c r="DN29" s="23">
        <v>112647</v>
      </c>
      <c r="DO29" s="23">
        <v>7190</v>
      </c>
      <c r="DP29" s="23">
        <v>0</v>
      </c>
      <c r="DQ29" s="23">
        <v>0</v>
      </c>
      <c r="DR29" s="26">
        <f t="shared" si="20"/>
        <v>119837</v>
      </c>
      <c r="DS29" s="29">
        <v>6010</v>
      </c>
      <c r="DT29" s="152">
        <f t="shared" si="21"/>
        <v>195639</v>
      </c>
      <c r="DU29" s="159">
        <f t="shared" si="0"/>
        <v>10093</v>
      </c>
      <c r="DV29" s="152">
        <f t="shared" si="22"/>
        <v>1124611</v>
      </c>
      <c r="DW29" s="153">
        <f t="shared" si="23"/>
        <v>44711</v>
      </c>
      <c r="DX29" s="15"/>
    </row>
    <row r="30" spans="1:128" s="16" customFormat="1" ht="26.25">
      <c r="A30" s="216">
        <v>42879</v>
      </c>
      <c r="B30" s="23">
        <v>97501</v>
      </c>
      <c r="C30" s="23">
        <v>6340</v>
      </c>
      <c r="D30" s="23">
        <v>0</v>
      </c>
      <c r="E30" s="23">
        <v>0</v>
      </c>
      <c r="F30" s="24">
        <f t="shared" si="1"/>
        <v>103841</v>
      </c>
      <c r="G30" s="25">
        <v>1366</v>
      </c>
      <c r="H30" s="23">
        <v>21490</v>
      </c>
      <c r="I30" s="23">
        <v>2210</v>
      </c>
      <c r="J30" s="23">
        <v>0</v>
      </c>
      <c r="K30" s="23">
        <v>0</v>
      </c>
      <c r="L30" s="24">
        <f t="shared" si="2"/>
        <v>23700</v>
      </c>
      <c r="M30" s="25">
        <v>101</v>
      </c>
      <c r="N30" s="23">
        <v>16157</v>
      </c>
      <c r="O30" s="23">
        <v>3970</v>
      </c>
      <c r="P30" s="23">
        <v>0</v>
      </c>
      <c r="Q30" s="23">
        <v>0</v>
      </c>
      <c r="R30" s="24">
        <f t="shared" si="3"/>
        <v>20127</v>
      </c>
      <c r="S30" s="25">
        <v>110</v>
      </c>
      <c r="T30" s="23">
        <v>24230</v>
      </c>
      <c r="U30" s="23">
        <v>4360</v>
      </c>
      <c r="V30" s="23">
        <v>0</v>
      </c>
      <c r="W30" s="23">
        <v>0</v>
      </c>
      <c r="X30" s="24">
        <f t="shared" si="4"/>
        <v>28590</v>
      </c>
      <c r="Y30" s="25">
        <v>603</v>
      </c>
      <c r="Z30" s="23">
        <v>38475</v>
      </c>
      <c r="AA30" s="23">
        <v>7130</v>
      </c>
      <c r="AB30" s="23">
        <v>0</v>
      </c>
      <c r="AC30" s="23">
        <v>0</v>
      </c>
      <c r="AD30" s="24">
        <f t="shared" si="5"/>
        <v>45605</v>
      </c>
      <c r="AE30" s="25">
        <f>'[3]Non farebox- Details '!V28</f>
        <v>1813</v>
      </c>
      <c r="AF30" s="23">
        <v>45856</v>
      </c>
      <c r="AG30" s="23">
        <v>5770</v>
      </c>
      <c r="AH30" s="23">
        <v>0</v>
      </c>
      <c r="AI30" s="23">
        <v>0</v>
      </c>
      <c r="AJ30" s="24">
        <v>51626</v>
      </c>
      <c r="AK30" s="25">
        <v>340</v>
      </c>
      <c r="AL30" s="23">
        <v>116767</v>
      </c>
      <c r="AM30" s="23">
        <v>26400</v>
      </c>
      <c r="AN30" s="23">
        <v>0</v>
      </c>
      <c r="AO30" s="23">
        <v>0</v>
      </c>
      <c r="AP30" s="24">
        <f t="shared" si="6"/>
        <v>143167</v>
      </c>
      <c r="AQ30" s="25">
        <f>'[3]Non farebox- Details '!AD28</f>
        <v>3597</v>
      </c>
      <c r="AR30" s="23">
        <v>64946</v>
      </c>
      <c r="AS30" s="23">
        <v>23100</v>
      </c>
      <c r="AT30" s="23">
        <v>0</v>
      </c>
      <c r="AU30" s="23">
        <v>0</v>
      </c>
      <c r="AV30" s="24">
        <f t="shared" si="7"/>
        <v>88046</v>
      </c>
      <c r="AW30" s="25">
        <v>8876</v>
      </c>
      <c r="AX30" s="23">
        <v>72523</v>
      </c>
      <c r="AY30" s="23">
        <v>6150</v>
      </c>
      <c r="AZ30" s="23">
        <v>0</v>
      </c>
      <c r="BA30" s="23">
        <v>0</v>
      </c>
      <c r="BB30" s="26">
        <f t="shared" si="8"/>
        <v>78673</v>
      </c>
      <c r="BC30" s="25">
        <v>292</v>
      </c>
      <c r="BD30" s="23">
        <v>22873</v>
      </c>
      <c r="BE30" s="23">
        <v>2850</v>
      </c>
      <c r="BF30" s="27">
        <v>0</v>
      </c>
      <c r="BG30" s="23">
        <v>0</v>
      </c>
      <c r="BH30" s="26">
        <f t="shared" si="9"/>
        <v>25723</v>
      </c>
      <c r="BI30" s="26">
        <v>3950</v>
      </c>
      <c r="BJ30" s="37">
        <v>55665</v>
      </c>
      <c r="BK30" s="37">
        <v>6650</v>
      </c>
      <c r="BL30" s="37">
        <v>0</v>
      </c>
      <c r="BM30" s="37">
        <v>0</v>
      </c>
      <c r="BN30" s="26">
        <f t="shared" si="10"/>
        <v>62315</v>
      </c>
      <c r="BO30" s="26">
        <f>'[3]Non farebox- Details '!AQ28</f>
        <v>5872</v>
      </c>
      <c r="BP30" s="23">
        <v>31155</v>
      </c>
      <c r="BQ30" s="23">
        <v>2600</v>
      </c>
      <c r="BR30" s="27">
        <v>0</v>
      </c>
      <c r="BS30" s="27">
        <v>0</v>
      </c>
      <c r="BT30" s="26">
        <f t="shared" si="11"/>
        <v>33755</v>
      </c>
      <c r="BU30" s="25">
        <v>2778</v>
      </c>
      <c r="BV30" s="23">
        <v>28188</v>
      </c>
      <c r="BW30" s="23">
        <v>16640</v>
      </c>
      <c r="BX30" s="23">
        <v>0</v>
      </c>
      <c r="BY30" s="23">
        <v>0</v>
      </c>
      <c r="BZ30" s="26">
        <f t="shared" si="12"/>
        <v>44828</v>
      </c>
      <c r="CA30" s="25">
        <v>470</v>
      </c>
      <c r="CB30" s="23">
        <v>65230</v>
      </c>
      <c r="CC30" s="23">
        <v>16450</v>
      </c>
      <c r="CD30" s="23">
        <v>0</v>
      </c>
      <c r="CE30" s="23">
        <v>0</v>
      </c>
      <c r="CF30" s="26">
        <f t="shared" si="13"/>
        <v>81680</v>
      </c>
      <c r="CG30" s="26">
        <v>5085</v>
      </c>
      <c r="CH30" s="28">
        <v>50417</v>
      </c>
      <c r="CI30" s="28">
        <v>11210</v>
      </c>
      <c r="CJ30" s="28">
        <v>0</v>
      </c>
      <c r="CK30" s="28">
        <v>0</v>
      </c>
      <c r="CL30" s="26">
        <f t="shared" si="14"/>
        <v>61627</v>
      </c>
      <c r="CM30" s="29">
        <v>1905</v>
      </c>
      <c r="CN30" s="152">
        <f t="shared" si="15"/>
        <v>893303</v>
      </c>
      <c r="CO30" s="153">
        <f t="shared" si="15"/>
        <v>37158</v>
      </c>
      <c r="CP30" s="30">
        <v>12283</v>
      </c>
      <c r="CQ30" s="23">
        <v>5000</v>
      </c>
      <c r="CR30" s="23">
        <v>0</v>
      </c>
      <c r="CS30" s="23">
        <v>0</v>
      </c>
      <c r="CT30" s="26">
        <f t="shared" si="16"/>
        <v>17283</v>
      </c>
      <c r="CU30" s="26">
        <v>1035</v>
      </c>
      <c r="CV30" s="23">
        <v>21305</v>
      </c>
      <c r="CW30" s="23">
        <v>1810</v>
      </c>
      <c r="CX30" s="23">
        <v>0</v>
      </c>
      <c r="CY30" s="23">
        <v>0</v>
      </c>
      <c r="CZ30" s="26">
        <f t="shared" si="17"/>
        <v>23115</v>
      </c>
      <c r="DA30" s="26">
        <v>3140</v>
      </c>
      <c r="DB30" s="23">
        <v>7059</v>
      </c>
      <c r="DC30" s="23">
        <v>0</v>
      </c>
      <c r="DD30" s="23">
        <v>0</v>
      </c>
      <c r="DE30" s="23">
        <v>0</v>
      </c>
      <c r="DF30" s="26">
        <f t="shared" si="18"/>
        <v>7059</v>
      </c>
      <c r="DG30" s="26">
        <v>127</v>
      </c>
      <c r="DH30" s="23">
        <v>21608</v>
      </c>
      <c r="DI30" s="23">
        <v>5980</v>
      </c>
      <c r="DJ30" s="23">
        <v>0</v>
      </c>
      <c r="DK30" s="23">
        <v>0</v>
      </c>
      <c r="DL30" s="26">
        <f t="shared" si="19"/>
        <v>27588</v>
      </c>
      <c r="DM30" s="26">
        <v>465</v>
      </c>
      <c r="DN30" s="23">
        <v>90981</v>
      </c>
      <c r="DO30" s="23">
        <v>12200</v>
      </c>
      <c r="DP30" s="23">
        <v>0</v>
      </c>
      <c r="DQ30" s="23">
        <v>0</v>
      </c>
      <c r="DR30" s="26">
        <f t="shared" si="20"/>
        <v>103181</v>
      </c>
      <c r="DS30" s="29">
        <v>2895</v>
      </c>
      <c r="DT30" s="152">
        <f t="shared" si="21"/>
        <v>178226</v>
      </c>
      <c r="DU30" s="159">
        <f t="shared" si="0"/>
        <v>7662</v>
      </c>
      <c r="DV30" s="152">
        <f t="shared" si="22"/>
        <v>1071529</v>
      </c>
      <c r="DW30" s="153">
        <f t="shared" si="23"/>
        <v>44820</v>
      </c>
      <c r="DX30" s="15"/>
    </row>
    <row r="31" spans="1:128" s="16" customFormat="1" ht="26.25">
      <c r="A31" s="216">
        <v>42880</v>
      </c>
      <c r="B31" s="23">
        <v>81807</v>
      </c>
      <c r="C31" s="23">
        <v>6550</v>
      </c>
      <c r="D31" s="23">
        <v>0</v>
      </c>
      <c r="E31" s="23">
        <v>0</v>
      </c>
      <c r="F31" s="24">
        <f t="shared" si="1"/>
        <v>88357</v>
      </c>
      <c r="G31" s="25">
        <v>705</v>
      </c>
      <c r="H31" s="23">
        <v>17468</v>
      </c>
      <c r="I31" s="23">
        <v>2010</v>
      </c>
      <c r="J31" s="23">
        <v>0</v>
      </c>
      <c r="K31" s="23">
        <v>0</v>
      </c>
      <c r="L31" s="24">
        <f t="shared" si="2"/>
        <v>19478</v>
      </c>
      <c r="M31" s="25">
        <v>80</v>
      </c>
      <c r="N31" s="23">
        <v>18953</v>
      </c>
      <c r="O31" s="23">
        <v>1520</v>
      </c>
      <c r="P31" s="23">
        <v>0</v>
      </c>
      <c r="Q31" s="23">
        <v>0</v>
      </c>
      <c r="R31" s="24">
        <f t="shared" si="3"/>
        <v>20473</v>
      </c>
      <c r="S31" s="25">
        <v>115</v>
      </c>
      <c r="T31" s="23">
        <v>26624</v>
      </c>
      <c r="U31" s="23">
        <v>1500</v>
      </c>
      <c r="V31" s="23">
        <v>0</v>
      </c>
      <c r="W31" s="23">
        <v>0</v>
      </c>
      <c r="X31" s="24">
        <f t="shared" si="4"/>
        <v>28124</v>
      </c>
      <c r="Y31" s="25">
        <v>564</v>
      </c>
      <c r="Z31" s="23">
        <v>37333</v>
      </c>
      <c r="AA31" s="23">
        <v>3110</v>
      </c>
      <c r="AB31" s="23">
        <v>0</v>
      </c>
      <c r="AC31" s="23">
        <v>0</v>
      </c>
      <c r="AD31" s="24">
        <f t="shared" si="5"/>
        <v>40443</v>
      </c>
      <c r="AE31" s="25">
        <f>'[3]Non farebox- Details '!V29</f>
        <v>896</v>
      </c>
      <c r="AF31" s="23">
        <v>38001</v>
      </c>
      <c r="AG31" s="23">
        <v>2460</v>
      </c>
      <c r="AH31" s="23">
        <v>0</v>
      </c>
      <c r="AI31" s="23">
        <v>0</v>
      </c>
      <c r="AJ31" s="24">
        <v>40461</v>
      </c>
      <c r="AK31" s="25">
        <v>607</v>
      </c>
      <c r="AL31" s="23">
        <v>102186</v>
      </c>
      <c r="AM31" s="23">
        <v>28891</v>
      </c>
      <c r="AN31" s="23">
        <v>0</v>
      </c>
      <c r="AO31" s="23">
        <v>0</v>
      </c>
      <c r="AP31" s="24">
        <f t="shared" si="6"/>
        <v>131077</v>
      </c>
      <c r="AQ31" s="25">
        <f>'[3]Non farebox- Details '!AD29</f>
        <v>2193</v>
      </c>
      <c r="AR31" s="23">
        <v>57364</v>
      </c>
      <c r="AS31" s="23">
        <v>20280</v>
      </c>
      <c r="AT31" s="23">
        <v>0</v>
      </c>
      <c r="AU31" s="23">
        <v>0</v>
      </c>
      <c r="AV31" s="24">
        <f t="shared" si="7"/>
        <v>77644</v>
      </c>
      <c r="AW31" s="25">
        <v>6583</v>
      </c>
      <c r="AX31" s="23">
        <v>73540</v>
      </c>
      <c r="AY31" s="23">
        <v>3990</v>
      </c>
      <c r="AZ31" s="23">
        <v>0</v>
      </c>
      <c r="BA31" s="23">
        <v>0</v>
      </c>
      <c r="BB31" s="26">
        <f t="shared" si="8"/>
        <v>77530</v>
      </c>
      <c r="BC31" s="25">
        <v>216</v>
      </c>
      <c r="BD31" s="23">
        <v>20369</v>
      </c>
      <c r="BE31" s="23">
        <v>2310</v>
      </c>
      <c r="BF31" s="27">
        <v>0</v>
      </c>
      <c r="BG31" s="23">
        <v>0</v>
      </c>
      <c r="BH31" s="26">
        <f t="shared" si="9"/>
        <v>22679</v>
      </c>
      <c r="BI31" s="26">
        <v>2365</v>
      </c>
      <c r="BJ31" s="37">
        <v>62369</v>
      </c>
      <c r="BK31" s="37">
        <v>11940</v>
      </c>
      <c r="BL31" s="37">
        <v>0</v>
      </c>
      <c r="BM31" s="37">
        <v>0</v>
      </c>
      <c r="BN31" s="26">
        <f t="shared" si="10"/>
        <v>74309</v>
      </c>
      <c r="BO31" s="26">
        <f>'[3]Non farebox- Details '!AQ29</f>
        <v>5768</v>
      </c>
      <c r="BP31" s="23">
        <v>35437</v>
      </c>
      <c r="BQ31" s="23">
        <v>6130</v>
      </c>
      <c r="BR31" s="27">
        <v>0</v>
      </c>
      <c r="BS31" s="27">
        <v>100</v>
      </c>
      <c r="BT31" s="26">
        <f t="shared" si="11"/>
        <v>41667</v>
      </c>
      <c r="BU31" s="25">
        <v>2464</v>
      </c>
      <c r="BV31" s="23">
        <v>32743</v>
      </c>
      <c r="BW31" s="23">
        <v>14686</v>
      </c>
      <c r="BX31" s="23">
        <v>0</v>
      </c>
      <c r="BY31" s="23">
        <v>0</v>
      </c>
      <c r="BZ31" s="26">
        <f t="shared" si="12"/>
        <v>47429</v>
      </c>
      <c r="CA31" s="25">
        <v>565</v>
      </c>
      <c r="CB31" s="23">
        <v>62049</v>
      </c>
      <c r="CC31" s="23">
        <v>15030</v>
      </c>
      <c r="CD31" s="23">
        <v>0</v>
      </c>
      <c r="CE31" s="23">
        <v>0</v>
      </c>
      <c r="CF31" s="26">
        <f t="shared" si="13"/>
        <v>77079</v>
      </c>
      <c r="CG31" s="26">
        <v>5070</v>
      </c>
      <c r="CH31" s="28">
        <v>45578</v>
      </c>
      <c r="CI31" s="28">
        <v>8480</v>
      </c>
      <c r="CJ31" s="28">
        <v>0</v>
      </c>
      <c r="CK31" s="28">
        <v>0</v>
      </c>
      <c r="CL31" s="26">
        <f t="shared" si="14"/>
        <v>54058</v>
      </c>
      <c r="CM31" s="29">
        <v>730</v>
      </c>
      <c r="CN31" s="152">
        <f t="shared" si="15"/>
        <v>840808</v>
      </c>
      <c r="CO31" s="153">
        <f t="shared" si="15"/>
        <v>28921</v>
      </c>
      <c r="CP31" s="30">
        <v>14350</v>
      </c>
      <c r="CQ31" s="23">
        <v>4210</v>
      </c>
      <c r="CR31" s="23">
        <v>0</v>
      </c>
      <c r="CS31" s="23">
        <v>0</v>
      </c>
      <c r="CT31" s="26">
        <f t="shared" si="16"/>
        <v>18560</v>
      </c>
      <c r="CU31" s="26">
        <v>780</v>
      </c>
      <c r="CV31" s="23">
        <v>20677</v>
      </c>
      <c r="CW31" s="23">
        <v>3030</v>
      </c>
      <c r="CX31" s="23">
        <v>0</v>
      </c>
      <c r="CY31" s="23">
        <v>0</v>
      </c>
      <c r="CZ31" s="26">
        <f t="shared" si="17"/>
        <v>23707</v>
      </c>
      <c r="DA31" s="26">
        <v>1980</v>
      </c>
      <c r="DB31" s="23">
        <v>3872</v>
      </c>
      <c r="DC31" s="23">
        <v>860</v>
      </c>
      <c r="DD31" s="23">
        <v>0</v>
      </c>
      <c r="DE31" s="23">
        <v>0</v>
      </c>
      <c r="DF31" s="26">
        <f t="shared" si="18"/>
        <v>4732</v>
      </c>
      <c r="DG31" s="26">
        <v>132</v>
      </c>
      <c r="DH31" s="23">
        <v>15919</v>
      </c>
      <c r="DI31" s="23">
        <v>5310</v>
      </c>
      <c r="DJ31" s="23">
        <v>0</v>
      </c>
      <c r="DK31" s="23">
        <v>0</v>
      </c>
      <c r="DL31" s="26">
        <f t="shared" si="19"/>
        <v>21229</v>
      </c>
      <c r="DM31" s="26">
        <v>498</v>
      </c>
      <c r="DN31" s="23">
        <v>85130</v>
      </c>
      <c r="DO31" s="23">
        <v>11150</v>
      </c>
      <c r="DP31" s="23">
        <v>0</v>
      </c>
      <c r="DQ31" s="23">
        <v>0</v>
      </c>
      <c r="DR31" s="26">
        <f t="shared" si="20"/>
        <v>96280</v>
      </c>
      <c r="DS31" s="29">
        <v>2700</v>
      </c>
      <c r="DT31" s="152">
        <f t="shared" si="21"/>
        <v>164508</v>
      </c>
      <c r="DU31" s="159">
        <f t="shared" si="0"/>
        <v>6090</v>
      </c>
      <c r="DV31" s="152">
        <f t="shared" si="22"/>
        <v>1005316</v>
      </c>
      <c r="DW31" s="153">
        <f t="shared" si="23"/>
        <v>35011</v>
      </c>
      <c r="DX31" s="15"/>
    </row>
    <row r="32" spans="1:128" s="16" customFormat="1" ht="26.25">
      <c r="A32" s="216">
        <v>42881</v>
      </c>
      <c r="B32" s="23">
        <v>91902</v>
      </c>
      <c r="C32" s="23">
        <v>5770</v>
      </c>
      <c r="D32" s="23">
        <v>0</v>
      </c>
      <c r="E32" s="23">
        <v>0</v>
      </c>
      <c r="F32" s="24">
        <f t="shared" si="1"/>
        <v>97672</v>
      </c>
      <c r="G32" s="25">
        <v>696</v>
      </c>
      <c r="H32" s="23">
        <v>20410</v>
      </c>
      <c r="I32" s="23">
        <v>1420</v>
      </c>
      <c r="J32" s="23">
        <v>0</v>
      </c>
      <c r="K32" s="23">
        <v>0</v>
      </c>
      <c r="L32" s="24">
        <f t="shared" si="2"/>
        <v>21830</v>
      </c>
      <c r="M32" s="25">
        <v>102</v>
      </c>
      <c r="N32" s="23">
        <v>14058</v>
      </c>
      <c r="O32" s="23">
        <v>1826</v>
      </c>
      <c r="P32" s="23">
        <v>0</v>
      </c>
      <c r="Q32" s="23">
        <v>0</v>
      </c>
      <c r="R32" s="24">
        <f t="shared" si="3"/>
        <v>15884</v>
      </c>
      <c r="S32" s="25">
        <v>110</v>
      </c>
      <c r="T32" s="23">
        <v>26670</v>
      </c>
      <c r="U32" s="23">
        <v>2680</v>
      </c>
      <c r="V32" s="23">
        <v>0</v>
      </c>
      <c r="W32" s="23">
        <v>500</v>
      </c>
      <c r="X32" s="24">
        <f t="shared" si="4"/>
        <v>29850</v>
      </c>
      <c r="Y32" s="25">
        <v>628</v>
      </c>
      <c r="Z32" s="23">
        <v>36432</v>
      </c>
      <c r="AA32" s="23">
        <v>5500</v>
      </c>
      <c r="AB32" s="23">
        <v>0</v>
      </c>
      <c r="AC32" s="23">
        <v>0</v>
      </c>
      <c r="AD32" s="24">
        <f t="shared" si="5"/>
        <v>41932</v>
      </c>
      <c r="AE32" s="25">
        <f>'[3]Non farebox- Details '!V30</f>
        <v>1189</v>
      </c>
      <c r="AF32" s="23">
        <v>37946</v>
      </c>
      <c r="AG32" s="23">
        <v>4380</v>
      </c>
      <c r="AH32" s="23">
        <v>0</v>
      </c>
      <c r="AI32" s="23">
        <v>0</v>
      </c>
      <c r="AJ32" s="24">
        <v>42326</v>
      </c>
      <c r="AK32" s="25">
        <v>877</v>
      </c>
      <c r="AL32" s="23">
        <v>98149</v>
      </c>
      <c r="AM32" s="23">
        <v>21500</v>
      </c>
      <c r="AN32" s="23">
        <v>0</v>
      </c>
      <c r="AO32" s="23">
        <v>0</v>
      </c>
      <c r="AP32" s="24">
        <f t="shared" si="6"/>
        <v>119649</v>
      </c>
      <c r="AQ32" s="25">
        <f>'[3]Non farebox- Details '!AD30</f>
        <v>2542</v>
      </c>
      <c r="AR32" s="23">
        <v>62731</v>
      </c>
      <c r="AS32" s="23">
        <v>18600</v>
      </c>
      <c r="AT32" s="23">
        <v>0</v>
      </c>
      <c r="AU32" s="23">
        <v>0</v>
      </c>
      <c r="AV32" s="24">
        <f t="shared" si="7"/>
        <v>81331</v>
      </c>
      <c r="AW32" s="25">
        <v>7293</v>
      </c>
      <c r="AX32" s="23">
        <v>67689</v>
      </c>
      <c r="AY32" s="23">
        <v>5430</v>
      </c>
      <c r="AZ32" s="23">
        <v>0</v>
      </c>
      <c r="BA32" s="23">
        <v>0</v>
      </c>
      <c r="BB32" s="26">
        <f t="shared" si="8"/>
        <v>73119</v>
      </c>
      <c r="BC32" s="25">
        <v>326</v>
      </c>
      <c r="BD32" s="23">
        <v>23723</v>
      </c>
      <c r="BE32" s="23">
        <v>2650</v>
      </c>
      <c r="BF32" s="27">
        <v>0</v>
      </c>
      <c r="BG32" s="23">
        <v>0</v>
      </c>
      <c r="BH32" s="26">
        <f t="shared" si="9"/>
        <v>26373</v>
      </c>
      <c r="BI32" s="26">
        <v>2200</v>
      </c>
      <c r="BJ32" s="37">
        <v>62539</v>
      </c>
      <c r="BK32" s="37">
        <v>10890</v>
      </c>
      <c r="BL32" s="37">
        <v>0</v>
      </c>
      <c r="BM32" s="37">
        <v>0</v>
      </c>
      <c r="BN32" s="26">
        <f t="shared" si="10"/>
        <v>73429</v>
      </c>
      <c r="BO32" s="26">
        <f>'[3]Non farebox- Details '!AQ30</f>
        <v>7000</v>
      </c>
      <c r="BP32" s="23">
        <v>36219</v>
      </c>
      <c r="BQ32" s="23">
        <v>4150</v>
      </c>
      <c r="BR32" s="27">
        <v>0</v>
      </c>
      <c r="BS32" s="27">
        <v>0</v>
      </c>
      <c r="BT32" s="26">
        <f t="shared" si="11"/>
        <v>40369</v>
      </c>
      <c r="BU32" s="25">
        <v>2324</v>
      </c>
      <c r="BV32" s="23">
        <v>50273</v>
      </c>
      <c r="BW32" s="23">
        <v>20080</v>
      </c>
      <c r="BX32" s="23">
        <v>0</v>
      </c>
      <c r="BY32" s="23">
        <v>0</v>
      </c>
      <c r="BZ32" s="26">
        <f t="shared" si="12"/>
        <v>70353</v>
      </c>
      <c r="CA32" s="25">
        <v>775</v>
      </c>
      <c r="CB32" s="23">
        <v>96842</v>
      </c>
      <c r="CC32" s="23">
        <v>10200</v>
      </c>
      <c r="CD32" s="23">
        <v>0</v>
      </c>
      <c r="CE32" s="23">
        <v>0</v>
      </c>
      <c r="CF32" s="26">
        <f t="shared" si="13"/>
        <v>107042</v>
      </c>
      <c r="CG32" s="26">
        <v>5240</v>
      </c>
      <c r="CH32" s="28">
        <v>53355</v>
      </c>
      <c r="CI32" s="28">
        <v>8630</v>
      </c>
      <c r="CJ32" s="28">
        <v>0</v>
      </c>
      <c r="CK32" s="28">
        <v>0</v>
      </c>
      <c r="CL32" s="26">
        <f t="shared" si="14"/>
        <v>61985</v>
      </c>
      <c r="CM32" s="29">
        <v>885</v>
      </c>
      <c r="CN32" s="152">
        <f t="shared" si="15"/>
        <v>903144</v>
      </c>
      <c r="CO32" s="153">
        <f t="shared" si="15"/>
        <v>32187</v>
      </c>
      <c r="CP32" s="30">
        <v>15735</v>
      </c>
      <c r="CQ32" s="23">
        <v>7410</v>
      </c>
      <c r="CR32" s="23">
        <v>0</v>
      </c>
      <c r="CS32" s="23">
        <v>0</v>
      </c>
      <c r="CT32" s="26">
        <f t="shared" si="16"/>
        <v>23145</v>
      </c>
      <c r="CU32" s="26">
        <v>1515</v>
      </c>
      <c r="CV32" s="23">
        <v>31478</v>
      </c>
      <c r="CW32" s="23">
        <v>2210</v>
      </c>
      <c r="CX32" s="23">
        <v>0</v>
      </c>
      <c r="CY32" s="23">
        <v>0</v>
      </c>
      <c r="CZ32" s="26">
        <f t="shared" si="17"/>
        <v>33688</v>
      </c>
      <c r="DA32" s="26">
        <v>1900</v>
      </c>
      <c r="DB32" s="23">
        <v>2560</v>
      </c>
      <c r="DC32" s="23">
        <v>380</v>
      </c>
      <c r="DD32" s="23">
        <v>0</v>
      </c>
      <c r="DE32" s="23">
        <v>0</v>
      </c>
      <c r="DF32" s="26">
        <f t="shared" si="18"/>
        <v>2940</v>
      </c>
      <c r="DG32" s="26">
        <v>296</v>
      </c>
      <c r="DH32" s="23">
        <v>22815</v>
      </c>
      <c r="DI32" s="23">
        <v>3170</v>
      </c>
      <c r="DJ32" s="23">
        <v>0</v>
      </c>
      <c r="DK32" s="23">
        <v>0</v>
      </c>
      <c r="DL32" s="26">
        <f t="shared" si="19"/>
        <v>25985</v>
      </c>
      <c r="DM32" s="26">
        <v>255</v>
      </c>
      <c r="DN32" s="23">
        <v>110292</v>
      </c>
      <c r="DO32" s="23">
        <v>10580</v>
      </c>
      <c r="DP32" s="23">
        <v>0</v>
      </c>
      <c r="DQ32" s="23">
        <v>0</v>
      </c>
      <c r="DR32" s="26">
        <f t="shared" si="20"/>
        <v>120872</v>
      </c>
      <c r="DS32" s="29">
        <v>3120</v>
      </c>
      <c r="DT32" s="152">
        <f t="shared" si="21"/>
        <v>206630</v>
      </c>
      <c r="DU32" s="159">
        <f t="shared" si="0"/>
        <v>7086</v>
      </c>
      <c r="DV32" s="152">
        <f t="shared" si="22"/>
        <v>1109774</v>
      </c>
      <c r="DW32" s="153">
        <f t="shared" si="23"/>
        <v>39273</v>
      </c>
      <c r="DX32" s="15"/>
    </row>
    <row r="33" spans="1:128" s="16" customFormat="1" ht="26.25">
      <c r="A33" s="216">
        <v>42882</v>
      </c>
      <c r="B33" s="23">
        <v>123106</v>
      </c>
      <c r="C33" s="23">
        <v>13550</v>
      </c>
      <c r="D33" s="23">
        <v>0</v>
      </c>
      <c r="E33" s="23">
        <v>0</v>
      </c>
      <c r="F33" s="24">
        <f t="shared" si="1"/>
        <v>136656</v>
      </c>
      <c r="G33" s="25">
        <v>1077</v>
      </c>
      <c r="H33" s="23">
        <v>21475</v>
      </c>
      <c r="I33" s="23">
        <v>4110</v>
      </c>
      <c r="J33" s="23">
        <v>0</v>
      </c>
      <c r="K33" s="23">
        <v>100</v>
      </c>
      <c r="L33" s="24">
        <f t="shared" si="2"/>
        <v>25685</v>
      </c>
      <c r="M33" s="25">
        <v>190</v>
      </c>
      <c r="N33" s="23">
        <v>23642</v>
      </c>
      <c r="O33" s="23">
        <v>2786</v>
      </c>
      <c r="P33" s="23">
        <v>0</v>
      </c>
      <c r="Q33" s="23">
        <v>0</v>
      </c>
      <c r="R33" s="24">
        <f t="shared" si="3"/>
        <v>26428</v>
      </c>
      <c r="S33" s="25">
        <v>160</v>
      </c>
      <c r="T33" s="23">
        <v>32322</v>
      </c>
      <c r="U33" s="23">
        <v>1400</v>
      </c>
      <c r="V33" s="23">
        <v>0</v>
      </c>
      <c r="W33" s="23">
        <v>0</v>
      </c>
      <c r="X33" s="24">
        <f t="shared" si="4"/>
        <v>33722</v>
      </c>
      <c r="Y33" s="25">
        <v>800</v>
      </c>
      <c r="Z33" s="23">
        <v>58059</v>
      </c>
      <c r="AA33" s="23">
        <v>10900</v>
      </c>
      <c r="AB33" s="23">
        <v>0</v>
      </c>
      <c r="AC33" s="23">
        <v>0</v>
      </c>
      <c r="AD33" s="24">
        <f t="shared" si="5"/>
        <v>68959</v>
      </c>
      <c r="AE33" s="25">
        <f>'[3]Non farebox- Details '!V31</f>
        <v>956</v>
      </c>
      <c r="AF33" s="23">
        <v>52217</v>
      </c>
      <c r="AG33" s="23">
        <v>8420</v>
      </c>
      <c r="AH33" s="23">
        <v>0</v>
      </c>
      <c r="AI33" s="23">
        <v>0</v>
      </c>
      <c r="AJ33" s="24">
        <v>60637</v>
      </c>
      <c r="AK33" s="25">
        <v>804</v>
      </c>
      <c r="AL33" s="23">
        <v>144486</v>
      </c>
      <c r="AM33" s="23">
        <v>25780</v>
      </c>
      <c r="AN33" s="23">
        <v>0</v>
      </c>
      <c r="AO33" s="23">
        <v>0</v>
      </c>
      <c r="AP33" s="24">
        <f t="shared" si="6"/>
        <v>170266</v>
      </c>
      <c r="AQ33" s="25">
        <f>'[3]Non farebox- Details '!AD31</f>
        <v>2337</v>
      </c>
      <c r="AR33" s="23">
        <v>89273</v>
      </c>
      <c r="AS33" s="23">
        <v>21060</v>
      </c>
      <c r="AT33" s="23">
        <v>0</v>
      </c>
      <c r="AU33" s="23">
        <v>0</v>
      </c>
      <c r="AV33" s="24">
        <f t="shared" si="7"/>
        <v>110333</v>
      </c>
      <c r="AW33" s="25">
        <v>5232</v>
      </c>
      <c r="AX33" s="23">
        <v>86759</v>
      </c>
      <c r="AY33" s="23">
        <v>4220</v>
      </c>
      <c r="AZ33" s="23">
        <v>0</v>
      </c>
      <c r="BA33" s="23">
        <v>0</v>
      </c>
      <c r="BB33" s="26">
        <f t="shared" si="8"/>
        <v>90979</v>
      </c>
      <c r="BC33" s="25">
        <v>312</v>
      </c>
      <c r="BD33" s="23">
        <v>25445</v>
      </c>
      <c r="BE33" s="23">
        <v>4840</v>
      </c>
      <c r="BF33" s="27">
        <v>0</v>
      </c>
      <c r="BG33" s="23">
        <v>100</v>
      </c>
      <c r="BH33" s="26">
        <f t="shared" si="9"/>
        <v>30385</v>
      </c>
      <c r="BI33" s="26">
        <v>2205</v>
      </c>
      <c r="BJ33" s="27">
        <v>86130</v>
      </c>
      <c r="BK33" s="27">
        <v>12570</v>
      </c>
      <c r="BL33" s="27">
        <v>0</v>
      </c>
      <c r="BM33" s="27">
        <v>0</v>
      </c>
      <c r="BN33" s="26">
        <f t="shared" si="10"/>
        <v>98700</v>
      </c>
      <c r="BO33" s="26">
        <f>'[3]Non farebox- Details '!AQ31</f>
        <v>8910</v>
      </c>
      <c r="BP33" s="23">
        <v>44558</v>
      </c>
      <c r="BQ33" s="23">
        <v>5620</v>
      </c>
      <c r="BR33" s="27">
        <v>0</v>
      </c>
      <c r="BS33" s="27">
        <v>0</v>
      </c>
      <c r="BT33" s="26">
        <f t="shared" si="11"/>
        <v>50178</v>
      </c>
      <c r="BU33" s="25">
        <v>1907</v>
      </c>
      <c r="BV33" s="23">
        <v>30138</v>
      </c>
      <c r="BW33" s="23">
        <v>3410</v>
      </c>
      <c r="BX33" s="23">
        <v>0</v>
      </c>
      <c r="BY33" s="23">
        <v>0</v>
      </c>
      <c r="BZ33" s="26">
        <f t="shared" si="12"/>
        <v>33548</v>
      </c>
      <c r="CA33" s="25">
        <v>315</v>
      </c>
      <c r="CB33" s="23">
        <v>97509</v>
      </c>
      <c r="CC33" s="23">
        <v>21220</v>
      </c>
      <c r="CD33" s="23">
        <v>0</v>
      </c>
      <c r="CE33" s="23">
        <v>0</v>
      </c>
      <c r="CF33" s="26">
        <f t="shared" si="13"/>
        <v>118729</v>
      </c>
      <c r="CG33" s="26">
        <v>5355</v>
      </c>
      <c r="CH33" s="28">
        <v>68642</v>
      </c>
      <c r="CI33" s="28">
        <v>9780</v>
      </c>
      <c r="CJ33" s="28">
        <v>0</v>
      </c>
      <c r="CK33" s="28">
        <v>0</v>
      </c>
      <c r="CL33" s="26">
        <f t="shared" si="14"/>
        <v>78422</v>
      </c>
      <c r="CM33" s="29">
        <v>785</v>
      </c>
      <c r="CN33" s="152">
        <f t="shared" si="15"/>
        <v>1133627</v>
      </c>
      <c r="CO33" s="153">
        <f t="shared" si="15"/>
        <v>31345</v>
      </c>
      <c r="CP33" s="30">
        <v>15184</v>
      </c>
      <c r="CQ33" s="23">
        <v>3150</v>
      </c>
      <c r="CR33" s="23">
        <v>0</v>
      </c>
      <c r="CS33" s="23">
        <v>0</v>
      </c>
      <c r="CT33" s="26">
        <f t="shared" si="16"/>
        <v>18334</v>
      </c>
      <c r="CU33" s="26">
        <v>260</v>
      </c>
      <c r="CV33" s="23">
        <v>21720</v>
      </c>
      <c r="CW33" s="23">
        <v>3170</v>
      </c>
      <c r="CX33" s="23">
        <v>0</v>
      </c>
      <c r="CY33" s="23">
        <v>0</v>
      </c>
      <c r="CZ33" s="26">
        <f t="shared" si="17"/>
        <v>24890</v>
      </c>
      <c r="DA33" s="26">
        <v>1760</v>
      </c>
      <c r="DB33" s="23">
        <v>4007</v>
      </c>
      <c r="DC33" s="23">
        <v>1370</v>
      </c>
      <c r="DD33" s="23">
        <v>0</v>
      </c>
      <c r="DE33" s="23">
        <v>0</v>
      </c>
      <c r="DF33" s="26">
        <f t="shared" si="18"/>
        <v>5377</v>
      </c>
      <c r="DG33" s="26">
        <v>89</v>
      </c>
      <c r="DH33" s="23">
        <v>26017</v>
      </c>
      <c r="DI33" s="23">
        <v>4860</v>
      </c>
      <c r="DJ33" s="23">
        <v>0</v>
      </c>
      <c r="DK33" s="23">
        <v>0</v>
      </c>
      <c r="DL33" s="26">
        <f t="shared" si="19"/>
        <v>30877</v>
      </c>
      <c r="DM33" s="26">
        <v>310</v>
      </c>
      <c r="DN33" s="23">
        <v>129269</v>
      </c>
      <c r="DO33" s="23">
        <v>14270</v>
      </c>
      <c r="DP33" s="23">
        <v>0</v>
      </c>
      <c r="DQ33" s="23">
        <v>0</v>
      </c>
      <c r="DR33" s="26">
        <f t="shared" si="20"/>
        <v>143539</v>
      </c>
      <c r="DS33" s="29">
        <v>3840</v>
      </c>
      <c r="DT33" s="152">
        <f t="shared" si="21"/>
        <v>223017</v>
      </c>
      <c r="DU33" s="159">
        <f t="shared" si="0"/>
        <v>6259</v>
      </c>
      <c r="DV33" s="152">
        <f t="shared" si="22"/>
        <v>1356644</v>
      </c>
      <c r="DW33" s="153">
        <f t="shared" si="23"/>
        <v>37604</v>
      </c>
      <c r="DX33" s="15"/>
    </row>
    <row r="34" spans="1:128" s="16" customFormat="1" ht="26.25">
      <c r="A34" s="216">
        <v>42883</v>
      </c>
      <c r="B34" s="23">
        <v>207711</v>
      </c>
      <c r="C34" s="23">
        <v>17420</v>
      </c>
      <c r="D34" s="23">
        <v>0</v>
      </c>
      <c r="E34" s="23">
        <v>0</v>
      </c>
      <c r="F34" s="24">
        <f t="shared" si="1"/>
        <v>225131</v>
      </c>
      <c r="G34" s="25">
        <v>3058</v>
      </c>
      <c r="H34" s="23">
        <v>33548</v>
      </c>
      <c r="I34" s="23">
        <v>3020</v>
      </c>
      <c r="J34" s="23">
        <v>0</v>
      </c>
      <c r="K34" s="23">
        <v>0</v>
      </c>
      <c r="L34" s="24">
        <f t="shared" si="2"/>
        <v>36568</v>
      </c>
      <c r="M34" s="25">
        <v>241</v>
      </c>
      <c r="N34" s="23">
        <v>25543</v>
      </c>
      <c r="O34" s="23">
        <v>3134</v>
      </c>
      <c r="P34" s="23">
        <v>0</v>
      </c>
      <c r="Q34" s="23">
        <v>0</v>
      </c>
      <c r="R34" s="24">
        <f t="shared" si="3"/>
        <v>28677</v>
      </c>
      <c r="S34" s="25">
        <v>250</v>
      </c>
      <c r="T34" s="23">
        <v>54878</v>
      </c>
      <c r="U34" s="23">
        <v>2220</v>
      </c>
      <c r="V34" s="23">
        <v>0</v>
      </c>
      <c r="W34" s="23">
        <v>0</v>
      </c>
      <c r="X34" s="24">
        <f t="shared" si="4"/>
        <v>57098</v>
      </c>
      <c r="Y34" s="25">
        <v>1257</v>
      </c>
      <c r="Z34" s="23">
        <v>61670</v>
      </c>
      <c r="AA34" s="23">
        <v>8965</v>
      </c>
      <c r="AB34" s="23">
        <v>0</v>
      </c>
      <c r="AC34" s="23">
        <v>0</v>
      </c>
      <c r="AD34" s="24">
        <f t="shared" si="5"/>
        <v>70635</v>
      </c>
      <c r="AE34" s="25">
        <f>'[3]Non farebox- Details '!V32</f>
        <v>1073</v>
      </c>
      <c r="AF34" s="23">
        <v>57889</v>
      </c>
      <c r="AG34" s="23">
        <v>6170</v>
      </c>
      <c r="AH34" s="23">
        <v>0</v>
      </c>
      <c r="AI34" s="23">
        <v>0</v>
      </c>
      <c r="AJ34" s="24">
        <v>64059</v>
      </c>
      <c r="AK34" s="25">
        <v>578</v>
      </c>
      <c r="AL34" s="23">
        <v>206556</v>
      </c>
      <c r="AM34" s="23">
        <v>20406</v>
      </c>
      <c r="AN34" s="23">
        <v>0</v>
      </c>
      <c r="AO34" s="23">
        <v>250</v>
      </c>
      <c r="AP34" s="24">
        <f t="shared" si="6"/>
        <v>227212</v>
      </c>
      <c r="AQ34" s="25">
        <f>'[3]Non farebox- Details '!AD32</f>
        <v>2749</v>
      </c>
      <c r="AR34" s="23">
        <v>106751</v>
      </c>
      <c r="AS34" s="23">
        <v>13130</v>
      </c>
      <c r="AT34" s="23">
        <v>0</v>
      </c>
      <c r="AU34" s="23">
        <v>0</v>
      </c>
      <c r="AV34" s="24">
        <f t="shared" si="7"/>
        <v>119881</v>
      </c>
      <c r="AW34" s="25">
        <v>4946</v>
      </c>
      <c r="AX34" s="23">
        <v>92695</v>
      </c>
      <c r="AY34" s="23">
        <v>4810</v>
      </c>
      <c r="AZ34" s="23">
        <v>0</v>
      </c>
      <c r="BA34" s="23">
        <v>0</v>
      </c>
      <c r="BB34" s="26">
        <f t="shared" si="8"/>
        <v>97505</v>
      </c>
      <c r="BC34" s="25">
        <v>446</v>
      </c>
      <c r="BD34" s="23">
        <v>24893</v>
      </c>
      <c r="BE34" s="23">
        <v>6410</v>
      </c>
      <c r="BF34" s="27">
        <v>0</v>
      </c>
      <c r="BG34" s="23">
        <v>0</v>
      </c>
      <c r="BH34" s="26">
        <f t="shared" si="9"/>
        <v>31303</v>
      </c>
      <c r="BI34" s="26">
        <v>875</v>
      </c>
      <c r="BJ34" s="27">
        <v>77156</v>
      </c>
      <c r="BK34" s="27">
        <v>22200</v>
      </c>
      <c r="BL34" s="27">
        <v>0</v>
      </c>
      <c r="BM34" s="27">
        <v>0</v>
      </c>
      <c r="BN34" s="26">
        <f t="shared" si="10"/>
        <v>99356</v>
      </c>
      <c r="BO34" s="26">
        <f>'[3]Non farebox- Details '!AQ32</f>
        <v>8952</v>
      </c>
      <c r="BP34" s="23">
        <v>42916</v>
      </c>
      <c r="BQ34" s="23">
        <v>7750</v>
      </c>
      <c r="BR34" s="27">
        <v>0</v>
      </c>
      <c r="BS34" s="27">
        <v>0</v>
      </c>
      <c r="BT34" s="26">
        <f t="shared" si="11"/>
        <v>50666</v>
      </c>
      <c r="BU34" s="25">
        <v>1613</v>
      </c>
      <c r="BV34" s="23">
        <v>20241</v>
      </c>
      <c r="BW34" s="23">
        <v>5230</v>
      </c>
      <c r="BX34" s="23">
        <v>0</v>
      </c>
      <c r="BY34" s="23">
        <v>0</v>
      </c>
      <c r="BZ34" s="26">
        <f t="shared" si="12"/>
        <v>25471</v>
      </c>
      <c r="CA34" s="25">
        <v>1390</v>
      </c>
      <c r="CB34" s="23">
        <v>87442</v>
      </c>
      <c r="CC34" s="23">
        <v>18470</v>
      </c>
      <c r="CD34" s="23">
        <v>0</v>
      </c>
      <c r="CE34" s="23">
        <v>0</v>
      </c>
      <c r="CF34" s="26">
        <f t="shared" si="13"/>
        <v>105912</v>
      </c>
      <c r="CG34" s="26">
        <v>6030</v>
      </c>
      <c r="CH34" s="28">
        <v>51891</v>
      </c>
      <c r="CI34" s="28">
        <v>8330</v>
      </c>
      <c r="CJ34" s="28">
        <v>0</v>
      </c>
      <c r="CK34" s="28">
        <v>0</v>
      </c>
      <c r="CL34" s="26">
        <f t="shared" si="14"/>
        <v>60221</v>
      </c>
      <c r="CM34" s="29">
        <v>1230</v>
      </c>
      <c r="CN34" s="152">
        <f t="shared" si="15"/>
        <v>1299695</v>
      </c>
      <c r="CO34" s="153">
        <f t="shared" si="15"/>
        <v>34688</v>
      </c>
      <c r="CP34" s="30">
        <v>12397</v>
      </c>
      <c r="CQ34" s="23">
        <v>1270</v>
      </c>
      <c r="CR34" s="23">
        <v>0</v>
      </c>
      <c r="CS34" s="23">
        <v>0</v>
      </c>
      <c r="CT34" s="26">
        <f t="shared" si="16"/>
        <v>13667</v>
      </c>
      <c r="CU34" s="26">
        <v>1075</v>
      </c>
      <c r="CV34" s="23">
        <v>20151</v>
      </c>
      <c r="CW34" s="23">
        <v>4420</v>
      </c>
      <c r="CX34" s="23">
        <v>0</v>
      </c>
      <c r="CY34" s="23">
        <v>0</v>
      </c>
      <c r="CZ34" s="26">
        <f t="shared" si="17"/>
        <v>24571</v>
      </c>
      <c r="DA34" s="26">
        <v>1830</v>
      </c>
      <c r="DB34" s="23">
        <v>4655</v>
      </c>
      <c r="DC34" s="23">
        <v>560</v>
      </c>
      <c r="DD34" s="23">
        <v>0</v>
      </c>
      <c r="DE34" s="23">
        <v>0</v>
      </c>
      <c r="DF34" s="26">
        <f t="shared" si="18"/>
        <v>5215</v>
      </c>
      <c r="DG34" s="26">
        <v>57</v>
      </c>
      <c r="DH34" s="23">
        <v>19828</v>
      </c>
      <c r="DI34" s="23">
        <v>1930</v>
      </c>
      <c r="DJ34" s="23">
        <v>0</v>
      </c>
      <c r="DK34" s="23">
        <v>0</v>
      </c>
      <c r="DL34" s="26">
        <f t="shared" si="19"/>
        <v>21758</v>
      </c>
      <c r="DM34" s="26">
        <v>450</v>
      </c>
      <c r="DN34" s="23">
        <v>148510</v>
      </c>
      <c r="DO34" s="23">
        <v>5390</v>
      </c>
      <c r="DP34" s="23">
        <v>0</v>
      </c>
      <c r="DQ34" s="23">
        <v>0</v>
      </c>
      <c r="DR34" s="26">
        <f t="shared" si="20"/>
        <v>153900</v>
      </c>
      <c r="DS34" s="29">
        <v>4930</v>
      </c>
      <c r="DT34" s="152">
        <f t="shared" si="21"/>
        <v>219111</v>
      </c>
      <c r="DU34" s="159">
        <f t="shared" si="0"/>
        <v>8342</v>
      </c>
      <c r="DV34" s="152">
        <f t="shared" si="22"/>
        <v>1518806</v>
      </c>
      <c r="DW34" s="153">
        <f t="shared" si="23"/>
        <v>43030</v>
      </c>
      <c r="DX34" s="15"/>
    </row>
    <row r="35" spans="1:128" s="16" customFormat="1" ht="26.25">
      <c r="A35" s="216">
        <v>42884</v>
      </c>
      <c r="B35" s="23">
        <v>59312</v>
      </c>
      <c r="C35" s="23">
        <v>5455</v>
      </c>
      <c r="D35" s="23">
        <v>0</v>
      </c>
      <c r="E35" s="23">
        <v>0</v>
      </c>
      <c r="F35" s="24">
        <f t="shared" si="1"/>
        <v>64767</v>
      </c>
      <c r="G35" s="25">
        <v>865</v>
      </c>
      <c r="H35" s="23">
        <v>16696</v>
      </c>
      <c r="I35" s="23">
        <v>0</v>
      </c>
      <c r="J35" s="23">
        <v>0</v>
      </c>
      <c r="K35" s="23">
        <v>0</v>
      </c>
      <c r="L35" s="24">
        <f t="shared" si="2"/>
        <v>16696</v>
      </c>
      <c r="M35" s="25">
        <v>108</v>
      </c>
      <c r="N35" s="23">
        <v>12158</v>
      </c>
      <c r="O35" s="23">
        <v>600</v>
      </c>
      <c r="P35" s="23">
        <v>0</v>
      </c>
      <c r="Q35" s="23">
        <v>0</v>
      </c>
      <c r="R35" s="24">
        <f t="shared" si="3"/>
        <v>12758</v>
      </c>
      <c r="S35" s="25">
        <v>70</v>
      </c>
      <c r="T35" s="23">
        <v>22414</v>
      </c>
      <c r="U35" s="23">
        <v>3090</v>
      </c>
      <c r="V35" s="23">
        <v>0</v>
      </c>
      <c r="W35" s="23">
        <v>0</v>
      </c>
      <c r="X35" s="24">
        <f t="shared" si="4"/>
        <v>25504</v>
      </c>
      <c r="Y35" s="25">
        <v>530</v>
      </c>
      <c r="Z35" s="23">
        <v>33130</v>
      </c>
      <c r="AA35" s="23">
        <v>10250</v>
      </c>
      <c r="AB35" s="23">
        <v>0</v>
      </c>
      <c r="AC35" s="23">
        <v>0</v>
      </c>
      <c r="AD35" s="24">
        <f t="shared" si="5"/>
        <v>43380</v>
      </c>
      <c r="AE35" s="25">
        <f>'[3]Non farebox- Details '!V33</f>
        <v>1393</v>
      </c>
      <c r="AF35" s="23">
        <v>34330</v>
      </c>
      <c r="AG35" s="23">
        <v>3760</v>
      </c>
      <c r="AH35" s="23">
        <v>0</v>
      </c>
      <c r="AI35" s="23">
        <v>0</v>
      </c>
      <c r="AJ35" s="24">
        <v>38090</v>
      </c>
      <c r="AK35" s="25">
        <v>256</v>
      </c>
      <c r="AL35" s="23">
        <v>97241</v>
      </c>
      <c r="AM35" s="23">
        <v>19310</v>
      </c>
      <c r="AN35" s="23">
        <v>0</v>
      </c>
      <c r="AO35" s="23">
        <v>300</v>
      </c>
      <c r="AP35" s="24">
        <f t="shared" si="6"/>
        <v>116851</v>
      </c>
      <c r="AQ35" s="25">
        <f>'[3]Non farebox- Details '!AD33</f>
        <v>3505</v>
      </c>
      <c r="AR35" s="23">
        <v>73288</v>
      </c>
      <c r="AS35" s="23">
        <v>20600</v>
      </c>
      <c r="AT35" s="23">
        <v>0</v>
      </c>
      <c r="AU35" s="23">
        <v>0</v>
      </c>
      <c r="AV35" s="24">
        <f t="shared" si="7"/>
        <v>93888</v>
      </c>
      <c r="AW35" s="25">
        <v>14112</v>
      </c>
      <c r="AX35" s="23">
        <v>97873</v>
      </c>
      <c r="AY35" s="23">
        <v>6600</v>
      </c>
      <c r="AZ35" s="23">
        <v>0</v>
      </c>
      <c r="BA35" s="23">
        <v>0</v>
      </c>
      <c r="BB35" s="26">
        <f t="shared" si="8"/>
        <v>104473</v>
      </c>
      <c r="BC35" s="25">
        <v>284</v>
      </c>
      <c r="BD35" s="23">
        <v>25233</v>
      </c>
      <c r="BE35" s="23">
        <v>3560</v>
      </c>
      <c r="BF35" s="27">
        <v>0</v>
      </c>
      <c r="BG35" s="23">
        <v>0</v>
      </c>
      <c r="BH35" s="26">
        <f t="shared" si="9"/>
        <v>28793</v>
      </c>
      <c r="BI35" s="26">
        <v>2325</v>
      </c>
      <c r="BJ35" s="27">
        <v>62169</v>
      </c>
      <c r="BK35" s="27">
        <v>11120</v>
      </c>
      <c r="BL35" s="27">
        <v>0</v>
      </c>
      <c r="BM35" s="27">
        <v>0</v>
      </c>
      <c r="BN35" s="26">
        <f t="shared" si="10"/>
        <v>73289</v>
      </c>
      <c r="BO35" s="26">
        <f>'[3]Non farebox- Details '!AQ33</f>
        <v>6400</v>
      </c>
      <c r="BP35" s="23">
        <v>32731</v>
      </c>
      <c r="BQ35" s="23">
        <v>8230</v>
      </c>
      <c r="BR35" s="27">
        <v>0</v>
      </c>
      <c r="BS35" s="27">
        <v>1000</v>
      </c>
      <c r="BT35" s="26">
        <f t="shared" si="11"/>
        <v>41961</v>
      </c>
      <c r="BU35" s="25">
        <v>2319</v>
      </c>
      <c r="BV35" s="23">
        <v>32010</v>
      </c>
      <c r="BW35" s="23">
        <v>17070</v>
      </c>
      <c r="BX35" s="23">
        <v>0</v>
      </c>
      <c r="BY35" s="23">
        <v>0</v>
      </c>
      <c r="BZ35" s="26">
        <f t="shared" si="12"/>
        <v>49080</v>
      </c>
      <c r="CA35" s="25">
        <v>630</v>
      </c>
      <c r="CB35" s="23">
        <v>71339</v>
      </c>
      <c r="CC35" s="23">
        <v>11240</v>
      </c>
      <c r="CD35" s="23">
        <v>0</v>
      </c>
      <c r="CE35" s="23">
        <v>100</v>
      </c>
      <c r="CF35" s="26">
        <f t="shared" si="13"/>
        <v>82679</v>
      </c>
      <c r="CG35" s="26">
        <v>6360</v>
      </c>
      <c r="CH35" s="28">
        <v>55421</v>
      </c>
      <c r="CI35" s="28">
        <v>14740</v>
      </c>
      <c r="CJ35" s="28">
        <v>0</v>
      </c>
      <c r="CK35" s="28">
        <v>0</v>
      </c>
      <c r="CL35" s="26">
        <f t="shared" si="14"/>
        <v>70161</v>
      </c>
      <c r="CM35" s="29">
        <v>2180</v>
      </c>
      <c r="CN35" s="152">
        <f t="shared" si="15"/>
        <v>862370</v>
      </c>
      <c r="CO35" s="153">
        <f t="shared" si="15"/>
        <v>41337</v>
      </c>
      <c r="CP35" s="23">
        <v>16697</v>
      </c>
      <c r="CQ35" s="23">
        <v>5000</v>
      </c>
      <c r="CR35" s="23">
        <v>0</v>
      </c>
      <c r="CS35" s="23">
        <v>0</v>
      </c>
      <c r="CT35" s="26">
        <f t="shared" si="16"/>
        <v>21697</v>
      </c>
      <c r="CU35" s="26">
        <v>510</v>
      </c>
      <c r="CV35" s="23">
        <v>20955</v>
      </c>
      <c r="CW35" s="23">
        <v>4280</v>
      </c>
      <c r="CX35" s="23">
        <v>0</v>
      </c>
      <c r="CY35" s="23">
        <v>0</v>
      </c>
      <c r="CZ35" s="26">
        <f t="shared" si="17"/>
        <v>25235</v>
      </c>
      <c r="DA35" s="26">
        <v>4430</v>
      </c>
      <c r="DB35" s="23">
        <v>3670</v>
      </c>
      <c r="DC35" s="23">
        <v>380</v>
      </c>
      <c r="DD35" s="23">
        <v>0</v>
      </c>
      <c r="DE35" s="23">
        <v>0</v>
      </c>
      <c r="DF35" s="26">
        <f t="shared" si="18"/>
        <v>4050</v>
      </c>
      <c r="DG35" s="26">
        <v>358</v>
      </c>
      <c r="DH35" s="23">
        <v>23491</v>
      </c>
      <c r="DI35" s="23">
        <v>6100</v>
      </c>
      <c r="DJ35" s="23">
        <v>0</v>
      </c>
      <c r="DK35" s="23">
        <v>0</v>
      </c>
      <c r="DL35" s="26">
        <f t="shared" si="19"/>
        <v>29591</v>
      </c>
      <c r="DM35" s="26">
        <v>180</v>
      </c>
      <c r="DN35" s="23">
        <v>99016</v>
      </c>
      <c r="DO35" s="23">
        <v>11640</v>
      </c>
      <c r="DP35" s="23">
        <v>0</v>
      </c>
      <c r="DQ35" s="23">
        <v>0</v>
      </c>
      <c r="DR35" s="26">
        <f t="shared" si="20"/>
        <v>110656</v>
      </c>
      <c r="DS35" s="29">
        <v>2295</v>
      </c>
      <c r="DT35" s="152">
        <f t="shared" si="21"/>
        <v>191229</v>
      </c>
      <c r="DU35" s="159">
        <f t="shared" si="0"/>
        <v>7773</v>
      </c>
      <c r="DV35" s="152">
        <f t="shared" si="22"/>
        <v>1053599</v>
      </c>
      <c r="DW35" s="153">
        <f t="shared" si="23"/>
        <v>49110</v>
      </c>
      <c r="DX35" s="15"/>
    </row>
    <row r="36" spans="1:128" s="16" customFormat="1" ht="26.25">
      <c r="A36" s="216">
        <v>42885</v>
      </c>
      <c r="B36" s="23">
        <v>61728</v>
      </c>
      <c r="C36" s="23">
        <v>4780</v>
      </c>
      <c r="D36" s="23">
        <v>0</v>
      </c>
      <c r="E36" s="23">
        <v>0</v>
      </c>
      <c r="F36" s="24">
        <f t="shared" si="1"/>
        <v>66508</v>
      </c>
      <c r="G36" s="25">
        <v>910</v>
      </c>
      <c r="H36" s="23">
        <v>15998</v>
      </c>
      <c r="I36" s="23">
        <v>3430</v>
      </c>
      <c r="J36" s="23">
        <v>0</v>
      </c>
      <c r="K36" s="23">
        <v>0</v>
      </c>
      <c r="L36" s="24">
        <f t="shared" si="2"/>
        <v>19428</v>
      </c>
      <c r="M36" s="25">
        <v>70</v>
      </c>
      <c r="N36" s="23">
        <v>13611</v>
      </c>
      <c r="O36" s="23">
        <v>2810</v>
      </c>
      <c r="P36" s="23">
        <v>0</v>
      </c>
      <c r="Q36" s="23">
        <v>0</v>
      </c>
      <c r="R36" s="24">
        <f t="shared" si="3"/>
        <v>16421</v>
      </c>
      <c r="S36" s="25">
        <v>150</v>
      </c>
      <c r="T36" s="23">
        <v>24524</v>
      </c>
      <c r="U36" s="23">
        <v>3350</v>
      </c>
      <c r="V36" s="23">
        <v>0</v>
      </c>
      <c r="W36" s="23">
        <v>0</v>
      </c>
      <c r="X36" s="24">
        <f t="shared" si="4"/>
        <v>27874</v>
      </c>
      <c r="Y36" s="25">
        <v>479</v>
      </c>
      <c r="Z36" s="23">
        <v>31246</v>
      </c>
      <c r="AA36" s="23">
        <v>7270</v>
      </c>
      <c r="AB36" s="23">
        <v>0</v>
      </c>
      <c r="AC36" s="23">
        <v>0</v>
      </c>
      <c r="AD36" s="24">
        <f t="shared" si="5"/>
        <v>38516</v>
      </c>
      <c r="AE36" s="25">
        <f>'[3]Non farebox- Details '!V34</f>
        <v>1030</v>
      </c>
      <c r="AF36" s="23">
        <v>37009</v>
      </c>
      <c r="AG36" s="23">
        <v>5030</v>
      </c>
      <c r="AH36" s="23">
        <v>0</v>
      </c>
      <c r="AI36" s="23">
        <v>0</v>
      </c>
      <c r="AJ36" s="24">
        <v>42039</v>
      </c>
      <c r="AK36" s="25">
        <v>320</v>
      </c>
      <c r="AL36" s="23">
        <v>95503</v>
      </c>
      <c r="AM36" s="23">
        <v>22832</v>
      </c>
      <c r="AN36" s="23">
        <v>0</v>
      </c>
      <c r="AO36" s="23">
        <v>0</v>
      </c>
      <c r="AP36" s="24">
        <f t="shared" si="6"/>
        <v>118335</v>
      </c>
      <c r="AQ36" s="25">
        <f>'[3]Non farebox- Details '!AD34</f>
        <v>3586</v>
      </c>
      <c r="AR36" s="23">
        <v>61411</v>
      </c>
      <c r="AS36" s="23">
        <v>17610</v>
      </c>
      <c r="AT36" s="23">
        <v>0</v>
      </c>
      <c r="AU36" s="23">
        <v>0</v>
      </c>
      <c r="AV36" s="24">
        <f t="shared" si="7"/>
        <v>79021</v>
      </c>
      <c r="AW36" s="25">
        <v>7308</v>
      </c>
      <c r="AX36" s="23">
        <v>68861</v>
      </c>
      <c r="AY36" s="23">
        <v>6450</v>
      </c>
      <c r="AZ36" s="23">
        <v>0</v>
      </c>
      <c r="BA36" s="23">
        <v>0</v>
      </c>
      <c r="BB36" s="26">
        <f t="shared" si="8"/>
        <v>75311</v>
      </c>
      <c r="BC36" s="25">
        <v>266</v>
      </c>
      <c r="BD36" s="23">
        <v>21540</v>
      </c>
      <c r="BE36" s="23">
        <v>1550</v>
      </c>
      <c r="BF36" s="27">
        <v>0</v>
      </c>
      <c r="BG36" s="23">
        <v>0</v>
      </c>
      <c r="BH36" s="26">
        <f t="shared" si="9"/>
        <v>23090</v>
      </c>
      <c r="BI36" s="26">
        <v>1495</v>
      </c>
      <c r="BJ36" s="27">
        <v>56283</v>
      </c>
      <c r="BK36" s="27">
        <v>12590</v>
      </c>
      <c r="BL36" s="27">
        <v>0</v>
      </c>
      <c r="BM36" s="27">
        <v>0</v>
      </c>
      <c r="BN36" s="26">
        <f t="shared" si="10"/>
        <v>68873</v>
      </c>
      <c r="BO36" s="26">
        <f>'[3]Non farebox- Details '!AQ34</f>
        <v>8222</v>
      </c>
      <c r="BP36" s="23">
        <v>30236</v>
      </c>
      <c r="BQ36" s="23">
        <v>4870</v>
      </c>
      <c r="BR36" s="27">
        <v>0</v>
      </c>
      <c r="BS36" s="27">
        <v>0</v>
      </c>
      <c r="BT36" s="26">
        <f t="shared" si="11"/>
        <v>35106</v>
      </c>
      <c r="BU36" s="25">
        <v>1898</v>
      </c>
      <c r="BV36" s="23">
        <v>24188</v>
      </c>
      <c r="BW36" s="23">
        <v>15410</v>
      </c>
      <c r="BX36" s="23">
        <v>0</v>
      </c>
      <c r="BY36" s="23">
        <v>300</v>
      </c>
      <c r="BZ36" s="26">
        <f t="shared" si="12"/>
        <v>39898</v>
      </c>
      <c r="CA36" s="25">
        <v>580</v>
      </c>
      <c r="CB36" s="23">
        <v>57266</v>
      </c>
      <c r="CC36" s="23">
        <v>9630</v>
      </c>
      <c r="CD36" s="23">
        <v>0</v>
      </c>
      <c r="CE36" s="23">
        <v>0</v>
      </c>
      <c r="CF36" s="26">
        <f t="shared" si="13"/>
        <v>66896</v>
      </c>
      <c r="CG36" s="26">
        <v>3850</v>
      </c>
      <c r="CH36" s="28">
        <v>43872</v>
      </c>
      <c r="CI36" s="28">
        <v>14130</v>
      </c>
      <c r="CJ36" s="28">
        <v>0</v>
      </c>
      <c r="CK36" s="28">
        <v>0</v>
      </c>
      <c r="CL36" s="26">
        <f t="shared" si="14"/>
        <v>58002</v>
      </c>
      <c r="CM36" s="29">
        <v>945</v>
      </c>
      <c r="CN36" s="152">
        <f t="shared" si="15"/>
        <v>775318</v>
      </c>
      <c r="CO36" s="153">
        <f t="shared" si="15"/>
        <v>31109</v>
      </c>
      <c r="CP36" s="23">
        <v>12576</v>
      </c>
      <c r="CQ36" s="23">
        <v>4110</v>
      </c>
      <c r="CR36" s="23">
        <v>0</v>
      </c>
      <c r="CS36" s="23">
        <v>0</v>
      </c>
      <c r="CT36" s="26">
        <f t="shared" si="16"/>
        <v>16686</v>
      </c>
      <c r="CU36" s="26">
        <v>965</v>
      </c>
      <c r="CV36" s="23">
        <v>19408</v>
      </c>
      <c r="CW36" s="23">
        <v>3300</v>
      </c>
      <c r="CX36" s="23">
        <v>0</v>
      </c>
      <c r="CY36" s="23">
        <v>0</v>
      </c>
      <c r="CZ36" s="26">
        <f t="shared" si="17"/>
        <v>22708</v>
      </c>
      <c r="DA36" s="26">
        <v>2430</v>
      </c>
      <c r="DB36" s="23">
        <v>4806</v>
      </c>
      <c r="DC36" s="23">
        <v>1370</v>
      </c>
      <c r="DD36" s="23">
        <v>0</v>
      </c>
      <c r="DE36" s="23">
        <v>0</v>
      </c>
      <c r="DF36" s="26">
        <f t="shared" si="18"/>
        <v>6176</v>
      </c>
      <c r="DG36" s="26">
        <v>109</v>
      </c>
      <c r="DH36" s="23">
        <v>18049</v>
      </c>
      <c r="DI36" s="23">
        <v>2800</v>
      </c>
      <c r="DJ36" s="23">
        <v>0</v>
      </c>
      <c r="DK36" s="23">
        <v>0</v>
      </c>
      <c r="DL36" s="26">
        <f t="shared" si="19"/>
        <v>20849</v>
      </c>
      <c r="DM36" s="26">
        <v>125</v>
      </c>
      <c r="DN36" s="23">
        <v>81271</v>
      </c>
      <c r="DO36" s="23">
        <v>12190</v>
      </c>
      <c r="DP36" s="23">
        <v>0</v>
      </c>
      <c r="DQ36" s="23">
        <v>0</v>
      </c>
      <c r="DR36" s="26">
        <f t="shared" si="20"/>
        <v>93461</v>
      </c>
      <c r="DS36" s="29">
        <v>6370</v>
      </c>
      <c r="DT36" s="152">
        <f t="shared" si="21"/>
        <v>159880</v>
      </c>
      <c r="DU36" s="159">
        <f t="shared" si="0"/>
        <v>9999</v>
      </c>
      <c r="DV36" s="152">
        <f t="shared" si="22"/>
        <v>935198</v>
      </c>
      <c r="DW36" s="153">
        <f t="shared" si="23"/>
        <v>41108</v>
      </c>
      <c r="DX36" s="15"/>
    </row>
    <row r="37" spans="1:128" s="16" customFormat="1" ht="27" thickBot="1">
      <c r="A37" s="216">
        <v>42886</v>
      </c>
      <c r="B37" s="54">
        <v>67003</v>
      </c>
      <c r="C37" s="54">
        <v>11670</v>
      </c>
      <c r="D37" s="54">
        <v>0</v>
      </c>
      <c r="E37" s="54">
        <v>0</v>
      </c>
      <c r="F37" s="55">
        <f t="shared" si="1"/>
        <v>78673</v>
      </c>
      <c r="G37" s="56">
        <v>990</v>
      </c>
      <c r="H37" s="54">
        <v>15852</v>
      </c>
      <c r="I37" s="54">
        <v>1890</v>
      </c>
      <c r="J37" s="54">
        <v>0</v>
      </c>
      <c r="K37" s="54">
        <v>0</v>
      </c>
      <c r="L37" s="55">
        <f t="shared" si="2"/>
        <v>17742</v>
      </c>
      <c r="M37" s="56">
        <v>87</v>
      </c>
      <c r="N37" s="54">
        <v>12319</v>
      </c>
      <c r="O37" s="54">
        <v>1240</v>
      </c>
      <c r="P37" s="54">
        <v>0</v>
      </c>
      <c r="Q37" s="54">
        <v>0</v>
      </c>
      <c r="R37" s="55">
        <f t="shared" si="3"/>
        <v>13559</v>
      </c>
      <c r="S37" s="56">
        <v>85</v>
      </c>
      <c r="T37" s="54">
        <v>19622</v>
      </c>
      <c r="U37" s="54">
        <v>2400</v>
      </c>
      <c r="V37" s="54">
        <v>0</v>
      </c>
      <c r="W37" s="54">
        <v>0</v>
      </c>
      <c r="X37" s="55">
        <f t="shared" si="4"/>
        <v>22022</v>
      </c>
      <c r="Y37" s="56">
        <v>483</v>
      </c>
      <c r="Z37" s="54">
        <v>37112</v>
      </c>
      <c r="AA37" s="54">
        <v>7850</v>
      </c>
      <c r="AB37" s="54">
        <v>0</v>
      </c>
      <c r="AC37" s="54">
        <v>0</v>
      </c>
      <c r="AD37" s="55">
        <f t="shared" si="5"/>
        <v>44962</v>
      </c>
      <c r="AE37" s="25">
        <f>'[3]Non farebox- Details '!V35</f>
        <v>1449</v>
      </c>
      <c r="AF37" s="54">
        <v>30911</v>
      </c>
      <c r="AG37" s="54">
        <v>9370</v>
      </c>
      <c r="AH37" s="54">
        <v>0</v>
      </c>
      <c r="AI37" s="54">
        <v>0</v>
      </c>
      <c r="AJ37" s="55">
        <v>40281</v>
      </c>
      <c r="AK37" s="56">
        <v>574</v>
      </c>
      <c r="AL37" s="54">
        <v>93443</v>
      </c>
      <c r="AM37" s="54">
        <v>20260</v>
      </c>
      <c r="AN37" s="54">
        <v>0</v>
      </c>
      <c r="AO37" s="54">
        <v>0</v>
      </c>
      <c r="AP37" s="55">
        <f t="shared" si="6"/>
        <v>113703</v>
      </c>
      <c r="AQ37" s="25">
        <f>'[3]Non farebox- Details '!AD35</f>
        <v>3290</v>
      </c>
      <c r="AR37" s="54">
        <v>57595</v>
      </c>
      <c r="AS37" s="54">
        <v>25700</v>
      </c>
      <c r="AT37" s="54">
        <v>0</v>
      </c>
      <c r="AU37" s="54">
        <v>100</v>
      </c>
      <c r="AV37" s="55">
        <f t="shared" si="7"/>
        <v>83395</v>
      </c>
      <c r="AW37" s="56">
        <v>6687</v>
      </c>
      <c r="AX37" s="54">
        <v>69525</v>
      </c>
      <c r="AY37" s="54">
        <v>5340</v>
      </c>
      <c r="AZ37" s="54">
        <v>0</v>
      </c>
      <c r="BA37" s="54">
        <v>0</v>
      </c>
      <c r="BB37" s="57">
        <f t="shared" si="8"/>
        <v>74865</v>
      </c>
      <c r="BC37" s="56">
        <v>160</v>
      </c>
      <c r="BD37" s="54">
        <v>21926</v>
      </c>
      <c r="BE37" s="54">
        <v>3670</v>
      </c>
      <c r="BF37" s="58">
        <v>0</v>
      </c>
      <c r="BG37" s="54">
        <v>0</v>
      </c>
      <c r="BH37" s="57">
        <f t="shared" si="9"/>
        <v>25596</v>
      </c>
      <c r="BI37" s="57">
        <v>2025</v>
      </c>
      <c r="BJ37" s="58">
        <v>51412</v>
      </c>
      <c r="BK37" s="58">
        <v>15400</v>
      </c>
      <c r="BL37" s="58">
        <v>0</v>
      </c>
      <c r="BM37" s="58">
        <v>0</v>
      </c>
      <c r="BN37" s="57">
        <f t="shared" si="10"/>
        <v>66812</v>
      </c>
      <c r="BO37" s="26">
        <f>'[3]Non farebox- Details '!AQ35</f>
        <v>5362</v>
      </c>
      <c r="BP37" s="54">
        <v>32449</v>
      </c>
      <c r="BQ37" s="54">
        <v>4360</v>
      </c>
      <c r="BR37" s="58">
        <v>0</v>
      </c>
      <c r="BS37" s="58">
        <v>0</v>
      </c>
      <c r="BT37" s="57">
        <f t="shared" si="11"/>
        <v>36809</v>
      </c>
      <c r="BU37" s="56">
        <v>2288</v>
      </c>
      <c r="BV37" s="54">
        <v>27687</v>
      </c>
      <c r="BW37" s="54">
        <v>13210</v>
      </c>
      <c r="BX37" s="54">
        <v>0</v>
      </c>
      <c r="BY37" s="54">
        <v>100</v>
      </c>
      <c r="BZ37" s="57">
        <f t="shared" si="12"/>
        <v>40997</v>
      </c>
      <c r="CA37" s="56">
        <v>1165</v>
      </c>
      <c r="CB37" s="54">
        <v>69143</v>
      </c>
      <c r="CC37" s="54">
        <v>7360</v>
      </c>
      <c r="CD37" s="54">
        <v>0</v>
      </c>
      <c r="CE37" s="54">
        <v>0</v>
      </c>
      <c r="CF37" s="57">
        <f t="shared" si="13"/>
        <v>76503</v>
      </c>
      <c r="CG37" s="57">
        <v>4810</v>
      </c>
      <c r="CH37" s="59">
        <v>45564</v>
      </c>
      <c r="CI37" s="59">
        <v>10610</v>
      </c>
      <c r="CJ37" s="59">
        <v>0</v>
      </c>
      <c r="CK37" s="59">
        <v>0</v>
      </c>
      <c r="CL37" s="57">
        <f t="shared" si="14"/>
        <v>56174</v>
      </c>
      <c r="CM37" s="57">
        <v>890</v>
      </c>
      <c r="CN37" s="154">
        <f t="shared" si="15"/>
        <v>792093</v>
      </c>
      <c r="CO37" s="155">
        <f t="shared" si="15"/>
        <v>30345</v>
      </c>
      <c r="CP37" s="54">
        <v>14723</v>
      </c>
      <c r="CQ37" s="54">
        <v>4010</v>
      </c>
      <c r="CR37" s="54">
        <v>0</v>
      </c>
      <c r="CS37" s="54">
        <v>0</v>
      </c>
      <c r="CT37" s="57">
        <f t="shared" si="16"/>
        <v>18733</v>
      </c>
      <c r="CU37" s="57">
        <v>505</v>
      </c>
      <c r="CV37" s="54">
        <v>20186</v>
      </c>
      <c r="CW37" s="54">
        <v>2060</v>
      </c>
      <c r="CX37" s="54">
        <v>0</v>
      </c>
      <c r="CY37" s="54">
        <v>0</v>
      </c>
      <c r="CZ37" s="57">
        <f t="shared" si="17"/>
        <v>22246</v>
      </c>
      <c r="DA37" s="57">
        <v>2070</v>
      </c>
      <c r="DB37" s="54">
        <v>3526</v>
      </c>
      <c r="DC37" s="54">
        <v>370</v>
      </c>
      <c r="DD37" s="54">
        <v>0</v>
      </c>
      <c r="DE37" s="54">
        <v>0</v>
      </c>
      <c r="DF37" s="57">
        <f t="shared" si="18"/>
        <v>3896</v>
      </c>
      <c r="DG37" s="57">
        <v>427</v>
      </c>
      <c r="DH37" s="54">
        <v>20549</v>
      </c>
      <c r="DI37" s="54">
        <v>4120</v>
      </c>
      <c r="DJ37" s="54">
        <v>0</v>
      </c>
      <c r="DK37" s="54">
        <v>0</v>
      </c>
      <c r="DL37" s="57">
        <f t="shared" si="19"/>
        <v>24669</v>
      </c>
      <c r="DM37" s="57">
        <v>245</v>
      </c>
      <c r="DN37" s="54">
        <v>84846</v>
      </c>
      <c r="DO37" s="54">
        <v>11350</v>
      </c>
      <c r="DP37" s="54">
        <v>0</v>
      </c>
      <c r="DQ37" s="54">
        <v>0</v>
      </c>
      <c r="DR37" s="57">
        <f t="shared" si="20"/>
        <v>96196</v>
      </c>
      <c r="DS37" s="57">
        <v>4135</v>
      </c>
      <c r="DT37" s="154">
        <f>SUM(CT37+CZ37+DF37+DL37+DR37)</f>
        <v>165740</v>
      </c>
      <c r="DU37" s="160">
        <f>SUM(CU37+DA37+DG37+DM37+DS37)</f>
        <v>7382</v>
      </c>
      <c r="DV37" s="154">
        <f t="shared" si="22"/>
        <v>957833</v>
      </c>
      <c r="DW37" s="155">
        <f t="shared" si="23"/>
        <v>37727</v>
      </c>
      <c r="DX37" s="15"/>
    </row>
    <row r="38" spans="1:128" s="16" customFormat="1" ht="27" thickBot="1">
      <c r="A38" s="41" t="s">
        <v>5</v>
      </c>
      <c r="B38" s="61">
        <f>SUM(B7:B37)</f>
        <v>2154126</v>
      </c>
      <c r="C38" s="61">
        <f t="shared" ref="C38:BM38" si="24">SUM(C7:C37)</f>
        <v>182956</v>
      </c>
      <c r="D38" s="61">
        <f t="shared" si="24"/>
        <v>0</v>
      </c>
      <c r="E38" s="61">
        <f t="shared" si="24"/>
        <v>0</v>
      </c>
      <c r="F38" s="90">
        <f t="shared" si="24"/>
        <v>2337082</v>
      </c>
      <c r="G38" s="90">
        <f t="shared" si="24"/>
        <v>24431</v>
      </c>
      <c r="H38" s="61">
        <f t="shared" si="24"/>
        <v>526608</v>
      </c>
      <c r="I38" s="61">
        <f t="shared" si="24"/>
        <v>51180</v>
      </c>
      <c r="J38" s="61">
        <f t="shared" si="24"/>
        <v>0</v>
      </c>
      <c r="K38" s="61">
        <f t="shared" si="24"/>
        <v>200</v>
      </c>
      <c r="L38" s="62">
        <f t="shared" si="24"/>
        <v>577988</v>
      </c>
      <c r="M38" s="62">
        <f t="shared" si="24"/>
        <v>2419</v>
      </c>
      <c r="N38" s="61">
        <f t="shared" si="24"/>
        <v>413882</v>
      </c>
      <c r="O38" s="61">
        <f t="shared" si="24"/>
        <v>54497</v>
      </c>
      <c r="P38" s="61">
        <f t="shared" si="24"/>
        <v>0</v>
      </c>
      <c r="Q38" s="61">
        <f t="shared" si="24"/>
        <v>0</v>
      </c>
      <c r="R38" s="62">
        <f t="shared" si="24"/>
        <v>468379</v>
      </c>
      <c r="S38" s="62">
        <f t="shared" si="24"/>
        <v>3780</v>
      </c>
      <c r="T38" s="61">
        <f t="shared" si="24"/>
        <v>762972</v>
      </c>
      <c r="U38" s="61">
        <f t="shared" si="24"/>
        <v>66170</v>
      </c>
      <c r="V38" s="61">
        <f t="shared" si="24"/>
        <v>0</v>
      </c>
      <c r="W38" s="61">
        <f t="shared" si="24"/>
        <v>800</v>
      </c>
      <c r="X38" s="62">
        <f t="shared" si="24"/>
        <v>829942</v>
      </c>
      <c r="Y38" s="62">
        <f t="shared" si="24"/>
        <v>14861</v>
      </c>
      <c r="Z38" s="61">
        <f t="shared" si="24"/>
        <v>947694</v>
      </c>
      <c r="AA38" s="61">
        <f t="shared" si="24"/>
        <v>92185</v>
      </c>
      <c r="AB38" s="61">
        <f t="shared" si="24"/>
        <v>0</v>
      </c>
      <c r="AC38" s="61">
        <f t="shared" si="24"/>
        <v>200</v>
      </c>
      <c r="AD38" s="62">
        <f t="shared" si="24"/>
        <v>1040079</v>
      </c>
      <c r="AE38" s="62">
        <f t="shared" si="24"/>
        <v>18704</v>
      </c>
      <c r="AF38" s="61">
        <f t="shared" si="24"/>
        <v>943433</v>
      </c>
      <c r="AG38" s="61">
        <f t="shared" si="24"/>
        <v>122400</v>
      </c>
      <c r="AH38" s="61">
        <f t="shared" si="24"/>
        <v>0</v>
      </c>
      <c r="AI38" s="61">
        <f t="shared" si="24"/>
        <v>0</v>
      </c>
      <c r="AJ38" s="62">
        <f>SUM(AJ7:AJ37)</f>
        <v>1065833</v>
      </c>
      <c r="AK38" s="62">
        <f>SUM(AK7:AK37)</f>
        <v>8036</v>
      </c>
      <c r="AL38" s="61">
        <f t="shared" si="24"/>
        <v>2648512</v>
      </c>
      <c r="AM38" s="61">
        <f t="shared" si="24"/>
        <v>413235</v>
      </c>
      <c r="AN38" s="61">
        <f t="shared" si="24"/>
        <v>0</v>
      </c>
      <c r="AO38" s="61">
        <f t="shared" si="24"/>
        <v>550</v>
      </c>
      <c r="AP38" s="62">
        <f>SUM(AP7:AP37)</f>
        <v>3062297</v>
      </c>
      <c r="AQ38" s="62">
        <f>SUM(AQ7:AQ37)</f>
        <v>49151</v>
      </c>
      <c r="AR38" s="61">
        <f t="shared" si="24"/>
        <v>2001922</v>
      </c>
      <c r="AS38" s="61">
        <f t="shared" si="24"/>
        <v>650250</v>
      </c>
      <c r="AT38" s="61">
        <f t="shared" si="24"/>
        <v>0</v>
      </c>
      <c r="AU38" s="61">
        <f t="shared" si="24"/>
        <v>1500</v>
      </c>
      <c r="AV38" s="62">
        <f>SUM(AV7:AV37)</f>
        <v>2653672</v>
      </c>
      <c r="AW38" s="62">
        <f>SUM(AW7:AW37)</f>
        <v>284660</v>
      </c>
      <c r="AX38" s="61">
        <f t="shared" si="24"/>
        <v>2291987</v>
      </c>
      <c r="AY38" s="61">
        <f t="shared" si="24"/>
        <v>198920</v>
      </c>
      <c r="AZ38" s="61">
        <f t="shared" si="24"/>
        <v>0</v>
      </c>
      <c r="BA38" s="61">
        <f t="shared" si="24"/>
        <v>900</v>
      </c>
      <c r="BB38" s="62">
        <f>SUM(BB7:BB37)</f>
        <v>2491807</v>
      </c>
      <c r="BC38" s="62">
        <f>SUM(BC7:BC37)</f>
        <v>8046</v>
      </c>
      <c r="BD38" s="61">
        <f t="shared" si="24"/>
        <v>596569</v>
      </c>
      <c r="BE38" s="61">
        <f t="shared" si="24"/>
        <v>105789</v>
      </c>
      <c r="BF38" s="61">
        <f t="shared" si="24"/>
        <v>0</v>
      </c>
      <c r="BG38" s="61">
        <f t="shared" si="24"/>
        <v>100</v>
      </c>
      <c r="BH38" s="62">
        <f>SUM(BH7:BH37)</f>
        <v>702458</v>
      </c>
      <c r="BI38" s="62">
        <f>SUM(BI7:BI37)</f>
        <v>67570</v>
      </c>
      <c r="BJ38" s="61">
        <f t="shared" si="24"/>
        <v>1816333</v>
      </c>
      <c r="BK38" s="61">
        <f t="shared" si="24"/>
        <v>359718</v>
      </c>
      <c r="BL38" s="61">
        <f t="shared" si="24"/>
        <v>0</v>
      </c>
      <c r="BM38" s="61">
        <f t="shared" si="24"/>
        <v>1050</v>
      </c>
      <c r="BN38" s="62">
        <f>SUM(BN7:BN37)</f>
        <v>2177101</v>
      </c>
      <c r="BO38" s="62">
        <f>SUM(BO7:BO37)</f>
        <v>234483</v>
      </c>
      <c r="BP38" s="61">
        <f t="shared" ref="BP38:DW38" si="25">SUM(BP7:BP37)</f>
        <v>1004269</v>
      </c>
      <c r="BQ38" s="61">
        <f t="shared" si="25"/>
        <v>157476</v>
      </c>
      <c r="BR38" s="61">
        <f t="shared" si="25"/>
        <v>0</v>
      </c>
      <c r="BS38" s="61">
        <f t="shared" si="25"/>
        <v>1800</v>
      </c>
      <c r="BT38" s="62">
        <f>SUM(BT7:BT37)</f>
        <v>1163545</v>
      </c>
      <c r="BU38" s="62">
        <f>SUM(BU7:BU37)</f>
        <v>72742</v>
      </c>
      <c r="BV38" s="61">
        <f t="shared" si="25"/>
        <v>902003</v>
      </c>
      <c r="BW38" s="61">
        <f t="shared" si="25"/>
        <v>318046</v>
      </c>
      <c r="BX38" s="61">
        <f t="shared" si="25"/>
        <v>0</v>
      </c>
      <c r="BY38" s="61">
        <f t="shared" si="25"/>
        <v>1200</v>
      </c>
      <c r="BZ38" s="62">
        <f>SUM(BZ7:BZ37)</f>
        <v>1221249</v>
      </c>
      <c r="CA38" s="62">
        <f>SUM(CA7:CA37)</f>
        <v>19170</v>
      </c>
      <c r="CB38" s="61">
        <f t="shared" si="25"/>
        <v>2157490</v>
      </c>
      <c r="CC38" s="61">
        <f t="shared" si="25"/>
        <v>358630</v>
      </c>
      <c r="CD38" s="61">
        <f t="shared" si="25"/>
        <v>0</v>
      </c>
      <c r="CE38" s="61">
        <f t="shared" si="25"/>
        <v>1500</v>
      </c>
      <c r="CF38" s="62">
        <f>SUM(CF7:CF37)</f>
        <v>2517620</v>
      </c>
      <c r="CG38" s="62">
        <f>SUM(CG7:CG37)</f>
        <v>164135</v>
      </c>
      <c r="CH38" s="61">
        <f t="shared" si="25"/>
        <v>1492338</v>
      </c>
      <c r="CI38" s="61">
        <f t="shared" si="25"/>
        <v>310676</v>
      </c>
      <c r="CJ38" s="61">
        <f t="shared" si="25"/>
        <v>0</v>
      </c>
      <c r="CK38" s="61">
        <f t="shared" si="25"/>
        <v>0</v>
      </c>
      <c r="CL38" s="62">
        <f>SUM(CL7:CL37)</f>
        <v>1803014</v>
      </c>
      <c r="CM38" s="62">
        <f>SUM(CM7:CM37)</f>
        <v>33905</v>
      </c>
      <c r="CN38" s="64">
        <f>SUM(CN7:CN37)</f>
        <v>24112066</v>
      </c>
      <c r="CO38" s="64">
        <f>SUM(CO7:CO37)</f>
        <v>1006093</v>
      </c>
      <c r="CP38" s="61">
        <f t="shared" si="25"/>
        <v>423531</v>
      </c>
      <c r="CQ38" s="61">
        <f t="shared" si="25"/>
        <v>140180</v>
      </c>
      <c r="CR38" s="61">
        <f t="shared" si="25"/>
        <v>40</v>
      </c>
      <c r="CS38" s="61">
        <f t="shared" si="25"/>
        <v>200</v>
      </c>
      <c r="CT38" s="62">
        <f>SUM(CT7:CT37)</f>
        <v>563951</v>
      </c>
      <c r="CU38" s="62">
        <f>SUM(CU7:CU37)</f>
        <v>30835</v>
      </c>
      <c r="CV38" s="61">
        <f t="shared" si="25"/>
        <v>643367</v>
      </c>
      <c r="CW38" s="61">
        <f t="shared" si="25"/>
        <v>79104</v>
      </c>
      <c r="CX38" s="61">
        <f t="shared" si="25"/>
        <v>0</v>
      </c>
      <c r="CY38" s="61">
        <f t="shared" si="25"/>
        <v>0</v>
      </c>
      <c r="CZ38" s="62">
        <f>SUM(CZ7:CZ37)</f>
        <v>722471</v>
      </c>
      <c r="DA38" s="62">
        <f>SUM(DA7:DA37)</f>
        <v>85870</v>
      </c>
      <c r="DB38" s="61">
        <f t="shared" si="25"/>
        <v>114054</v>
      </c>
      <c r="DC38" s="61">
        <f t="shared" si="25"/>
        <v>23150</v>
      </c>
      <c r="DD38" s="61">
        <f t="shared" si="25"/>
        <v>0</v>
      </c>
      <c r="DE38" s="61">
        <f t="shared" si="25"/>
        <v>0</v>
      </c>
      <c r="DF38" s="62">
        <f>SUM(DF7:DF37)</f>
        <v>137204</v>
      </c>
      <c r="DG38" s="62">
        <f>SUM(DG7:DG37)</f>
        <v>4789</v>
      </c>
      <c r="DH38" s="61">
        <f t="shared" si="25"/>
        <v>468030</v>
      </c>
      <c r="DI38" s="61">
        <f t="shared" si="25"/>
        <v>120822</v>
      </c>
      <c r="DJ38" s="61">
        <f t="shared" si="25"/>
        <v>0</v>
      </c>
      <c r="DK38" s="61">
        <f t="shared" si="25"/>
        <v>200</v>
      </c>
      <c r="DL38" s="62">
        <f>SUM(DL7:DL37)</f>
        <v>589052</v>
      </c>
      <c r="DM38" s="62">
        <f>SUM(DM7:DM37)</f>
        <v>9888</v>
      </c>
      <c r="DN38" s="61">
        <f t="shared" si="25"/>
        <v>2359528</v>
      </c>
      <c r="DO38" s="61">
        <f t="shared" si="25"/>
        <v>550829</v>
      </c>
      <c r="DP38" s="61">
        <f t="shared" si="25"/>
        <v>0</v>
      </c>
      <c r="DQ38" s="61">
        <f t="shared" si="25"/>
        <v>0</v>
      </c>
      <c r="DR38" s="62">
        <f>SUM(DR7:DR37)</f>
        <v>2910357</v>
      </c>
      <c r="DS38" s="62">
        <f>SUM(DS7:DS37)</f>
        <v>115005</v>
      </c>
      <c r="DT38" s="62">
        <f>SUM(DT7:DT37)</f>
        <v>4923035</v>
      </c>
      <c r="DU38" s="173">
        <f>SUM(DU7:DU37)</f>
        <v>246387</v>
      </c>
      <c r="DV38" s="156">
        <f t="shared" si="25"/>
        <v>29035101</v>
      </c>
      <c r="DW38" s="157">
        <f t="shared" si="25"/>
        <v>1252480</v>
      </c>
      <c r="DX38" s="15"/>
    </row>
    <row r="39" spans="1:128" s="43" customFormat="1">
      <c r="A39" s="42"/>
      <c r="F39" s="44"/>
      <c r="G39" s="44"/>
      <c r="L39" s="44"/>
      <c r="M39" s="44"/>
      <c r="R39" s="44"/>
      <c r="S39" s="44"/>
      <c r="X39" s="44"/>
      <c r="Y39" s="44"/>
      <c r="AD39" s="44"/>
      <c r="AE39" s="44"/>
      <c r="AJ39" s="44"/>
      <c r="AK39" s="44"/>
      <c r="AP39" s="44"/>
      <c r="AQ39" s="44"/>
      <c r="AV39" s="44"/>
      <c r="AW39" s="44"/>
      <c r="BB39" s="45"/>
      <c r="CF39" s="46"/>
      <c r="CG39" s="47"/>
      <c r="CH39" s="47"/>
      <c r="CI39" s="47"/>
      <c r="CJ39" s="47"/>
      <c r="CK39" s="47"/>
      <c r="CL39" s="47"/>
      <c r="CM39" s="47"/>
      <c r="CN39" s="47"/>
      <c r="CO39" s="47"/>
      <c r="CT39" s="46"/>
      <c r="CU39" s="47"/>
      <c r="CZ39" s="46"/>
      <c r="DA39" s="47"/>
      <c r="DF39" s="46"/>
      <c r="DG39" s="47"/>
      <c r="DL39" s="46"/>
      <c r="DM39" s="47"/>
      <c r="DR39" s="46"/>
      <c r="DS39" s="47"/>
      <c r="DT39" s="47"/>
      <c r="DU39" s="47"/>
      <c r="DV39" s="47"/>
      <c r="DW39" s="47"/>
      <c r="DX39" s="49"/>
    </row>
    <row r="40" spans="1:128">
      <c r="F40" s="50"/>
      <c r="L40" s="50"/>
      <c r="R40" s="50"/>
      <c r="X40" s="50"/>
      <c r="AD40" s="50"/>
      <c r="AJ40" s="50"/>
      <c r="AP40" s="50"/>
      <c r="AV40" s="50"/>
      <c r="BB40" s="51"/>
      <c r="BH40" s="5"/>
      <c r="BN40" s="5"/>
      <c r="BT40" s="5"/>
      <c r="BZ40" s="5"/>
    </row>
    <row r="41" spans="1:128">
      <c r="G41" s="53"/>
      <c r="M41" s="53"/>
      <c r="S41" s="53"/>
      <c r="Y41" s="53"/>
      <c r="AE41" s="53"/>
      <c r="AK41" s="53"/>
      <c r="AQ41" s="53"/>
      <c r="AW41" s="53"/>
    </row>
  </sheetData>
  <mergeCells count="89">
    <mergeCell ref="DB5:DE5"/>
    <mergeCell ref="CL5:CL6"/>
    <mergeCell ref="CM5:CM6"/>
    <mergeCell ref="CN5:CN6"/>
    <mergeCell ref="CO5:CO6"/>
    <mergeCell ref="CP5:CS5"/>
    <mergeCell ref="CH5:CK5"/>
    <mergeCell ref="BN5:BN6"/>
    <mergeCell ref="BO5:BO6"/>
    <mergeCell ref="BP5:BS5"/>
    <mergeCell ref="BT5:BT6"/>
    <mergeCell ref="BU5:BU6"/>
    <mergeCell ref="BV5:BY5"/>
    <mergeCell ref="BZ5:BZ6"/>
    <mergeCell ref="CA5:CA6"/>
    <mergeCell ref="CB5:CE5"/>
    <mergeCell ref="CF5:CF6"/>
    <mergeCell ref="CG5:CG6"/>
    <mergeCell ref="AF5:AI5"/>
    <mergeCell ref="AJ5:AJ6"/>
    <mergeCell ref="AK5:AK6"/>
    <mergeCell ref="BJ5:BM5"/>
    <mergeCell ref="AP5:AP6"/>
    <mergeCell ref="AQ5:AQ6"/>
    <mergeCell ref="AR5:AU5"/>
    <mergeCell ref="AV5:AV6"/>
    <mergeCell ref="AW5:AW6"/>
    <mergeCell ref="AX5:BA5"/>
    <mergeCell ref="BB5:BB6"/>
    <mergeCell ref="BC5:BC6"/>
    <mergeCell ref="BD5:BG5"/>
    <mergeCell ref="BH5:BH6"/>
    <mergeCell ref="BI5:BI6"/>
    <mergeCell ref="AL5:AO5"/>
    <mergeCell ref="DW4:DW6"/>
    <mergeCell ref="B5:E5"/>
    <mergeCell ref="F5:F6"/>
    <mergeCell ref="G5:G6"/>
    <mergeCell ref="H5:K5"/>
    <mergeCell ref="L5:L6"/>
    <mergeCell ref="M5:M6"/>
    <mergeCell ref="N5:Q5"/>
    <mergeCell ref="R5:R6"/>
    <mergeCell ref="S5:S6"/>
    <mergeCell ref="CV4:DA4"/>
    <mergeCell ref="DB4:DG4"/>
    <mergeCell ref="DH4:DM4"/>
    <mergeCell ref="DN4:DS4"/>
    <mergeCell ref="DT4:DU4"/>
    <mergeCell ref="DV4:DV6"/>
    <mergeCell ref="DR5:DR6"/>
    <mergeCell ref="DS5:DS6"/>
    <mergeCell ref="DT5:DT6"/>
    <mergeCell ref="DU5:DU6"/>
    <mergeCell ref="CP4:CU4"/>
    <mergeCell ref="DG5:DG6"/>
    <mergeCell ref="DH5:DK5"/>
    <mergeCell ref="DL5:DL6"/>
    <mergeCell ref="DM5:DM6"/>
    <mergeCell ref="DN5:DQ5"/>
    <mergeCell ref="DF5:DF6"/>
    <mergeCell ref="CT5:CT6"/>
    <mergeCell ref="CU5:CU6"/>
    <mergeCell ref="CV5:CW5"/>
    <mergeCell ref="CZ5:CZ6"/>
    <mergeCell ref="DA5:DA6"/>
    <mergeCell ref="CB4:CG4"/>
    <mergeCell ref="CH4:CM4"/>
    <mergeCell ref="AF4:AK4"/>
    <mergeCell ref="AL4:AQ4"/>
    <mergeCell ref="AR4:AW4"/>
    <mergeCell ref="AX4:BC4"/>
    <mergeCell ref="BD4:BI4"/>
    <mergeCell ref="CN4:CO4"/>
    <mergeCell ref="A4:A6"/>
    <mergeCell ref="B4:G4"/>
    <mergeCell ref="H4:M4"/>
    <mergeCell ref="N4:S4"/>
    <mergeCell ref="T4:Y4"/>
    <mergeCell ref="Z4:AE4"/>
    <mergeCell ref="T5:W5"/>
    <mergeCell ref="X5:X6"/>
    <mergeCell ref="Y5:Y6"/>
    <mergeCell ref="Z5:AC5"/>
    <mergeCell ref="AD5:AD6"/>
    <mergeCell ref="AE5:AE6"/>
    <mergeCell ref="BJ4:BO4"/>
    <mergeCell ref="BP4:BU4"/>
    <mergeCell ref="BV4:C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A40"/>
  <sheetViews>
    <sheetView zoomScale="85" zoomScaleNormal="85" workbookViewId="0">
      <selection activeCell="C7" sqref="C7"/>
    </sheetView>
  </sheetViews>
  <sheetFormatPr defaultRowHeight="18.75"/>
  <cols>
    <col min="1" max="1" width="18.5703125" style="92" customWidth="1"/>
    <col min="2" max="2" width="16.5703125" style="6" bestFit="1" customWidth="1"/>
    <col min="3" max="3" width="14.85546875" style="6" bestFit="1" customWidth="1"/>
    <col min="4" max="4" width="10.7109375" style="6" bestFit="1" customWidth="1"/>
    <col min="5" max="5" width="14.85546875" style="6" bestFit="1" customWidth="1"/>
    <col min="6" max="6" width="17" style="93" bestFit="1" customWidth="1"/>
    <col min="7" max="7" width="16" style="93" bestFit="1" customWidth="1"/>
    <col min="8" max="8" width="14.85546875" style="6" bestFit="1" customWidth="1"/>
    <col min="9" max="9" width="13.28515625" style="6" bestFit="1" customWidth="1"/>
    <col min="10" max="10" width="10.7109375" style="6" bestFit="1" customWidth="1"/>
    <col min="11" max="11" width="14.85546875" style="6" bestFit="1" customWidth="1"/>
    <col min="12" max="12" width="17" style="93" bestFit="1" customWidth="1"/>
    <col min="13" max="13" width="16" style="93" bestFit="1" customWidth="1"/>
    <col min="14" max="14" width="14.85546875" style="6" bestFit="1" customWidth="1"/>
    <col min="15" max="15" width="13.28515625" style="6" bestFit="1" customWidth="1"/>
    <col min="16" max="16" width="6.85546875" style="6" bestFit="1" customWidth="1"/>
    <col min="17" max="17" width="14.85546875" style="6" bestFit="1" customWidth="1"/>
    <col min="18" max="18" width="17" style="93" bestFit="1" customWidth="1"/>
    <col min="19" max="19" width="16" style="93" bestFit="1" customWidth="1"/>
    <col min="20" max="20" width="14.85546875" style="6" bestFit="1" customWidth="1"/>
    <col min="21" max="21" width="13.28515625" style="6" bestFit="1" customWidth="1"/>
    <col min="22" max="22" width="10.7109375" style="6" bestFit="1" customWidth="1"/>
    <col min="23" max="23" width="14.85546875" style="6" bestFit="1" customWidth="1"/>
    <col min="24" max="24" width="17" style="93" bestFit="1" customWidth="1"/>
    <col min="25" max="25" width="16" style="93" bestFit="1" customWidth="1"/>
    <col min="26" max="27" width="14.85546875" style="6" bestFit="1" customWidth="1"/>
    <col min="28" max="28" width="10.7109375" style="6" bestFit="1" customWidth="1"/>
    <col min="29" max="29" width="14.85546875" style="6" bestFit="1" customWidth="1"/>
    <col min="30" max="30" width="17" style="93" bestFit="1" customWidth="1"/>
    <col min="31" max="31" width="16" style="93" bestFit="1" customWidth="1"/>
    <col min="32" max="33" width="14.85546875" style="6" bestFit="1" customWidth="1"/>
    <col min="34" max="34" width="10.7109375" style="6" bestFit="1" customWidth="1"/>
    <col min="35" max="35" width="15.42578125" style="6" bestFit="1" customWidth="1"/>
    <col min="36" max="36" width="17.28515625" style="93" bestFit="1" customWidth="1"/>
    <col min="37" max="37" width="16.28515625" style="93" bestFit="1" customWidth="1"/>
    <col min="38" max="38" width="16.5703125" style="6" bestFit="1" customWidth="1"/>
    <col min="39" max="39" width="14.85546875" style="6" bestFit="1" customWidth="1"/>
    <col min="40" max="40" width="10.7109375" style="6" bestFit="1" customWidth="1"/>
    <col min="41" max="41" width="15.42578125" style="6" bestFit="1" customWidth="1"/>
    <col min="42" max="42" width="17.28515625" style="93" bestFit="1" customWidth="1"/>
    <col min="43" max="43" width="16.28515625" style="93" bestFit="1" customWidth="1"/>
    <col min="44" max="44" width="16.5703125" style="6" bestFit="1" customWidth="1"/>
    <col min="45" max="45" width="14.85546875" style="6" bestFit="1" customWidth="1"/>
    <col min="46" max="46" width="6.85546875" style="6" bestFit="1" customWidth="1"/>
    <col min="47" max="47" width="15.42578125" style="6" bestFit="1" customWidth="1"/>
    <col min="48" max="48" width="17.28515625" style="93" bestFit="1" customWidth="1"/>
    <col min="49" max="49" width="16.28515625" style="93" bestFit="1" customWidth="1"/>
    <col min="50" max="50" width="16.5703125" style="6" bestFit="1" customWidth="1"/>
    <col min="51" max="51" width="14.85546875" style="6" bestFit="1" customWidth="1"/>
    <col min="52" max="52" width="10.7109375" style="6" bestFit="1" customWidth="1"/>
    <col min="53" max="53" width="15.42578125" style="6" bestFit="1" customWidth="1"/>
    <col min="54" max="54" width="17.28515625" style="94" bestFit="1" customWidth="1"/>
    <col min="55" max="55" width="16.28515625" style="6" bestFit="1" customWidth="1"/>
    <col min="56" max="57" width="14.85546875" style="6" bestFit="1" customWidth="1"/>
    <col min="58" max="58" width="10.7109375" style="6" bestFit="1" customWidth="1"/>
    <col min="59" max="59" width="15.42578125" style="6" bestFit="1" customWidth="1"/>
    <col min="60" max="60" width="17.28515625" style="6" bestFit="1" customWidth="1"/>
    <col min="61" max="61" width="16.28515625" style="6" bestFit="1" customWidth="1"/>
    <col min="62" max="62" width="16.5703125" style="6" bestFit="1" customWidth="1"/>
    <col min="63" max="63" width="14.85546875" style="6" bestFit="1" customWidth="1"/>
    <col min="64" max="64" width="10.7109375" style="6" bestFit="1" customWidth="1"/>
    <col min="65" max="65" width="15.42578125" style="6" bestFit="1" customWidth="1"/>
    <col min="66" max="66" width="17.28515625" style="6" bestFit="1" customWidth="1"/>
    <col min="67" max="67" width="16.28515625" style="6" bestFit="1" customWidth="1"/>
    <col min="68" max="68" width="16.5703125" style="6" bestFit="1" customWidth="1"/>
    <col min="69" max="69" width="14.85546875" style="6" bestFit="1" customWidth="1"/>
    <col min="70" max="70" width="6.85546875" style="6" bestFit="1" customWidth="1"/>
    <col min="71" max="71" width="15.5703125" style="6" bestFit="1" customWidth="1"/>
    <col min="72" max="72" width="17.28515625" style="6" bestFit="1" customWidth="1"/>
    <col min="73" max="73" width="16.28515625" style="6" bestFit="1" customWidth="1"/>
    <col min="74" max="74" width="16.5703125" style="6" bestFit="1" customWidth="1"/>
    <col min="75" max="75" width="14.85546875" style="6" bestFit="1" customWidth="1"/>
    <col min="76" max="76" width="10.7109375" style="6" bestFit="1" customWidth="1"/>
    <col min="77" max="77" width="15.5703125" style="6" bestFit="1" customWidth="1"/>
    <col min="78" max="78" width="17.28515625" style="6" bestFit="1" customWidth="1"/>
    <col min="79" max="79" width="16.28515625" style="6" bestFit="1" customWidth="1"/>
    <col min="80" max="80" width="16.5703125" style="6" bestFit="1" customWidth="1"/>
    <col min="81" max="81" width="14.85546875" style="6" bestFit="1" customWidth="1"/>
    <col min="82" max="82" width="10.7109375" style="6" bestFit="1" customWidth="1"/>
    <col min="83" max="83" width="15.5703125" style="6" bestFit="1" customWidth="1"/>
    <col min="84" max="84" width="17.28515625" style="6" bestFit="1" customWidth="1"/>
    <col min="85" max="85" width="16.28515625" style="7" bestFit="1" customWidth="1"/>
    <col min="86" max="86" width="16.5703125" style="7" bestFit="1" customWidth="1"/>
    <col min="87" max="87" width="14.85546875" style="7" bestFit="1" customWidth="1"/>
    <col min="88" max="88" width="14.42578125" style="7" bestFit="1" customWidth="1"/>
    <col min="89" max="89" width="15.5703125" style="7" bestFit="1" customWidth="1"/>
    <col min="90" max="90" width="17.28515625" style="7" bestFit="1" customWidth="1"/>
    <col min="91" max="91" width="16.28515625" style="7" bestFit="1" customWidth="1"/>
    <col min="92" max="92" width="18.140625" style="7" bestFit="1" customWidth="1"/>
    <col min="93" max="93" width="16.5703125" style="7" bestFit="1" customWidth="1"/>
    <col min="94" max="95" width="14.85546875" style="6" bestFit="1" customWidth="1"/>
    <col min="96" max="96" width="6.85546875" style="6" bestFit="1" customWidth="1"/>
    <col min="97" max="97" width="15.5703125" style="6" bestFit="1" customWidth="1"/>
    <col min="98" max="98" width="17.28515625" style="6" bestFit="1" customWidth="1"/>
    <col min="99" max="99" width="16.28515625" style="7" bestFit="1" customWidth="1"/>
    <col min="100" max="100" width="14.85546875" style="6" bestFit="1" customWidth="1"/>
    <col min="101" max="101" width="13.28515625" style="6" bestFit="1" customWidth="1"/>
    <col min="102" max="102" width="14.42578125" style="6" bestFit="1" customWidth="1"/>
    <col min="103" max="103" width="15.5703125" style="6" bestFit="1" customWidth="1"/>
    <col min="104" max="104" width="17.28515625" style="6" bestFit="1" customWidth="1"/>
    <col min="105" max="105" width="16.28515625" style="7" bestFit="1" customWidth="1"/>
    <col min="106" max="106" width="14.85546875" style="6" bestFit="1" customWidth="1"/>
    <col min="107" max="107" width="13.28515625" style="6" bestFit="1" customWidth="1"/>
    <col min="108" max="108" width="14.42578125" style="6" bestFit="1" customWidth="1"/>
    <col min="109" max="109" width="11.28515625" style="6" bestFit="1" customWidth="1"/>
    <col min="110" max="110" width="17.28515625" style="6" bestFit="1" customWidth="1"/>
    <col min="111" max="111" width="16.28515625" style="7" bestFit="1" customWidth="1"/>
    <col min="112" max="113" width="14.85546875" style="6" bestFit="1" customWidth="1"/>
    <col min="114" max="114" width="14.42578125" style="6" bestFit="1" customWidth="1"/>
    <col min="115" max="115" width="15.5703125" style="6" bestFit="1" customWidth="1"/>
    <col min="116" max="116" width="17.28515625" style="6" bestFit="1" customWidth="1"/>
    <col min="117" max="117" width="16.28515625" style="7" bestFit="1" customWidth="1"/>
    <col min="118" max="118" width="16.5703125" style="6" bestFit="1" customWidth="1"/>
    <col min="119" max="119" width="14.85546875" style="6" bestFit="1" customWidth="1"/>
    <col min="120" max="120" width="14.42578125" style="6" bestFit="1" customWidth="1"/>
    <col min="121" max="121" width="15.5703125" style="6" bestFit="1" customWidth="1"/>
    <col min="122" max="122" width="17.28515625" style="6" bestFit="1" customWidth="1"/>
    <col min="123" max="123" width="16.28515625" style="7" bestFit="1" customWidth="1"/>
    <col min="124" max="124" width="17.28515625" style="7" bestFit="1" customWidth="1"/>
    <col min="125" max="125" width="16.28515625" style="7" bestFit="1" customWidth="1"/>
    <col min="126" max="126" width="26.85546875" style="7" bestFit="1" customWidth="1"/>
    <col min="127" max="127" width="22.140625" style="7" bestFit="1" customWidth="1"/>
    <col min="128" max="128" width="15.140625" style="95" bestFit="1" customWidth="1"/>
    <col min="129" max="129" width="15.140625" style="6" bestFit="1" customWidth="1"/>
    <col min="130" max="130" width="15.7109375" style="6" bestFit="1" customWidth="1"/>
    <col min="131" max="131" width="18.85546875" style="6" bestFit="1" customWidth="1"/>
    <col min="132" max="16384" width="9.140625" style="6"/>
  </cols>
  <sheetData>
    <row r="2" spans="1:131" s="91" customFormat="1">
      <c r="A2" s="91" t="s">
        <v>84</v>
      </c>
    </row>
    <row r="3" spans="1:131" ht="19.5" thickBot="1"/>
    <row r="4" spans="1:131" ht="26.25" customHeight="1">
      <c r="A4" s="302" t="s">
        <v>0</v>
      </c>
      <c r="B4" s="305" t="s">
        <v>85</v>
      </c>
      <c r="C4" s="306"/>
      <c r="D4" s="306"/>
      <c r="E4" s="306"/>
      <c r="F4" s="306"/>
      <c r="G4" s="307"/>
      <c r="H4" s="305" t="s">
        <v>86</v>
      </c>
      <c r="I4" s="306"/>
      <c r="J4" s="306"/>
      <c r="K4" s="306"/>
      <c r="L4" s="306"/>
      <c r="M4" s="307"/>
      <c r="N4" s="305" t="s">
        <v>87</v>
      </c>
      <c r="O4" s="306"/>
      <c r="P4" s="306"/>
      <c r="Q4" s="306"/>
      <c r="R4" s="306"/>
      <c r="S4" s="307"/>
      <c r="T4" s="305" t="s">
        <v>88</v>
      </c>
      <c r="U4" s="306"/>
      <c r="V4" s="306"/>
      <c r="W4" s="306"/>
      <c r="X4" s="306"/>
      <c r="Y4" s="307"/>
      <c r="Z4" s="305" t="s">
        <v>89</v>
      </c>
      <c r="AA4" s="306"/>
      <c r="AB4" s="306"/>
      <c r="AC4" s="306"/>
      <c r="AD4" s="306"/>
      <c r="AE4" s="307"/>
      <c r="AF4" s="305" t="s">
        <v>90</v>
      </c>
      <c r="AG4" s="306"/>
      <c r="AH4" s="306"/>
      <c r="AI4" s="306"/>
      <c r="AJ4" s="306"/>
      <c r="AK4" s="307"/>
      <c r="AL4" s="305" t="s">
        <v>91</v>
      </c>
      <c r="AM4" s="306"/>
      <c r="AN4" s="306"/>
      <c r="AO4" s="306"/>
      <c r="AP4" s="306"/>
      <c r="AQ4" s="307"/>
      <c r="AR4" s="305" t="s">
        <v>92</v>
      </c>
      <c r="AS4" s="306"/>
      <c r="AT4" s="306"/>
      <c r="AU4" s="306"/>
      <c r="AV4" s="306"/>
      <c r="AW4" s="307"/>
      <c r="AX4" s="305" t="s">
        <v>93</v>
      </c>
      <c r="AY4" s="306"/>
      <c r="AZ4" s="306"/>
      <c r="BA4" s="306"/>
      <c r="BB4" s="306"/>
      <c r="BC4" s="307"/>
      <c r="BD4" s="305" t="s">
        <v>94</v>
      </c>
      <c r="BE4" s="306"/>
      <c r="BF4" s="306"/>
      <c r="BG4" s="306"/>
      <c r="BH4" s="306"/>
      <c r="BI4" s="307"/>
      <c r="BJ4" s="305" t="s">
        <v>95</v>
      </c>
      <c r="BK4" s="306"/>
      <c r="BL4" s="306"/>
      <c r="BM4" s="306"/>
      <c r="BN4" s="306"/>
      <c r="BO4" s="307"/>
      <c r="BP4" s="305" t="s">
        <v>96</v>
      </c>
      <c r="BQ4" s="306"/>
      <c r="BR4" s="306"/>
      <c r="BS4" s="306"/>
      <c r="BT4" s="306"/>
      <c r="BU4" s="307"/>
      <c r="BV4" s="305" t="s">
        <v>97</v>
      </c>
      <c r="BW4" s="306"/>
      <c r="BX4" s="306"/>
      <c r="BY4" s="306"/>
      <c r="BZ4" s="306"/>
      <c r="CA4" s="307"/>
      <c r="CB4" s="305" t="s">
        <v>98</v>
      </c>
      <c r="CC4" s="306"/>
      <c r="CD4" s="306"/>
      <c r="CE4" s="306"/>
      <c r="CF4" s="306"/>
      <c r="CG4" s="307"/>
      <c r="CH4" s="305" t="s">
        <v>99</v>
      </c>
      <c r="CI4" s="306"/>
      <c r="CJ4" s="306"/>
      <c r="CK4" s="306"/>
      <c r="CL4" s="306"/>
      <c r="CM4" s="306"/>
      <c r="CN4" s="300" t="s">
        <v>78</v>
      </c>
      <c r="CO4" s="301"/>
      <c r="CP4" s="306" t="s">
        <v>100</v>
      </c>
      <c r="CQ4" s="306"/>
      <c r="CR4" s="306"/>
      <c r="CS4" s="306"/>
      <c r="CT4" s="306"/>
      <c r="CU4" s="307"/>
      <c r="CV4" s="305" t="s">
        <v>101</v>
      </c>
      <c r="CW4" s="306"/>
      <c r="CX4" s="306"/>
      <c r="CY4" s="306"/>
      <c r="CZ4" s="306"/>
      <c r="DA4" s="307"/>
      <c r="DB4" s="305" t="s">
        <v>102</v>
      </c>
      <c r="DC4" s="306"/>
      <c r="DD4" s="306"/>
      <c r="DE4" s="306"/>
      <c r="DF4" s="306"/>
      <c r="DG4" s="307"/>
      <c r="DH4" s="305" t="s">
        <v>103</v>
      </c>
      <c r="DI4" s="306"/>
      <c r="DJ4" s="306"/>
      <c r="DK4" s="306"/>
      <c r="DL4" s="306"/>
      <c r="DM4" s="307"/>
      <c r="DN4" s="305" t="s">
        <v>104</v>
      </c>
      <c r="DO4" s="306"/>
      <c r="DP4" s="306"/>
      <c r="DQ4" s="306"/>
      <c r="DR4" s="306"/>
      <c r="DS4" s="306"/>
      <c r="DT4" s="325" t="s">
        <v>47</v>
      </c>
      <c r="DU4" s="326"/>
      <c r="DV4" s="327" t="s">
        <v>48</v>
      </c>
      <c r="DW4" s="322" t="s">
        <v>49</v>
      </c>
    </row>
    <row r="5" spans="1:131" s="98" customFormat="1" ht="26.25" customHeight="1">
      <c r="A5" s="303"/>
      <c r="B5" s="308" t="s">
        <v>51</v>
      </c>
      <c r="C5" s="309"/>
      <c r="D5" s="309"/>
      <c r="E5" s="310"/>
      <c r="F5" s="311" t="s">
        <v>52</v>
      </c>
      <c r="G5" s="311" t="s">
        <v>53</v>
      </c>
      <c r="H5" s="308" t="s">
        <v>51</v>
      </c>
      <c r="I5" s="309"/>
      <c r="J5" s="309"/>
      <c r="K5" s="310"/>
      <c r="L5" s="311" t="s">
        <v>52</v>
      </c>
      <c r="M5" s="311" t="s">
        <v>53</v>
      </c>
      <c r="N5" s="308" t="s">
        <v>51</v>
      </c>
      <c r="O5" s="309"/>
      <c r="P5" s="309"/>
      <c r="Q5" s="310"/>
      <c r="R5" s="311" t="s">
        <v>52</v>
      </c>
      <c r="S5" s="311" t="s">
        <v>53</v>
      </c>
      <c r="T5" s="308" t="s">
        <v>51</v>
      </c>
      <c r="U5" s="309"/>
      <c r="V5" s="309"/>
      <c r="W5" s="310"/>
      <c r="X5" s="311" t="s">
        <v>52</v>
      </c>
      <c r="Y5" s="311" t="s">
        <v>53</v>
      </c>
      <c r="Z5" s="308" t="s">
        <v>51</v>
      </c>
      <c r="AA5" s="309"/>
      <c r="AB5" s="309"/>
      <c r="AC5" s="310"/>
      <c r="AD5" s="311" t="s">
        <v>52</v>
      </c>
      <c r="AE5" s="311" t="s">
        <v>53</v>
      </c>
      <c r="AF5" s="308" t="s">
        <v>51</v>
      </c>
      <c r="AG5" s="309"/>
      <c r="AH5" s="309"/>
      <c r="AI5" s="310"/>
      <c r="AJ5" s="311" t="s">
        <v>52</v>
      </c>
      <c r="AK5" s="311" t="s">
        <v>53</v>
      </c>
      <c r="AL5" s="308" t="s">
        <v>51</v>
      </c>
      <c r="AM5" s="309"/>
      <c r="AN5" s="309"/>
      <c r="AO5" s="310"/>
      <c r="AP5" s="311" t="s">
        <v>52</v>
      </c>
      <c r="AQ5" s="311" t="s">
        <v>53</v>
      </c>
      <c r="AR5" s="308" t="s">
        <v>51</v>
      </c>
      <c r="AS5" s="309"/>
      <c r="AT5" s="309"/>
      <c r="AU5" s="310"/>
      <c r="AV5" s="311" t="s">
        <v>52</v>
      </c>
      <c r="AW5" s="311" t="s">
        <v>53</v>
      </c>
      <c r="AX5" s="330" t="s">
        <v>51</v>
      </c>
      <c r="AY5" s="331"/>
      <c r="AZ5" s="331"/>
      <c r="BA5" s="332"/>
      <c r="BB5" s="311" t="s">
        <v>54</v>
      </c>
      <c r="BC5" s="311" t="s">
        <v>53</v>
      </c>
      <c r="BD5" s="330" t="s">
        <v>51</v>
      </c>
      <c r="BE5" s="331"/>
      <c r="BF5" s="331"/>
      <c r="BG5" s="332"/>
      <c r="BH5" s="313" t="s">
        <v>54</v>
      </c>
      <c r="BI5" s="313" t="s">
        <v>53</v>
      </c>
      <c r="BJ5" s="330" t="s">
        <v>51</v>
      </c>
      <c r="BK5" s="331"/>
      <c r="BL5" s="331"/>
      <c r="BM5" s="332"/>
      <c r="BN5" s="311" t="s">
        <v>54</v>
      </c>
      <c r="BO5" s="311" t="s">
        <v>53</v>
      </c>
      <c r="BP5" s="308" t="s">
        <v>51</v>
      </c>
      <c r="BQ5" s="309"/>
      <c r="BR5" s="309"/>
      <c r="BS5" s="310"/>
      <c r="BT5" s="313" t="s">
        <v>54</v>
      </c>
      <c r="BU5" s="313" t="s">
        <v>53</v>
      </c>
      <c r="BV5" s="330" t="s">
        <v>51</v>
      </c>
      <c r="BW5" s="331"/>
      <c r="BX5" s="331"/>
      <c r="BY5" s="332"/>
      <c r="BZ5" s="313" t="s">
        <v>54</v>
      </c>
      <c r="CA5" s="313" t="s">
        <v>53</v>
      </c>
      <c r="CB5" s="330" t="s">
        <v>51</v>
      </c>
      <c r="CC5" s="331"/>
      <c r="CD5" s="331"/>
      <c r="CE5" s="332"/>
      <c r="CF5" s="313" t="s">
        <v>54</v>
      </c>
      <c r="CG5" s="313" t="s">
        <v>53</v>
      </c>
      <c r="CH5" s="308" t="s">
        <v>51</v>
      </c>
      <c r="CI5" s="309"/>
      <c r="CJ5" s="309"/>
      <c r="CK5" s="310"/>
      <c r="CL5" s="313" t="s">
        <v>54</v>
      </c>
      <c r="CM5" s="315" t="s">
        <v>53</v>
      </c>
      <c r="CN5" s="317" t="s">
        <v>54</v>
      </c>
      <c r="CO5" s="319" t="s">
        <v>53</v>
      </c>
      <c r="CP5" s="333" t="s">
        <v>51</v>
      </c>
      <c r="CQ5" s="309"/>
      <c r="CR5" s="309"/>
      <c r="CS5" s="310"/>
      <c r="CT5" s="313" t="s">
        <v>54</v>
      </c>
      <c r="CU5" s="313" t="s">
        <v>53</v>
      </c>
      <c r="CV5" s="330" t="s">
        <v>51</v>
      </c>
      <c r="CW5" s="332"/>
      <c r="CX5" s="96"/>
      <c r="CY5" s="96"/>
      <c r="CZ5" s="313" t="s">
        <v>54</v>
      </c>
      <c r="DA5" s="313" t="s">
        <v>53</v>
      </c>
      <c r="DB5" s="308" t="s">
        <v>51</v>
      </c>
      <c r="DC5" s="309"/>
      <c r="DD5" s="309"/>
      <c r="DE5" s="310"/>
      <c r="DF5" s="313" t="s">
        <v>54</v>
      </c>
      <c r="DG5" s="313" t="s">
        <v>53</v>
      </c>
      <c r="DH5" s="321" t="s">
        <v>51</v>
      </c>
      <c r="DI5" s="321"/>
      <c r="DJ5" s="321"/>
      <c r="DK5" s="321"/>
      <c r="DL5" s="313" t="s">
        <v>54</v>
      </c>
      <c r="DM5" s="313" t="s">
        <v>53</v>
      </c>
      <c r="DN5" s="308" t="s">
        <v>51</v>
      </c>
      <c r="DO5" s="309"/>
      <c r="DP5" s="309"/>
      <c r="DQ5" s="310"/>
      <c r="DR5" s="313" t="s">
        <v>54</v>
      </c>
      <c r="DS5" s="315" t="s">
        <v>53</v>
      </c>
      <c r="DT5" s="317" t="s">
        <v>54</v>
      </c>
      <c r="DU5" s="319" t="s">
        <v>53</v>
      </c>
      <c r="DV5" s="328"/>
      <c r="DW5" s="323"/>
      <c r="DX5" s="97"/>
    </row>
    <row r="6" spans="1:131" s="98" customFormat="1" ht="56.25">
      <c r="A6" s="304"/>
      <c r="B6" s="99" t="s">
        <v>55</v>
      </c>
      <c r="C6" s="99" t="s">
        <v>56</v>
      </c>
      <c r="D6" s="99" t="s">
        <v>57</v>
      </c>
      <c r="E6" s="99" t="s">
        <v>58</v>
      </c>
      <c r="F6" s="312"/>
      <c r="G6" s="312"/>
      <c r="H6" s="99" t="s">
        <v>55</v>
      </c>
      <c r="I6" s="99" t="s">
        <v>56</v>
      </c>
      <c r="J6" s="99" t="s">
        <v>57</v>
      </c>
      <c r="K6" s="99" t="s">
        <v>58</v>
      </c>
      <c r="L6" s="312"/>
      <c r="M6" s="312"/>
      <c r="N6" s="99" t="s">
        <v>55</v>
      </c>
      <c r="O6" s="99" t="s">
        <v>56</v>
      </c>
      <c r="P6" s="99" t="s">
        <v>57</v>
      </c>
      <c r="Q6" s="99" t="s">
        <v>58</v>
      </c>
      <c r="R6" s="312"/>
      <c r="S6" s="312"/>
      <c r="T6" s="99" t="s">
        <v>55</v>
      </c>
      <c r="U6" s="99" t="s">
        <v>56</v>
      </c>
      <c r="V6" s="99" t="s">
        <v>57</v>
      </c>
      <c r="W6" s="99" t="s">
        <v>58</v>
      </c>
      <c r="X6" s="312"/>
      <c r="Y6" s="312"/>
      <c r="Z6" s="99" t="s">
        <v>55</v>
      </c>
      <c r="AA6" s="99" t="s">
        <v>56</v>
      </c>
      <c r="AB6" s="99" t="s">
        <v>57</v>
      </c>
      <c r="AC6" s="99" t="s">
        <v>58</v>
      </c>
      <c r="AD6" s="312"/>
      <c r="AE6" s="312"/>
      <c r="AF6" s="99" t="s">
        <v>55</v>
      </c>
      <c r="AG6" s="99" t="s">
        <v>56</v>
      </c>
      <c r="AH6" s="99" t="s">
        <v>57</v>
      </c>
      <c r="AI6" s="99" t="s">
        <v>58</v>
      </c>
      <c r="AJ6" s="312"/>
      <c r="AK6" s="312"/>
      <c r="AL6" s="99" t="s">
        <v>55</v>
      </c>
      <c r="AM6" s="99" t="s">
        <v>56</v>
      </c>
      <c r="AN6" s="99" t="s">
        <v>57</v>
      </c>
      <c r="AO6" s="99" t="s">
        <v>58</v>
      </c>
      <c r="AP6" s="312"/>
      <c r="AQ6" s="312"/>
      <c r="AR6" s="99" t="s">
        <v>55</v>
      </c>
      <c r="AS6" s="99" t="s">
        <v>56</v>
      </c>
      <c r="AT6" s="99" t="s">
        <v>57</v>
      </c>
      <c r="AU6" s="99" t="s">
        <v>58</v>
      </c>
      <c r="AV6" s="312"/>
      <c r="AW6" s="312"/>
      <c r="AX6" s="99" t="s">
        <v>55</v>
      </c>
      <c r="AY6" s="99" t="s">
        <v>56</v>
      </c>
      <c r="AZ6" s="99" t="s">
        <v>57</v>
      </c>
      <c r="BA6" s="99" t="s">
        <v>58</v>
      </c>
      <c r="BB6" s="312"/>
      <c r="BC6" s="312"/>
      <c r="BD6" s="99" t="s">
        <v>55</v>
      </c>
      <c r="BE6" s="99" t="s">
        <v>56</v>
      </c>
      <c r="BF6" s="99" t="s">
        <v>57</v>
      </c>
      <c r="BG6" s="99" t="s">
        <v>58</v>
      </c>
      <c r="BH6" s="314"/>
      <c r="BI6" s="314"/>
      <c r="BJ6" s="99" t="s">
        <v>55</v>
      </c>
      <c r="BK6" s="99" t="s">
        <v>56</v>
      </c>
      <c r="BL6" s="99" t="s">
        <v>57</v>
      </c>
      <c r="BM6" s="99" t="s">
        <v>58</v>
      </c>
      <c r="BN6" s="312"/>
      <c r="BO6" s="312"/>
      <c r="BP6" s="99" t="s">
        <v>55</v>
      </c>
      <c r="BQ6" s="99" t="s">
        <v>56</v>
      </c>
      <c r="BR6" s="99" t="s">
        <v>57</v>
      </c>
      <c r="BS6" s="99" t="s">
        <v>59</v>
      </c>
      <c r="BT6" s="314"/>
      <c r="BU6" s="314"/>
      <c r="BV6" s="99" t="s">
        <v>55</v>
      </c>
      <c r="BW6" s="99" t="s">
        <v>56</v>
      </c>
      <c r="BX6" s="99" t="s">
        <v>57</v>
      </c>
      <c r="BY6" s="99" t="s">
        <v>59</v>
      </c>
      <c r="BZ6" s="314"/>
      <c r="CA6" s="314"/>
      <c r="CB6" s="99" t="s">
        <v>55</v>
      </c>
      <c r="CC6" s="99" t="s">
        <v>56</v>
      </c>
      <c r="CD6" s="99" t="s">
        <v>57</v>
      </c>
      <c r="CE6" s="99" t="s">
        <v>59</v>
      </c>
      <c r="CF6" s="314"/>
      <c r="CG6" s="314"/>
      <c r="CH6" s="99" t="s">
        <v>55</v>
      </c>
      <c r="CI6" s="99" t="s">
        <v>56</v>
      </c>
      <c r="CJ6" s="100" t="s">
        <v>60</v>
      </c>
      <c r="CK6" s="99" t="s">
        <v>59</v>
      </c>
      <c r="CL6" s="314"/>
      <c r="CM6" s="316"/>
      <c r="CN6" s="318"/>
      <c r="CO6" s="320"/>
      <c r="CP6" s="101" t="s">
        <v>55</v>
      </c>
      <c r="CQ6" s="99" t="s">
        <v>56</v>
      </c>
      <c r="CR6" s="100" t="s">
        <v>60</v>
      </c>
      <c r="CS6" s="99" t="s">
        <v>59</v>
      </c>
      <c r="CT6" s="314"/>
      <c r="CU6" s="314"/>
      <c r="CV6" s="99" t="s">
        <v>55</v>
      </c>
      <c r="CW6" s="99" t="s">
        <v>56</v>
      </c>
      <c r="CX6" s="100" t="s">
        <v>60</v>
      </c>
      <c r="CY6" s="99" t="s">
        <v>59</v>
      </c>
      <c r="CZ6" s="314"/>
      <c r="DA6" s="314"/>
      <c r="DB6" s="99" t="s">
        <v>55</v>
      </c>
      <c r="DC6" s="99" t="s">
        <v>56</v>
      </c>
      <c r="DD6" s="100" t="s">
        <v>60</v>
      </c>
      <c r="DE6" s="100" t="s">
        <v>61</v>
      </c>
      <c r="DF6" s="314"/>
      <c r="DG6" s="314"/>
      <c r="DH6" s="100" t="s">
        <v>55</v>
      </c>
      <c r="DI6" s="100" t="s">
        <v>56</v>
      </c>
      <c r="DJ6" s="100" t="s">
        <v>60</v>
      </c>
      <c r="DK6" s="100" t="s">
        <v>59</v>
      </c>
      <c r="DL6" s="314"/>
      <c r="DM6" s="314"/>
      <c r="DN6" s="99" t="s">
        <v>55</v>
      </c>
      <c r="DO6" s="99" t="s">
        <v>56</v>
      </c>
      <c r="DP6" s="100" t="s">
        <v>60</v>
      </c>
      <c r="DQ6" s="99" t="s">
        <v>59</v>
      </c>
      <c r="DR6" s="314"/>
      <c r="DS6" s="316"/>
      <c r="DT6" s="318"/>
      <c r="DU6" s="320"/>
      <c r="DV6" s="329"/>
      <c r="DW6" s="324"/>
      <c r="DX6" s="97"/>
    </row>
    <row r="7" spans="1:131">
      <c r="A7" s="356">
        <v>42887</v>
      </c>
      <c r="B7" s="1">
        <v>64360</v>
      </c>
      <c r="C7" s="1">
        <v>6130</v>
      </c>
      <c r="D7" s="1">
        <v>0</v>
      </c>
      <c r="E7" s="1">
        <v>0</v>
      </c>
      <c r="F7" s="102">
        <f>SUM(B7+C7+D7+E7)</f>
        <v>70490</v>
      </c>
      <c r="G7" s="2">
        <f>'[4]Non farebox- Details '!E5</f>
        <v>1112</v>
      </c>
      <c r="H7" s="1">
        <v>22424</v>
      </c>
      <c r="I7" s="1">
        <v>1360</v>
      </c>
      <c r="J7" s="1">
        <v>0</v>
      </c>
      <c r="K7" s="1">
        <v>0</v>
      </c>
      <c r="L7" s="102">
        <f>SUM(H7+I7+J7+K7)</f>
        <v>23784</v>
      </c>
      <c r="M7" s="2">
        <f>'[4]Non farebox- Details '!I5</f>
        <v>337</v>
      </c>
      <c r="N7" s="1">
        <v>14224</v>
      </c>
      <c r="O7" s="1">
        <v>410</v>
      </c>
      <c r="P7" s="1"/>
      <c r="Q7" s="1">
        <v>0</v>
      </c>
      <c r="R7" s="102">
        <f>SUM(N7+O7+P7+Q7)</f>
        <v>14634</v>
      </c>
      <c r="S7" s="2">
        <f>'[4]Non farebox- Details '!M5</f>
        <v>90</v>
      </c>
      <c r="T7" s="1">
        <v>17320</v>
      </c>
      <c r="U7" s="1">
        <v>3210</v>
      </c>
      <c r="V7" s="1">
        <v>0</v>
      </c>
      <c r="W7" s="1">
        <v>0</v>
      </c>
      <c r="X7" s="102">
        <f>SUM(T7+U7+V7+W7)</f>
        <v>20530</v>
      </c>
      <c r="Y7" s="2">
        <f>'[4]Non farebox- Details '!Q5</f>
        <v>524</v>
      </c>
      <c r="Z7" s="1">
        <v>32892</v>
      </c>
      <c r="AA7" s="1">
        <v>5276</v>
      </c>
      <c r="AB7" s="1">
        <v>0</v>
      </c>
      <c r="AC7" s="1">
        <v>0</v>
      </c>
      <c r="AD7" s="102">
        <f>SUM(Z7+AA7+AB7+AC7)</f>
        <v>38168</v>
      </c>
      <c r="AE7" s="2">
        <f>'[4]Non farebox- Details '!U5</f>
        <v>1511</v>
      </c>
      <c r="AF7" s="1">
        <v>34742</v>
      </c>
      <c r="AG7" s="1">
        <v>4930</v>
      </c>
      <c r="AH7" s="1">
        <v>0</v>
      </c>
      <c r="AI7" s="1">
        <v>0</v>
      </c>
      <c r="AJ7" s="102">
        <f>SUM(AF7+AG7+AH7+AI7)</f>
        <v>39672</v>
      </c>
      <c r="AK7" s="2">
        <f>'[4]Non farebox- Details '!Y5</f>
        <v>579</v>
      </c>
      <c r="AL7" s="1">
        <v>83381</v>
      </c>
      <c r="AM7" s="1">
        <v>24610</v>
      </c>
      <c r="AN7" s="1">
        <v>0</v>
      </c>
      <c r="AO7" s="1">
        <v>0</v>
      </c>
      <c r="AP7" s="102">
        <f>SUM(AL7+AM7+AN7+AO7)</f>
        <v>107991</v>
      </c>
      <c r="AQ7" s="2">
        <f>'[4]Non farebox- Details '!AD5</f>
        <v>3672</v>
      </c>
      <c r="AR7" s="1">
        <v>58056</v>
      </c>
      <c r="AS7" s="1">
        <v>18850</v>
      </c>
      <c r="AT7" s="1"/>
      <c r="AU7" s="1">
        <v>0</v>
      </c>
      <c r="AV7" s="102">
        <f>SUM(AR7+AS7+AT7+AU7)</f>
        <v>76906</v>
      </c>
      <c r="AW7" s="2">
        <f>'[4]Non farebox- Details '!AH5</f>
        <v>8123</v>
      </c>
      <c r="AX7" s="1">
        <v>60621</v>
      </c>
      <c r="AY7" s="1">
        <v>6060</v>
      </c>
      <c r="AZ7" s="1"/>
      <c r="BA7" s="1">
        <v>0</v>
      </c>
      <c r="BB7" s="103">
        <f>SUM(AX7:BA7)</f>
        <v>66681</v>
      </c>
      <c r="BC7" s="2">
        <f>'[4]Non farebox- Details '!AJ5</f>
        <v>194</v>
      </c>
      <c r="BD7" s="4">
        <v>21013</v>
      </c>
      <c r="BE7" s="4">
        <v>6900</v>
      </c>
      <c r="BF7" s="4">
        <v>0</v>
      </c>
      <c r="BG7" s="4">
        <v>0</v>
      </c>
      <c r="BH7" s="103">
        <f>SUM(BD7:BG7)</f>
        <v>27913</v>
      </c>
      <c r="BI7" s="103">
        <f>'[4]Non farebox- Details '!AM5</f>
        <v>1880</v>
      </c>
      <c r="BJ7" s="4">
        <v>54957</v>
      </c>
      <c r="BK7" s="4">
        <v>18580</v>
      </c>
      <c r="BL7" s="4">
        <v>0</v>
      </c>
      <c r="BM7" s="4">
        <v>200</v>
      </c>
      <c r="BN7" s="103">
        <f>SUM(BJ7:BM7)</f>
        <v>73737</v>
      </c>
      <c r="BO7" s="103">
        <f>'[4]Non farebox- Details '!AQ5</f>
        <v>7811</v>
      </c>
      <c r="BP7" s="1">
        <v>38102</v>
      </c>
      <c r="BQ7" s="1">
        <v>8450</v>
      </c>
      <c r="BR7" s="4"/>
      <c r="BS7" s="4">
        <v>0</v>
      </c>
      <c r="BT7" s="103">
        <f>SUM(BP7:BS7)</f>
        <v>46552</v>
      </c>
      <c r="BU7" s="2">
        <f>'[4]Non farebox- Details '!AU5</f>
        <v>2045</v>
      </c>
      <c r="BV7" s="1">
        <v>35598</v>
      </c>
      <c r="BW7" s="1">
        <v>11680</v>
      </c>
      <c r="BX7" s="1">
        <v>0</v>
      </c>
      <c r="BY7" s="1">
        <v>0</v>
      </c>
      <c r="BZ7" s="103">
        <f>SUM(BV7:BY7)</f>
        <v>47278</v>
      </c>
      <c r="CA7" s="2">
        <f>'[4]Non farebox- Details '!AY5</f>
        <v>1910</v>
      </c>
      <c r="CB7" s="1">
        <v>63197</v>
      </c>
      <c r="CC7" s="1">
        <v>13830</v>
      </c>
      <c r="CD7" s="1">
        <v>0</v>
      </c>
      <c r="CE7" s="1">
        <v>0</v>
      </c>
      <c r="CF7" s="103">
        <f>SUM(CB7:CE7)</f>
        <v>77027</v>
      </c>
      <c r="CG7" s="103">
        <f>'[4]Non farebox- Details '!BC5</f>
        <v>4920</v>
      </c>
      <c r="CH7" s="104">
        <v>41264</v>
      </c>
      <c r="CI7" s="104">
        <v>15970</v>
      </c>
      <c r="CJ7" s="104">
        <v>0</v>
      </c>
      <c r="CK7" s="104">
        <v>0</v>
      </c>
      <c r="CL7" s="103">
        <f>SUM(CH7:CK7)</f>
        <v>57234</v>
      </c>
      <c r="CM7" s="105">
        <f>'[4]Non farebox- Details '!BF5</f>
        <v>2080</v>
      </c>
      <c r="CN7" s="174">
        <f>SUM(AV7+BB7+BH7+BN7+BT7+BZ7+CF7+CL7+F7+L7+R7+X7+AD7+AJ7+AP7)</f>
        <v>788597</v>
      </c>
      <c r="CO7" s="175">
        <f>SUM(AW7+BC7+BI7+BO7+BU7+CA7+CG7+CM7+G7+M7+S7+Y7+AE7+AK7+AQ7)</f>
        <v>36788</v>
      </c>
      <c r="CP7" s="107">
        <v>12182</v>
      </c>
      <c r="CQ7" s="1">
        <v>10130</v>
      </c>
      <c r="CR7" s="1"/>
      <c r="CS7" s="1">
        <v>100</v>
      </c>
      <c r="CT7" s="103">
        <f>SUM(CP7+CQ7+CR7+CS7)</f>
        <v>22412</v>
      </c>
      <c r="CU7" s="103">
        <f>'[4]Non farebox- Details '!BI5</f>
        <v>655</v>
      </c>
      <c r="CV7" s="1">
        <v>21019</v>
      </c>
      <c r="CW7" s="1">
        <v>3640</v>
      </c>
      <c r="CX7" s="1">
        <v>0</v>
      </c>
      <c r="CY7" s="1">
        <v>0</v>
      </c>
      <c r="CZ7" s="103">
        <f>SUM(CV7:CY7)</f>
        <v>24659</v>
      </c>
      <c r="DA7" s="103">
        <f>'[4]Non farebox- Details '!BL5</f>
        <v>2240</v>
      </c>
      <c r="DB7" s="1">
        <v>3638</v>
      </c>
      <c r="DC7" s="1">
        <v>760</v>
      </c>
      <c r="DD7" s="1">
        <v>0</v>
      </c>
      <c r="DE7" s="1">
        <v>0</v>
      </c>
      <c r="DF7" s="103">
        <f>SUM(DB7:DE7)</f>
        <v>4398</v>
      </c>
      <c r="DG7" s="103">
        <f>'[4]Non farebox- Details '!BQ5</f>
        <v>184</v>
      </c>
      <c r="DH7" s="1">
        <v>19015</v>
      </c>
      <c r="DI7" s="1">
        <v>8370</v>
      </c>
      <c r="DJ7" s="1">
        <v>0</v>
      </c>
      <c r="DK7" s="1">
        <v>0</v>
      </c>
      <c r="DL7" s="103">
        <f>SUM(DH7:DK7)</f>
        <v>27385</v>
      </c>
      <c r="DM7" s="103">
        <f>'[4]Non farebox- Details '!BU5</f>
        <v>455</v>
      </c>
      <c r="DN7" s="1">
        <v>83094</v>
      </c>
      <c r="DO7" s="1">
        <v>8240</v>
      </c>
      <c r="DP7" s="1">
        <v>0</v>
      </c>
      <c r="DQ7" s="1">
        <v>0</v>
      </c>
      <c r="DR7" s="103">
        <f>SUM(DN7:DQ7)</f>
        <v>91334</v>
      </c>
      <c r="DS7" s="105">
        <f>'[4]Non farebox- Details '!BY5</f>
        <v>1940</v>
      </c>
      <c r="DT7" s="174">
        <f>SUM(CT7+CZ7+DF7+DL7+DR7)</f>
        <v>170188</v>
      </c>
      <c r="DU7" s="176">
        <f t="shared" ref="DU7:DU36" si="0">SUM(CU7+DA7+DG7+DM7+DS7)</f>
        <v>5474</v>
      </c>
      <c r="DV7" s="108">
        <f>AV7+BB7+BH7+BN7+BT7+BZ7+CF7+CL7+CT7+CZ7+DF7+DL7+DR7+F7+L7+R7+X7+AD7+AJ7+AP7</f>
        <v>958785</v>
      </c>
      <c r="DW7" s="109">
        <f>'[4]Non farebox- Details '!BZ5</f>
        <v>42262</v>
      </c>
      <c r="DX7" s="110"/>
      <c r="DY7" s="110"/>
      <c r="DZ7" s="46"/>
      <c r="EA7" s="46"/>
    </row>
    <row r="8" spans="1:131">
      <c r="A8" s="356">
        <v>42888</v>
      </c>
      <c r="B8" s="1">
        <v>66650</v>
      </c>
      <c r="C8" s="1">
        <v>6450</v>
      </c>
      <c r="D8" s="1">
        <v>0</v>
      </c>
      <c r="E8" s="1">
        <v>0</v>
      </c>
      <c r="F8" s="102">
        <f t="shared" ref="F8:F36" si="1">SUM(B8+C8+D8+E8)</f>
        <v>73100</v>
      </c>
      <c r="G8" s="2">
        <f>'[4]Non farebox- Details '!E6</f>
        <v>1020</v>
      </c>
      <c r="H8" s="1">
        <v>19723</v>
      </c>
      <c r="I8" s="1">
        <v>2800</v>
      </c>
      <c r="J8" s="1">
        <v>0</v>
      </c>
      <c r="K8" s="1">
        <v>0</v>
      </c>
      <c r="L8" s="102">
        <f t="shared" ref="L8:L36" si="2">SUM(H8+I8+J8+K8)</f>
        <v>22523</v>
      </c>
      <c r="M8" s="2">
        <f>'[4]Non farebox- Details '!I6</f>
        <v>368</v>
      </c>
      <c r="N8" s="1">
        <v>17149</v>
      </c>
      <c r="O8" s="1">
        <v>5190</v>
      </c>
      <c r="P8" s="1"/>
      <c r="Q8" s="1">
        <v>0</v>
      </c>
      <c r="R8" s="102">
        <f t="shared" ref="R8:R36" si="3">SUM(N8+O8+P8+Q8)</f>
        <v>22339</v>
      </c>
      <c r="S8" s="2">
        <f>'[4]Non farebox- Details '!M6</f>
        <v>150</v>
      </c>
      <c r="T8" s="1">
        <v>21805</v>
      </c>
      <c r="U8" s="1">
        <v>1200</v>
      </c>
      <c r="V8" s="1">
        <v>0</v>
      </c>
      <c r="W8" s="1">
        <v>0</v>
      </c>
      <c r="X8" s="102">
        <f t="shared" ref="X8:X36" si="4">SUM(T8+U8+V8+W8)</f>
        <v>23005</v>
      </c>
      <c r="Y8" s="2">
        <f>'[4]Non farebox- Details '!Q6</f>
        <v>666</v>
      </c>
      <c r="Z8" s="1">
        <v>35043</v>
      </c>
      <c r="AA8" s="1">
        <v>7710</v>
      </c>
      <c r="AB8" s="1">
        <v>0</v>
      </c>
      <c r="AC8" s="1">
        <v>500</v>
      </c>
      <c r="AD8" s="102">
        <f t="shared" ref="AD8:AD36" si="5">SUM(Z8+AA8+AB8+AC8)</f>
        <v>43253</v>
      </c>
      <c r="AE8" s="2">
        <f>'[4]Non farebox- Details '!U6</f>
        <v>1068</v>
      </c>
      <c r="AF8" s="3">
        <v>29524</v>
      </c>
      <c r="AG8" s="1">
        <v>6170</v>
      </c>
      <c r="AH8" s="1">
        <v>0</v>
      </c>
      <c r="AI8" s="1">
        <v>0</v>
      </c>
      <c r="AJ8" s="102">
        <f t="shared" ref="AJ8:AJ36" si="6">SUM(AF8+AG8+AH8+AI8)</f>
        <v>35694</v>
      </c>
      <c r="AK8" s="2">
        <f>'[4]Non farebox- Details '!Y6</f>
        <v>421</v>
      </c>
      <c r="AL8" s="1">
        <v>88845</v>
      </c>
      <c r="AM8" s="1">
        <v>23158</v>
      </c>
      <c r="AN8" s="1">
        <v>0</v>
      </c>
      <c r="AO8" s="1">
        <v>0</v>
      </c>
      <c r="AP8" s="102">
        <f t="shared" ref="AP8:AP36" si="7">SUM(AL8+AM8+AN8+AO8)</f>
        <v>112003</v>
      </c>
      <c r="AQ8" s="2">
        <f>'[4]Non farebox- Details '!AD6</f>
        <v>2848</v>
      </c>
      <c r="AR8" s="3">
        <v>57898</v>
      </c>
      <c r="AS8" s="1">
        <v>19940</v>
      </c>
      <c r="AT8" s="1"/>
      <c r="AU8" s="1">
        <v>150</v>
      </c>
      <c r="AV8" s="102">
        <f t="shared" ref="AV8:AV36" si="8">SUM(AR8+AS8+AT8+AU8)</f>
        <v>77988</v>
      </c>
      <c r="AW8" s="2">
        <f>'[4]Non farebox- Details '!AH6</f>
        <v>9655</v>
      </c>
      <c r="AX8" s="3">
        <v>62327</v>
      </c>
      <c r="AY8" s="1">
        <v>8150</v>
      </c>
      <c r="AZ8" s="1"/>
      <c r="BA8" s="1">
        <v>100</v>
      </c>
      <c r="BB8" s="103">
        <f t="shared" ref="BB8:BB36" si="9">SUM(AX8:BA8)</f>
        <v>70577</v>
      </c>
      <c r="BC8" s="2">
        <f>'[4]Non farebox- Details '!AJ6</f>
        <v>330</v>
      </c>
      <c r="BD8" s="4">
        <v>18783</v>
      </c>
      <c r="BE8" s="4">
        <v>3930</v>
      </c>
      <c r="BF8" s="4">
        <v>0</v>
      </c>
      <c r="BG8" s="4">
        <v>0</v>
      </c>
      <c r="BH8" s="103">
        <f t="shared" ref="BH8:BH36" si="10">SUM(BD8:BG8)</f>
        <v>22713</v>
      </c>
      <c r="BI8" s="103">
        <f>'[4]Non farebox- Details '!AM6</f>
        <v>1420</v>
      </c>
      <c r="BJ8" s="4">
        <v>55408</v>
      </c>
      <c r="BK8" s="4">
        <v>13070</v>
      </c>
      <c r="BL8" s="4">
        <v>0</v>
      </c>
      <c r="BM8" s="4">
        <v>0</v>
      </c>
      <c r="BN8" s="103">
        <f t="shared" ref="BN8:BN36" si="11">SUM(BJ8:BM8)</f>
        <v>68478</v>
      </c>
      <c r="BO8" s="103">
        <f>'[4]Non farebox- Details '!AQ6</f>
        <v>9003</v>
      </c>
      <c r="BP8" s="1">
        <v>40927</v>
      </c>
      <c r="BQ8" s="1">
        <v>8670</v>
      </c>
      <c r="BR8" s="4"/>
      <c r="BS8" s="4">
        <v>0</v>
      </c>
      <c r="BT8" s="103">
        <f t="shared" ref="BT8:BT36" si="12">SUM(BP8:BS8)</f>
        <v>49597</v>
      </c>
      <c r="BU8" s="2">
        <f>'[4]Non farebox- Details '!AU6</f>
        <v>2534</v>
      </c>
      <c r="BV8" s="1">
        <v>57914</v>
      </c>
      <c r="BW8" s="1">
        <v>11010</v>
      </c>
      <c r="BX8" s="1">
        <v>0</v>
      </c>
      <c r="BY8" s="1">
        <v>200</v>
      </c>
      <c r="BZ8" s="103">
        <f t="shared" ref="BZ8:BZ36" si="13">SUM(BV8:BY8)</f>
        <v>69124</v>
      </c>
      <c r="CA8" s="2">
        <f>'[4]Non farebox- Details '!AY6</f>
        <v>740</v>
      </c>
      <c r="CB8" s="3">
        <v>98293</v>
      </c>
      <c r="CC8" s="1">
        <v>11960</v>
      </c>
      <c r="CD8" s="1">
        <v>0</v>
      </c>
      <c r="CE8" s="1">
        <v>0</v>
      </c>
      <c r="CF8" s="103">
        <f t="shared" ref="CF8:CF36" si="14">SUM(CB8:CE8)</f>
        <v>110253</v>
      </c>
      <c r="CG8" s="103">
        <f>'[4]Non farebox- Details '!BC6</f>
        <v>5260</v>
      </c>
      <c r="CH8" s="104">
        <v>60138</v>
      </c>
      <c r="CI8" s="104">
        <v>10530</v>
      </c>
      <c r="CJ8" s="104">
        <v>0</v>
      </c>
      <c r="CK8" s="104">
        <v>0</v>
      </c>
      <c r="CL8" s="103">
        <f t="shared" ref="CL8:CL36" si="15">SUM(CH8:CK8)</f>
        <v>70668</v>
      </c>
      <c r="CM8" s="105">
        <f>'[4]Non farebox- Details '!BF6</f>
        <v>1570</v>
      </c>
      <c r="CN8" s="174">
        <f t="shared" ref="CN8:CO36" si="16">SUM(AV8+BB8+BH8+BN8+BT8+BZ8+CF8+CL8+F8+L8+R8+X8+AD8+AJ8+AP8)</f>
        <v>871315</v>
      </c>
      <c r="CO8" s="175">
        <f t="shared" si="16"/>
        <v>37053</v>
      </c>
      <c r="CP8" s="111">
        <v>15558</v>
      </c>
      <c r="CQ8" s="1">
        <v>9010</v>
      </c>
      <c r="CR8" s="1"/>
      <c r="CS8" s="1">
        <v>0</v>
      </c>
      <c r="CT8" s="103">
        <f t="shared" ref="CT8:CT36" si="17">SUM(CP8+CQ8+CR8+CS8)</f>
        <v>24568</v>
      </c>
      <c r="CU8" s="103">
        <f>'[4]Non farebox- Details '!BI6</f>
        <v>1230</v>
      </c>
      <c r="CV8" s="3">
        <v>30778</v>
      </c>
      <c r="CW8" s="1">
        <v>2970</v>
      </c>
      <c r="CX8" s="1">
        <v>0</v>
      </c>
      <c r="CY8" s="1">
        <v>0</v>
      </c>
      <c r="CZ8" s="103">
        <f t="shared" ref="CZ8:CZ36" si="18">SUM(CV8:CY8)</f>
        <v>33748</v>
      </c>
      <c r="DA8" s="103">
        <f>'[4]Non farebox- Details '!BL6</f>
        <v>1960</v>
      </c>
      <c r="DB8" s="3">
        <v>3770</v>
      </c>
      <c r="DC8" s="1">
        <v>110</v>
      </c>
      <c r="DD8" s="1">
        <v>0</v>
      </c>
      <c r="DE8" s="1">
        <v>0</v>
      </c>
      <c r="DF8" s="103">
        <f t="shared" ref="DF8:DF36" si="19">SUM(DB8:DE8)</f>
        <v>3880</v>
      </c>
      <c r="DG8" s="103">
        <f>'[4]Non farebox- Details '!BQ6</f>
        <v>168</v>
      </c>
      <c r="DH8" s="3">
        <v>17986</v>
      </c>
      <c r="DI8" s="1">
        <v>2080</v>
      </c>
      <c r="DJ8" s="1">
        <v>0</v>
      </c>
      <c r="DK8" s="1">
        <v>0</v>
      </c>
      <c r="DL8" s="103">
        <f t="shared" ref="DL8:DL36" si="20">SUM(DH8:DK8)</f>
        <v>20066</v>
      </c>
      <c r="DM8" s="103">
        <f>'[4]Non farebox- Details '!BU6</f>
        <v>405</v>
      </c>
      <c r="DN8" s="3">
        <v>105029</v>
      </c>
      <c r="DO8" s="1">
        <v>13300</v>
      </c>
      <c r="DP8" s="1">
        <v>0</v>
      </c>
      <c r="DQ8" s="1">
        <v>0</v>
      </c>
      <c r="DR8" s="103">
        <f t="shared" ref="DR8:DR36" si="21">SUM(DN8:DQ8)</f>
        <v>118329</v>
      </c>
      <c r="DS8" s="105">
        <f>'[4]Non farebox- Details '!BY6</f>
        <v>3645</v>
      </c>
      <c r="DT8" s="174">
        <f t="shared" ref="DT8:DT36" si="22">SUM(CT8+CZ8+DF8+DL8+DR8)</f>
        <v>200591</v>
      </c>
      <c r="DU8" s="176">
        <f t="shared" si="0"/>
        <v>7408</v>
      </c>
      <c r="DV8" s="108">
        <f t="shared" ref="DV8:DV36" si="23">AV8+BB8+BH8+BN8+BT8+BZ8+CF8+CL8+CT8+CZ8+DF8+DL8+DR8+F8+L8+R8+X8+AD8+AJ8+AP8</f>
        <v>1071906</v>
      </c>
      <c r="DW8" s="109">
        <f>'[4]Non farebox- Details '!BZ6</f>
        <v>44461</v>
      </c>
      <c r="DX8" s="112"/>
      <c r="DY8" s="110"/>
      <c r="DZ8" s="46"/>
      <c r="EA8" s="8"/>
    </row>
    <row r="9" spans="1:131">
      <c r="A9" s="356">
        <v>42889</v>
      </c>
      <c r="B9" s="1">
        <v>86074</v>
      </c>
      <c r="C9" s="1">
        <v>7370</v>
      </c>
      <c r="D9" s="1">
        <v>0</v>
      </c>
      <c r="E9" s="1">
        <v>0</v>
      </c>
      <c r="F9" s="102">
        <f t="shared" si="1"/>
        <v>93444</v>
      </c>
      <c r="G9" s="2">
        <f>'[4]Non farebox- Details '!E7</f>
        <v>1357</v>
      </c>
      <c r="H9" s="1">
        <v>23101</v>
      </c>
      <c r="I9" s="1">
        <v>5210</v>
      </c>
      <c r="J9" s="1">
        <v>0</v>
      </c>
      <c r="K9" s="1">
        <v>0</v>
      </c>
      <c r="L9" s="102">
        <f t="shared" si="2"/>
        <v>28311</v>
      </c>
      <c r="M9" s="2">
        <f>'[4]Non farebox- Details '!I7</f>
        <v>219</v>
      </c>
      <c r="N9" s="1">
        <v>18706</v>
      </c>
      <c r="O9" s="1">
        <v>2140</v>
      </c>
      <c r="P9" s="1"/>
      <c r="Q9" s="1">
        <v>0</v>
      </c>
      <c r="R9" s="102">
        <f t="shared" si="3"/>
        <v>20846</v>
      </c>
      <c r="S9" s="2">
        <f>'[4]Non farebox- Details '!M7</f>
        <v>130</v>
      </c>
      <c r="T9" s="1">
        <v>28693</v>
      </c>
      <c r="U9" s="1">
        <v>4120</v>
      </c>
      <c r="V9" s="1">
        <v>0</v>
      </c>
      <c r="W9" s="1">
        <v>0</v>
      </c>
      <c r="X9" s="102">
        <f t="shared" si="4"/>
        <v>32813</v>
      </c>
      <c r="Y9" s="2">
        <f>'[4]Non farebox- Details '!Q7</f>
        <v>1172</v>
      </c>
      <c r="Z9" s="1">
        <v>43957</v>
      </c>
      <c r="AA9" s="1">
        <v>8100</v>
      </c>
      <c r="AB9" s="1">
        <v>0</v>
      </c>
      <c r="AC9" s="1">
        <v>0</v>
      </c>
      <c r="AD9" s="102">
        <f t="shared" si="5"/>
        <v>52057</v>
      </c>
      <c r="AE9" s="2">
        <f>'[4]Non farebox- Details '!U7</f>
        <v>624</v>
      </c>
      <c r="AF9" s="1">
        <v>42777</v>
      </c>
      <c r="AG9" s="1">
        <v>6540</v>
      </c>
      <c r="AH9" s="1">
        <v>0</v>
      </c>
      <c r="AI9" s="1">
        <v>0</v>
      </c>
      <c r="AJ9" s="102">
        <f t="shared" si="6"/>
        <v>49317</v>
      </c>
      <c r="AK9" s="2">
        <f>'[4]Non farebox- Details '!Y7</f>
        <v>388</v>
      </c>
      <c r="AL9" s="1">
        <v>107911</v>
      </c>
      <c r="AM9" s="1">
        <v>13300</v>
      </c>
      <c r="AN9" s="1">
        <v>0</v>
      </c>
      <c r="AO9" s="1">
        <v>0</v>
      </c>
      <c r="AP9" s="102">
        <f t="shared" si="7"/>
        <v>121211</v>
      </c>
      <c r="AQ9" s="2">
        <f>'[4]Non farebox- Details '!AD7</f>
        <v>3136</v>
      </c>
      <c r="AR9" s="1">
        <v>81076</v>
      </c>
      <c r="AS9" s="1">
        <v>11620</v>
      </c>
      <c r="AT9" s="1"/>
      <c r="AU9" s="1">
        <v>0</v>
      </c>
      <c r="AV9" s="102">
        <f t="shared" si="8"/>
        <v>92696</v>
      </c>
      <c r="AW9" s="2">
        <f>'[4]Non farebox- Details '!AH7</f>
        <v>5825</v>
      </c>
      <c r="AX9" s="1">
        <v>83790</v>
      </c>
      <c r="AY9" s="1">
        <v>4190</v>
      </c>
      <c r="AZ9" s="1"/>
      <c r="BA9" s="1">
        <v>0</v>
      </c>
      <c r="BB9" s="103">
        <f t="shared" si="9"/>
        <v>87980</v>
      </c>
      <c r="BC9" s="2">
        <f>'[4]Non farebox- Details '!AJ7</f>
        <v>298</v>
      </c>
      <c r="BD9" s="4">
        <v>29124</v>
      </c>
      <c r="BE9" s="4">
        <v>4610</v>
      </c>
      <c r="BF9" s="4">
        <v>0</v>
      </c>
      <c r="BG9" s="4">
        <v>0</v>
      </c>
      <c r="BH9" s="103">
        <f t="shared" si="10"/>
        <v>33734</v>
      </c>
      <c r="BI9" s="103">
        <f>'[4]Non farebox- Details '!AM7</f>
        <v>1265</v>
      </c>
      <c r="BJ9" s="4">
        <v>92249</v>
      </c>
      <c r="BK9" s="4">
        <v>7800</v>
      </c>
      <c r="BL9" s="4">
        <v>0</v>
      </c>
      <c r="BM9" s="4">
        <v>0</v>
      </c>
      <c r="BN9" s="103">
        <f t="shared" si="11"/>
        <v>100049</v>
      </c>
      <c r="BO9" s="103">
        <f>'[4]Non farebox- Details '!AQ7</f>
        <v>9920</v>
      </c>
      <c r="BP9" s="1">
        <v>45188</v>
      </c>
      <c r="BQ9" s="1">
        <v>5520</v>
      </c>
      <c r="BR9" s="4"/>
      <c r="BS9" s="4">
        <v>0</v>
      </c>
      <c r="BT9" s="103">
        <f t="shared" si="12"/>
        <v>50708</v>
      </c>
      <c r="BU9" s="2">
        <f>'[4]Non farebox- Details '!AU7</f>
        <v>1389</v>
      </c>
      <c r="BV9" s="1">
        <v>33527</v>
      </c>
      <c r="BW9" s="1">
        <v>3810</v>
      </c>
      <c r="BX9" s="1">
        <v>0</v>
      </c>
      <c r="BY9" s="1">
        <v>0</v>
      </c>
      <c r="BZ9" s="103">
        <f t="shared" si="13"/>
        <v>37337</v>
      </c>
      <c r="CA9" s="2">
        <f>'[4]Non farebox- Details '!AY7</f>
        <v>350</v>
      </c>
      <c r="CB9" s="1">
        <v>108096</v>
      </c>
      <c r="CC9" s="1">
        <v>10940</v>
      </c>
      <c r="CD9" s="1">
        <v>0</v>
      </c>
      <c r="CE9" s="1">
        <v>0</v>
      </c>
      <c r="CF9" s="103">
        <f t="shared" si="14"/>
        <v>119036</v>
      </c>
      <c r="CG9" s="103">
        <f>'[4]Non farebox- Details '!BC7</f>
        <v>5695</v>
      </c>
      <c r="CH9" s="104">
        <v>77490</v>
      </c>
      <c r="CI9" s="104">
        <v>7250</v>
      </c>
      <c r="CJ9" s="104">
        <v>0</v>
      </c>
      <c r="CK9" s="104">
        <v>0</v>
      </c>
      <c r="CL9" s="103">
        <f t="shared" si="15"/>
        <v>84740</v>
      </c>
      <c r="CM9" s="105">
        <f>'[4]Non farebox- Details '!BF7</f>
        <v>725</v>
      </c>
      <c r="CN9" s="174">
        <f t="shared" si="16"/>
        <v>1004279</v>
      </c>
      <c r="CO9" s="175">
        <f t="shared" si="16"/>
        <v>32493</v>
      </c>
      <c r="CP9" s="107">
        <v>16029</v>
      </c>
      <c r="CQ9" s="1">
        <v>961</v>
      </c>
      <c r="CR9" s="1"/>
      <c r="CS9" s="1">
        <v>0</v>
      </c>
      <c r="CT9" s="103">
        <f t="shared" si="17"/>
        <v>16990</v>
      </c>
      <c r="CU9" s="103">
        <f>'[4]Non farebox- Details '!BI7</f>
        <v>480</v>
      </c>
      <c r="CV9" s="1">
        <v>32074</v>
      </c>
      <c r="CW9" s="1">
        <v>2250</v>
      </c>
      <c r="CX9" s="1">
        <v>0</v>
      </c>
      <c r="CY9" s="1">
        <v>0</v>
      </c>
      <c r="CZ9" s="103">
        <f t="shared" si="18"/>
        <v>34324</v>
      </c>
      <c r="DA9" s="103">
        <f>'[4]Non farebox- Details '!BL7</f>
        <v>1820</v>
      </c>
      <c r="DB9" s="1">
        <v>4790</v>
      </c>
      <c r="DC9" s="1">
        <v>1170</v>
      </c>
      <c r="DD9" s="1">
        <v>0</v>
      </c>
      <c r="DE9" s="1">
        <v>0</v>
      </c>
      <c r="DF9" s="103">
        <f t="shared" si="19"/>
        <v>5960</v>
      </c>
      <c r="DG9" s="103">
        <f>'[4]Non farebox- Details '!BQ7</f>
        <v>190</v>
      </c>
      <c r="DH9" s="1">
        <v>22797</v>
      </c>
      <c r="DI9" s="1">
        <v>3500</v>
      </c>
      <c r="DJ9" s="1">
        <v>0</v>
      </c>
      <c r="DK9" s="1">
        <v>0</v>
      </c>
      <c r="DL9" s="103">
        <f t="shared" si="20"/>
        <v>26297</v>
      </c>
      <c r="DM9" s="103">
        <f>'[4]Non farebox- Details '!BU7</f>
        <v>430</v>
      </c>
      <c r="DN9" s="1">
        <v>130653</v>
      </c>
      <c r="DO9" s="1">
        <v>15400</v>
      </c>
      <c r="DP9" s="1">
        <v>0</v>
      </c>
      <c r="DQ9" s="1">
        <v>0</v>
      </c>
      <c r="DR9" s="103">
        <f t="shared" si="21"/>
        <v>146053</v>
      </c>
      <c r="DS9" s="105">
        <f>'[4]Non farebox- Details '!BY7</f>
        <v>4300</v>
      </c>
      <c r="DT9" s="174">
        <f t="shared" si="22"/>
        <v>229624</v>
      </c>
      <c r="DU9" s="176">
        <f t="shared" si="0"/>
        <v>7220</v>
      </c>
      <c r="DV9" s="108">
        <f t="shared" si="23"/>
        <v>1233903</v>
      </c>
      <c r="DW9" s="109">
        <f>'[4]Non farebox- Details '!BZ7</f>
        <v>39713</v>
      </c>
      <c r="DX9" s="112"/>
      <c r="DY9" s="110"/>
      <c r="DZ9" s="46"/>
      <c r="EA9" s="8"/>
    </row>
    <row r="10" spans="1:131">
      <c r="A10" s="356">
        <v>42890</v>
      </c>
      <c r="B10" s="1">
        <v>121945</v>
      </c>
      <c r="C10" s="1">
        <v>17460</v>
      </c>
      <c r="D10" s="1">
        <v>0</v>
      </c>
      <c r="E10" s="1">
        <v>0</v>
      </c>
      <c r="F10" s="102">
        <f t="shared" si="1"/>
        <v>139405</v>
      </c>
      <c r="G10" s="2">
        <f>'[4]Non farebox- Details '!E8</f>
        <v>1970</v>
      </c>
      <c r="H10" s="1">
        <v>23012</v>
      </c>
      <c r="I10" s="1">
        <v>1820</v>
      </c>
      <c r="J10" s="1">
        <v>0</v>
      </c>
      <c r="K10" s="1">
        <v>0</v>
      </c>
      <c r="L10" s="102">
        <f t="shared" si="2"/>
        <v>24832</v>
      </c>
      <c r="M10" s="2">
        <f>'[4]Non farebox- Details '!I8</f>
        <v>194</v>
      </c>
      <c r="N10" s="1">
        <v>22670</v>
      </c>
      <c r="O10" s="1">
        <v>2640</v>
      </c>
      <c r="P10" s="1"/>
      <c r="Q10" s="1">
        <v>0</v>
      </c>
      <c r="R10" s="102">
        <f t="shared" si="3"/>
        <v>25310</v>
      </c>
      <c r="S10" s="2">
        <f>'[4]Non farebox- Details '!M8</f>
        <v>160</v>
      </c>
      <c r="T10" s="1">
        <v>47360</v>
      </c>
      <c r="U10" s="1">
        <v>3506</v>
      </c>
      <c r="V10" s="1">
        <v>0</v>
      </c>
      <c r="W10" s="1">
        <v>0</v>
      </c>
      <c r="X10" s="102">
        <f t="shared" si="4"/>
        <v>50866</v>
      </c>
      <c r="Y10" s="2">
        <f>'[4]Non farebox- Details '!Q8</f>
        <v>929</v>
      </c>
      <c r="Z10" s="1">
        <v>47675</v>
      </c>
      <c r="AA10" s="1">
        <v>8140</v>
      </c>
      <c r="AB10" s="1">
        <v>0</v>
      </c>
      <c r="AC10" s="1">
        <v>0</v>
      </c>
      <c r="AD10" s="102">
        <f t="shared" si="5"/>
        <v>55815</v>
      </c>
      <c r="AE10" s="2">
        <f>'[4]Non farebox- Details '!U8</f>
        <v>932</v>
      </c>
      <c r="AF10" s="1">
        <v>48726</v>
      </c>
      <c r="AG10" s="1">
        <v>7450</v>
      </c>
      <c r="AH10" s="1">
        <v>0</v>
      </c>
      <c r="AI10" s="1">
        <v>0</v>
      </c>
      <c r="AJ10" s="102">
        <f t="shared" si="6"/>
        <v>56176</v>
      </c>
      <c r="AK10" s="2">
        <f>'[4]Non farebox- Details '!Y8</f>
        <v>573</v>
      </c>
      <c r="AL10" s="1">
        <v>155170</v>
      </c>
      <c r="AM10" s="1">
        <v>18310</v>
      </c>
      <c r="AN10" s="1">
        <v>0</v>
      </c>
      <c r="AO10" s="1">
        <v>0</v>
      </c>
      <c r="AP10" s="102">
        <f t="shared" si="7"/>
        <v>173480</v>
      </c>
      <c r="AQ10" s="2">
        <f>'[4]Non farebox- Details '!AD8</f>
        <v>2293</v>
      </c>
      <c r="AR10" s="1">
        <v>89652</v>
      </c>
      <c r="AS10" s="1">
        <v>9600</v>
      </c>
      <c r="AT10" s="1"/>
      <c r="AU10" s="1">
        <v>0</v>
      </c>
      <c r="AV10" s="102">
        <f t="shared" si="8"/>
        <v>99252</v>
      </c>
      <c r="AW10" s="2">
        <f>'[4]Non farebox- Details '!AH8</f>
        <v>4572</v>
      </c>
      <c r="AX10" s="1">
        <v>88972</v>
      </c>
      <c r="AY10" s="1">
        <v>1780</v>
      </c>
      <c r="AZ10" s="1"/>
      <c r="BA10" s="1">
        <v>0</v>
      </c>
      <c r="BB10" s="103">
        <f t="shared" si="9"/>
        <v>90752</v>
      </c>
      <c r="BC10" s="2">
        <f>'[4]Non farebox- Details '!AJ8</f>
        <v>254</v>
      </c>
      <c r="BD10" s="4">
        <v>26061</v>
      </c>
      <c r="BE10" s="4">
        <v>2180</v>
      </c>
      <c r="BF10" s="4">
        <v>0</v>
      </c>
      <c r="BG10" s="4">
        <v>0</v>
      </c>
      <c r="BH10" s="103">
        <f t="shared" si="10"/>
        <v>28241</v>
      </c>
      <c r="BI10" s="103">
        <f>'[4]Non farebox- Details '!AM8</f>
        <v>1510</v>
      </c>
      <c r="BJ10" s="113">
        <v>84910</v>
      </c>
      <c r="BK10" s="113">
        <v>9820</v>
      </c>
      <c r="BL10" s="113">
        <v>0</v>
      </c>
      <c r="BM10" s="113">
        <v>0</v>
      </c>
      <c r="BN10" s="103">
        <f t="shared" si="11"/>
        <v>94730</v>
      </c>
      <c r="BO10" s="103">
        <f>'[4]Non farebox- Details '!AQ8</f>
        <v>8503</v>
      </c>
      <c r="BP10" s="1">
        <v>32553</v>
      </c>
      <c r="BQ10" s="1">
        <v>4040</v>
      </c>
      <c r="BR10" s="4"/>
      <c r="BS10" s="4">
        <v>0</v>
      </c>
      <c r="BT10" s="103">
        <f t="shared" si="12"/>
        <v>36593</v>
      </c>
      <c r="BU10" s="2">
        <f>'[4]Non farebox- Details '!AU8</f>
        <v>1920</v>
      </c>
      <c r="BV10" s="1">
        <v>20514</v>
      </c>
      <c r="BW10" s="1">
        <v>1310</v>
      </c>
      <c r="BX10" s="1">
        <v>0</v>
      </c>
      <c r="BY10" s="1">
        <v>0</v>
      </c>
      <c r="BZ10" s="103">
        <f t="shared" si="13"/>
        <v>21824</v>
      </c>
      <c r="CA10" s="2">
        <f>'[4]Non farebox- Details '!AY8</f>
        <v>175</v>
      </c>
      <c r="CB10" s="1">
        <v>84402</v>
      </c>
      <c r="CC10" s="1">
        <v>15705</v>
      </c>
      <c r="CD10" s="1">
        <v>0</v>
      </c>
      <c r="CE10" s="1">
        <v>0</v>
      </c>
      <c r="CF10" s="103">
        <f t="shared" si="14"/>
        <v>100107</v>
      </c>
      <c r="CG10" s="103">
        <f>'[4]Non farebox- Details '!BC8</f>
        <v>4380</v>
      </c>
      <c r="CH10" s="104">
        <v>66133</v>
      </c>
      <c r="CI10" s="104">
        <v>6760</v>
      </c>
      <c r="CJ10" s="104">
        <v>0</v>
      </c>
      <c r="CK10" s="104">
        <v>0</v>
      </c>
      <c r="CL10" s="103">
        <f t="shared" si="15"/>
        <v>72893</v>
      </c>
      <c r="CM10" s="105">
        <f>'[4]Non farebox- Details '!BF8</f>
        <v>710</v>
      </c>
      <c r="CN10" s="174">
        <f t="shared" si="16"/>
        <v>1070276</v>
      </c>
      <c r="CO10" s="175">
        <f t="shared" si="16"/>
        <v>29075</v>
      </c>
      <c r="CP10" s="107">
        <v>16656</v>
      </c>
      <c r="CQ10" s="1">
        <v>1720</v>
      </c>
      <c r="CR10" s="1"/>
      <c r="CS10" s="1">
        <v>0</v>
      </c>
      <c r="CT10" s="103">
        <f t="shared" si="17"/>
        <v>18376</v>
      </c>
      <c r="CU10" s="103">
        <f>'[4]Non farebox- Details '!BI8</f>
        <v>1130</v>
      </c>
      <c r="CV10" s="1">
        <v>19170</v>
      </c>
      <c r="CW10" s="1">
        <v>2400</v>
      </c>
      <c r="CX10" s="1">
        <v>0</v>
      </c>
      <c r="CY10" s="1">
        <v>0</v>
      </c>
      <c r="CZ10" s="103">
        <f t="shared" si="18"/>
        <v>21570</v>
      </c>
      <c r="DA10" s="103">
        <f>'[4]Non farebox- Details '!BL8</f>
        <v>1150</v>
      </c>
      <c r="DB10" s="1">
        <v>6593</v>
      </c>
      <c r="DC10" s="1">
        <v>1360</v>
      </c>
      <c r="DD10" s="1">
        <v>0</v>
      </c>
      <c r="DE10" s="1">
        <v>0</v>
      </c>
      <c r="DF10" s="103">
        <f t="shared" si="19"/>
        <v>7953</v>
      </c>
      <c r="DG10" s="103">
        <f>'[4]Non farebox- Details '!BQ8</f>
        <v>75</v>
      </c>
      <c r="DH10" s="1">
        <v>21374</v>
      </c>
      <c r="DI10" s="1">
        <v>2390</v>
      </c>
      <c r="DJ10" s="1">
        <v>0</v>
      </c>
      <c r="DK10" s="1">
        <v>0</v>
      </c>
      <c r="DL10" s="103">
        <f t="shared" si="20"/>
        <v>23764</v>
      </c>
      <c r="DM10" s="103">
        <f>'[4]Non farebox- Details '!BU8</f>
        <v>395</v>
      </c>
      <c r="DN10" s="1">
        <v>127831</v>
      </c>
      <c r="DO10" s="1">
        <v>11810</v>
      </c>
      <c r="DP10" s="1">
        <v>0</v>
      </c>
      <c r="DQ10" s="1">
        <v>0</v>
      </c>
      <c r="DR10" s="103">
        <f t="shared" si="21"/>
        <v>139641</v>
      </c>
      <c r="DS10" s="105">
        <f>'[4]Non farebox- Details '!BY8</f>
        <v>5000</v>
      </c>
      <c r="DT10" s="174">
        <f t="shared" si="22"/>
        <v>211304</v>
      </c>
      <c r="DU10" s="176">
        <f t="shared" si="0"/>
        <v>7750</v>
      </c>
      <c r="DV10" s="108">
        <f t="shared" si="23"/>
        <v>1281580</v>
      </c>
      <c r="DW10" s="109">
        <f>'[4]Non farebox- Details '!BZ8</f>
        <v>36825</v>
      </c>
      <c r="DX10" s="114"/>
      <c r="DY10" s="114"/>
      <c r="DZ10" s="46"/>
      <c r="EA10" s="46"/>
    </row>
    <row r="11" spans="1:131">
      <c r="A11" s="356">
        <v>42891</v>
      </c>
      <c r="B11" s="1">
        <v>56996</v>
      </c>
      <c r="C11" s="1">
        <v>2950</v>
      </c>
      <c r="D11" s="1">
        <v>0</v>
      </c>
      <c r="E11" s="1">
        <v>0</v>
      </c>
      <c r="F11" s="102">
        <f t="shared" si="1"/>
        <v>59946</v>
      </c>
      <c r="G11" s="2">
        <f>'[4]Non farebox- Details '!E9</f>
        <v>947</v>
      </c>
      <c r="H11" s="1">
        <v>18955</v>
      </c>
      <c r="I11" s="1">
        <v>1860</v>
      </c>
      <c r="J11" s="1">
        <v>0</v>
      </c>
      <c r="K11" s="1">
        <v>0</v>
      </c>
      <c r="L11" s="102">
        <f t="shared" si="2"/>
        <v>20815</v>
      </c>
      <c r="M11" s="2">
        <f>'[4]Non farebox- Details '!I9</f>
        <v>345</v>
      </c>
      <c r="N11" s="1">
        <v>15570</v>
      </c>
      <c r="O11" s="1">
        <v>1450</v>
      </c>
      <c r="P11" s="1"/>
      <c r="Q11" s="1">
        <v>0</v>
      </c>
      <c r="R11" s="102">
        <f t="shared" si="3"/>
        <v>17020</v>
      </c>
      <c r="S11" s="2">
        <f>'[4]Non farebox- Details '!M9</f>
        <v>80</v>
      </c>
      <c r="T11" s="1">
        <v>20791</v>
      </c>
      <c r="U11" s="1">
        <v>3010</v>
      </c>
      <c r="V11" s="1">
        <v>0</v>
      </c>
      <c r="W11" s="1">
        <v>0</v>
      </c>
      <c r="X11" s="102">
        <f t="shared" si="4"/>
        <v>23801</v>
      </c>
      <c r="Y11" s="2">
        <f>'[4]Non farebox- Details '!Q9</f>
        <v>865</v>
      </c>
      <c r="Z11" s="1">
        <v>33280</v>
      </c>
      <c r="AA11" s="1">
        <v>9180</v>
      </c>
      <c r="AB11" s="1">
        <v>0</v>
      </c>
      <c r="AC11" s="1">
        <v>500</v>
      </c>
      <c r="AD11" s="102">
        <f t="shared" si="5"/>
        <v>42960</v>
      </c>
      <c r="AE11" s="2">
        <f>'[4]Non farebox- Details '!U9</f>
        <v>677</v>
      </c>
      <c r="AF11" s="1">
        <v>34437</v>
      </c>
      <c r="AG11" s="1">
        <v>13650</v>
      </c>
      <c r="AH11" s="1">
        <v>0</v>
      </c>
      <c r="AI11" s="1">
        <v>0</v>
      </c>
      <c r="AJ11" s="102">
        <f t="shared" si="6"/>
        <v>48087</v>
      </c>
      <c r="AK11" s="2">
        <f>'[4]Non farebox- Details '!Y9</f>
        <v>460</v>
      </c>
      <c r="AL11" s="1">
        <v>93160</v>
      </c>
      <c r="AM11" s="1">
        <v>26444</v>
      </c>
      <c r="AN11" s="1">
        <v>0</v>
      </c>
      <c r="AO11" s="1">
        <v>0</v>
      </c>
      <c r="AP11" s="102">
        <f t="shared" si="7"/>
        <v>119604</v>
      </c>
      <c r="AQ11" s="2">
        <f>'[4]Non farebox- Details '!AD9</f>
        <v>3993</v>
      </c>
      <c r="AR11" s="1">
        <v>71669</v>
      </c>
      <c r="AS11" s="1">
        <v>25670</v>
      </c>
      <c r="AT11" s="1"/>
      <c r="AU11" s="1">
        <v>0</v>
      </c>
      <c r="AV11" s="102">
        <f t="shared" si="8"/>
        <v>97339</v>
      </c>
      <c r="AW11" s="2">
        <f>'[4]Non farebox- Details '!AH9</f>
        <v>17190</v>
      </c>
      <c r="AX11" s="1">
        <v>99234</v>
      </c>
      <c r="AY11" s="1">
        <v>7420</v>
      </c>
      <c r="AZ11" s="1"/>
      <c r="BA11" s="1">
        <v>0</v>
      </c>
      <c r="BB11" s="103">
        <f t="shared" si="9"/>
        <v>106654</v>
      </c>
      <c r="BC11" s="2">
        <f>'[4]Non farebox- Details '!AJ9</f>
        <v>224</v>
      </c>
      <c r="BD11" s="4">
        <v>19412</v>
      </c>
      <c r="BE11" s="1">
        <v>5460</v>
      </c>
      <c r="BF11" s="4">
        <v>0</v>
      </c>
      <c r="BG11" s="1">
        <v>0</v>
      </c>
      <c r="BH11" s="103">
        <f t="shared" si="10"/>
        <v>24872</v>
      </c>
      <c r="BI11" s="103">
        <f>'[4]Non farebox- Details '!AM9</f>
        <v>5410</v>
      </c>
      <c r="BJ11" s="113">
        <v>65149</v>
      </c>
      <c r="BK11" s="113">
        <v>12358</v>
      </c>
      <c r="BL11" s="113">
        <v>0</v>
      </c>
      <c r="BM11" s="113">
        <v>0</v>
      </c>
      <c r="BN11" s="103">
        <f t="shared" si="11"/>
        <v>77507</v>
      </c>
      <c r="BO11" s="103">
        <f>'[4]Non farebox- Details '!AQ9</f>
        <v>7660</v>
      </c>
      <c r="BP11" s="1">
        <v>37031</v>
      </c>
      <c r="BQ11" s="1">
        <v>4750</v>
      </c>
      <c r="BR11" s="4"/>
      <c r="BS11" s="4">
        <v>0</v>
      </c>
      <c r="BT11" s="103">
        <f t="shared" si="12"/>
        <v>41781</v>
      </c>
      <c r="BU11" s="2">
        <f>'[4]Non farebox- Details '!AU9</f>
        <v>4092</v>
      </c>
      <c r="BV11" s="1">
        <v>37284</v>
      </c>
      <c r="BW11" s="1">
        <v>16440</v>
      </c>
      <c r="BX11" s="1">
        <v>0</v>
      </c>
      <c r="BY11" s="1">
        <v>0</v>
      </c>
      <c r="BZ11" s="103">
        <f t="shared" si="13"/>
        <v>53724</v>
      </c>
      <c r="CA11" s="2">
        <f>'[4]Non farebox- Details '!AY9</f>
        <v>1040</v>
      </c>
      <c r="CB11" s="1">
        <v>68488</v>
      </c>
      <c r="CC11" s="1">
        <v>6960</v>
      </c>
      <c r="CD11" s="1">
        <v>0</v>
      </c>
      <c r="CE11" s="1">
        <v>0</v>
      </c>
      <c r="CF11" s="103">
        <f t="shared" si="14"/>
        <v>75448</v>
      </c>
      <c r="CG11" s="103">
        <f>'[4]Non farebox- Details '!BC9</f>
        <v>9465</v>
      </c>
      <c r="CH11" s="104">
        <v>51558</v>
      </c>
      <c r="CI11" s="104">
        <v>13710</v>
      </c>
      <c r="CJ11" s="104">
        <v>0</v>
      </c>
      <c r="CK11" s="104">
        <v>0</v>
      </c>
      <c r="CL11" s="103">
        <f t="shared" si="15"/>
        <v>65268</v>
      </c>
      <c r="CM11" s="105">
        <f>'[4]Non farebox- Details '!BF9</f>
        <v>1870</v>
      </c>
      <c r="CN11" s="174">
        <f t="shared" si="16"/>
        <v>874826</v>
      </c>
      <c r="CO11" s="175">
        <f t="shared" si="16"/>
        <v>54318</v>
      </c>
      <c r="CP11" s="107">
        <v>13423</v>
      </c>
      <c r="CQ11" s="1">
        <v>5460</v>
      </c>
      <c r="CR11" s="1"/>
      <c r="CS11" s="1">
        <v>0</v>
      </c>
      <c r="CT11" s="103">
        <f t="shared" si="17"/>
        <v>18883</v>
      </c>
      <c r="CU11" s="103">
        <f>'[4]Non farebox- Details '!BI9</f>
        <v>1540</v>
      </c>
      <c r="CV11" s="1">
        <v>19452</v>
      </c>
      <c r="CW11" s="1">
        <v>2250</v>
      </c>
      <c r="CX11" s="1">
        <v>0</v>
      </c>
      <c r="CY11" s="1">
        <v>0</v>
      </c>
      <c r="CZ11" s="103">
        <f t="shared" si="18"/>
        <v>21702</v>
      </c>
      <c r="DA11" s="103">
        <f>'[4]Non farebox- Details '!BL9</f>
        <v>5880</v>
      </c>
      <c r="DB11" s="1">
        <v>6350</v>
      </c>
      <c r="DC11" s="1">
        <v>1100</v>
      </c>
      <c r="DD11" s="1">
        <v>0</v>
      </c>
      <c r="DE11" s="1">
        <v>0</v>
      </c>
      <c r="DF11" s="103">
        <f t="shared" si="19"/>
        <v>7450</v>
      </c>
      <c r="DG11" s="103">
        <f>'[4]Non farebox- Details '!BQ9</f>
        <v>80</v>
      </c>
      <c r="DH11" s="1">
        <v>25089</v>
      </c>
      <c r="DI11" s="1">
        <v>4380</v>
      </c>
      <c r="DJ11" s="1">
        <v>0</v>
      </c>
      <c r="DK11" s="1">
        <v>0</v>
      </c>
      <c r="DL11" s="103">
        <f t="shared" si="20"/>
        <v>29469</v>
      </c>
      <c r="DM11" s="103">
        <f>'[4]Non farebox- Details '!BU9</f>
        <v>795</v>
      </c>
      <c r="DN11" s="1">
        <v>94911</v>
      </c>
      <c r="DO11" s="1">
        <v>8630</v>
      </c>
      <c r="DP11" s="1">
        <v>0</v>
      </c>
      <c r="DQ11" s="1">
        <v>0</v>
      </c>
      <c r="DR11" s="103">
        <f t="shared" si="21"/>
        <v>103541</v>
      </c>
      <c r="DS11" s="105">
        <f>'[4]Non farebox- Details '!BY9</f>
        <v>4170</v>
      </c>
      <c r="DT11" s="174">
        <f t="shared" si="22"/>
        <v>181045</v>
      </c>
      <c r="DU11" s="176">
        <f t="shared" si="0"/>
        <v>12465</v>
      </c>
      <c r="DV11" s="108">
        <f t="shared" si="23"/>
        <v>1055871</v>
      </c>
      <c r="DW11" s="109">
        <f>'[4]Non farebox- Details '!BZ9</f>
        <v>66783</v>
      </c>
    </row>
    <row r="12" spans="1:131">
      <c r="A12" s="356">
        <v>42892</v>
      </c>
      <c r="B12" s="1">
        <v>47714</v>
      </c>
      <c r="C12" s="1">
        <v>6120</v>
      </c>
      <c r="D12" s="1">
        <v>0</v>
      </c>
      <c r="E12" s="1">
        <v>300</v>
      </c>
      <c r="F12" s="102">
        <f t="shared" si="1"/>
        <v>54134</v>
      </c>
      <c r="G12" s="2">
        <f>'[4]Non farebox- Details '!E10</f>
        <v>697</v>
      </c>
      <c r="H12" s="1">
        <v>15019</v>
      </c>
      <c r="I12" s="1">
        <v>3300</v>
      </c>
      <c r="J12" s="1">
        <v>0</v>
      </c>
      <c r="K12" s="1">
        <v>0</v>
      </c>
      <c r="L12" s="102">
        <f t="shared" si="2"/>
        <v>18319</v>
      </c>
      <c r="M12" s="2">
        <f>'[4]Non farebox- Details '!I10</f>
        <v>299</v>
      </c>
      <c r="N12" s="1">
        <v>12001</v>
      </c>
      <c r="O12" s="1">
        <v>1370</v>
      </c>
      <c r="P12" s="1"/>
      <c r="Q12" s="1">
        <v>0</v>
      </c>
      <c r="R12" s="102">
        <f t="shared" si="3"/>
        <v>13371</v>
      </c>
      <c r="S12" s="2">
        <f>'[4]Non farebox- Details '!M10</f>
        <v>150</v>
      </c>
      <c r="T12" s="1">
        <v>16914</v>
      </c>
      <c r="U12" s="1">
        <v>2568</v>
      </c>
      <c r="V12" s="1">
        <v>0</v>
      </c>
      <c r="W12" s="1">
        <v>0</v>
      </c>
      <c r="X12" s="102">
        <f t="shared" si="4"/>
        <v>19482</v>
      </c>
      <c r="Y12" s="2">
        <f>'[4]Non farebox- Details '!Q10</f>
        <v>478</v>
      </c>
      <c r="Z12" s="1">
        <v>32577</v>
      </c>
      <c r="AA12" s="1">
        <v>9750</v>
      </c>
      <c r="AB12" s="1">
        <v>0</v>
      </c>
      <c r="AC12" s="1">
        <v>0</v>
      </c>
      <c r="AD12" s="102">
        <f t="shared" si="5"/>
        <v>42327</v>
      </c>
      <c r="AE12" s="2">
        <f>'[4]Non farebox- Details '!U10</f>
        <v>865</v>
      </c>
      <c r="AF12" s="1">
        <v>34346</v>
      </c>
      <c r="AG12" s="1">
        <v>7780</v>
      </c>
      <c r="AH12" s="1">
        <v>0</v>
      </c>
      <c r="AI12" s="1">
        <v>0</v>
      </c>
      <c r="AJ12" s="102">
        <f t="shared" si="6"/>
        <v>42126</v>
      </c>
      <c r="AK12" s="2">
        <f>'[4]Non farebox- Details '!Y10</f>
        <v>275</v>
      </c>
      <c r="AL12" s="1">
        <v>85756</v>
      </c>
      <c r="AM12" s="1">
        <v>20440</v>
      </c>
      <c r="AN12" s="1">
        <v>0</v>
      </c>
      <c r="AO12" s="1">
        <v>400</v>
      </c>
      <c r="AP12" s="102">
        <f t="shared" si="7"/>
        <v>106596</v>
      </c>
      <c r="AQ12" s="2">
        <f>'[4]Non farebox- Details '!AD10</f>
        <v>4682</v>
      </c>
      <c r="AR12" s="1">
        <v>54707</v>
      </c>
      <c r="AS12" s="1">
        <v>18110</v>
      </c>
      <c r="AT12" s="1"/>
      <c r="AU12" s="1">
        <v>150</v>
      </c>
      <c r="AV12" s="102">
        <f t="shared" si="8"/>
        <v>72967</v>
      </c>
      <c r="AW12" s="2">
        <f>'[4]Non farebox- Details '!AH10</f>
        <v>9953</v>
      </c>
      <c r="AX12" s="1">
        <v>71859</v>
      </c>
      <c r="AY12" s="1">
        <v>6910</v>
      </c>
      <c r="AZ12" s="1"/>
      <c r="BA12" s="1">
        <v>0</v>
      </c>
      <c r="BB12" s="103">
        <f t="shared" si="9"/>
        <v>78769</v>
      </c>
      <c r="BC12" s="2">
        <f>'[4]Non farebox- Details '!AJ10</f>
        <v>208</v>
      </c>
      <c r="BD12" s="4">
        <v>15031</v>
      </c>
      <c r="BE12" s="1">
        <v>2600</v>
      </c>
      <c r="BF12" s="4">
        <v>0</v>
      </c>
      <c r="BG12" s="1">
        <v>0</v>
      </c>
      <c r="BH12" s="103">
        <f t="shared" si="10"/>
        <v>17631</v>
      </c>
      <c r="BI12" s="103">
        <f>'[4]Non farebox- Details '!AM10</f>
        <v>1525</v>
      </c>
      <c r="BJ12" s="113">
        <v>53912</v>
      </c>
      <c r="BK12" s="113">
        <v>11010</v>
      </c>
      <c r="BL12" s="113">
        <v>0</v>
      </c>
      <c r="BM12" s="113">
        <v>0</v>
      </c>
      <c r="BN12" s="103">
        <f t="shared" si="11"/>
        <v>64922</v>
      </c>
      <c r="BO12" s="103">
        <f>'[4]Non farebox- Details '!AQ10</f>
        <v>7995</v>
      </c>
      <c r="BP12" s="1">
        <v>33286</v>
      </c>
      <c r="BQ12" s="1">
        <v>3080</v>
      </c>
      <c r="BR12" s="4"/>
      <c r="BS12" s="4">
        <v>0</v>
      </c>
      <c r="BT12" s="103">
        <f t="shared" si="12"/>
        <v>36366</v>
      </c>
      <c r="BU12" s="2">
        <f>'[4]Non farebox- Details '!AU10</f>
        <v>3181</v>
      </c>
      <c r="BV12" s="1">
        <v>33299</v>
      </c>
      <c r="BW12" s="1">
        <v>16140</v>
      </c>
      <c r="BX12" s="1">
        <v>0</v>
      </c>
      <c r="BY12" s="1">
        <v>0</v>
      </c>
      <c r="BZ12" s="103">
        <f t="shared" si="13"/>
        <v>49439</v>
      </c>
      <c r="CA12" s="2">
        <f>'[4]Non farebox- Details '!AY10</f>
        <v>605</v>
      </c>
      <c r="CB12" s="1">
        <v>54238</v>
      </c>
      <c r="CC12" s="1">
        <v>9220</v>
      </c>
      <c r="CD12" s="1">
        <v>0</v>
      </c>
      <c r="CE12" s="1">
        <v>0</v>
      </c>
      <c r="CF12" s="103">
        <f t="shared" si="14"/>
        <v>63458</v>
      </c>
      <c r="CG12" s="103">
        <f>'[4]Non farebox- Details '!BC10</f>
        <v>8280</v>
      </c>
      <c r="CH12" s="104">
        <v>36857</v>
      </c>
      <c r="CI12" s="104">
        <v>13130</v>
      </c>
      <c r="CJ12" s="104">
        <v>0</v>
      </c>
      <c r="CK12" s="104">
        <v>0</v>
      </c>
      <c r="CL12" s="103">
        <f t="shared" si="15"/>
        <v>49987</v>
      </c>
      <c r="CM12" s="105">
        <f>'[4]Non farebox- Details '!BF10</f>
        <v>2020</v>
      </c>
      <c r="CN12" s="174">
        <f t="shared" si="16"/>
        <v>729894</v>
      </c>
      <c r="CO12" s="175">
        <f t="shared" si="16"/>
        <v>41213</v>
      </c>
      <c r="CP12" s="107">
        <v>14365</v>
      </c>
      <c r="CQ12" s="1">
        <v>6980</v>
      </c>
      <c r="CR12" s="1"/>
      <c r="CS12" s="1">
        <v>0</v>
      </c>
      <c r="CT12" s="103">
        <f t="shared" si="17"/>
        <v>21345</v>
      </c>
      <c r="CU12" s="103">
        <f>'[4]Non farebox- Details '!BI10</f>
        <v>630</v>
      </c>
      <c r="CV12" s="1">
        <v>17538</v>
      </c>
      <c r="CW12" s="1">
        <v>5020</v>
      </c>
      <c r="CX12" s="1">
        <v>0</v>
      </c>
      <c r="CY12" s="1">
        <v>0</v>
      </c>
      <c r="CZ12" s="103">
        <f t="shared" si="18"/>
        <v>22558</v>
      </c>
      <c r="DA12" s="103">
        <f>'[4]Non farebox- Details '!BL10</f>
        <v>3810</v>
      </c>
      <c r="DB12" s="1">
        <v>4397</v>
      </c>
      <c r="DC12" s="1">
        <v>1180</v>
      </c>
      <c r="DD12" s="1">
        <v>0</v>
      </c>
      <c r="DE12" s="1">
        <v>0</v>
      </c>
      <c r="DF12" s="103">
        <f t="shared" si="19"/>
        <v>5577</v>
      </c>
      <c r="DG12" s="103">
        <f>'[4]Non farebox- Details '!BQ10</f>
        <v>114</v>
      </c>
      <c r="DH12" s="1">
        <v>14851</v>
      </c>
      <c r="DI12" s="1">
        <v>3790</v>
      </c>
      <c r="DJ12" s="1">
        <v>0</v>
      </c>
      <c r="DK12" s="1">
        <v>0</v>
      </c>
      <c r="DL12" s="103">
        <f t="shared" si="20"/>
        <v>18641</v>
      </c>
      <c r="DM12" s="103">
        <f>'[4]Non farebox- Details '!BU10</f>
        <v>465</v>
      </c>
      <c r="DN12" s="1">
        <v>80980</v>
      </c>
      <c r="DO12" s="1">
        <v>13690</v>
      </c>
      <c r="DP12" s="1">
        <v>0</v>
      </c>
      <c r="DQ12" s="1">
        <v>0</v>
      </c>
      <c r="DR12" s="103">
        <f t="shared" si="21"/>
        <v>94670</v>
      </c>
      <c r="DS12" s="105">
        <f>'[4]Non farebox- Details '!BY10</f>
        <v>3850</v>
      </c>
      <c r="DT12" s="174">
        <f t="shared" si="22"/>
        <v>162791</v>
      </c>
      <c r="DU12" s="176">
        <f t="shared" si="0"/>
        <v>8869</v>
      </c>
      <c r="DV12" s="108">
        <f t="shared" si="23"/>
        <v>892685</v>
      </c>
      <c r="DW12" s="109">
        <f>'[4]Non farebox- Details '!BZ10</f>
        <v>50082</v>
      </c>
    </row>
    <row r="13" spans="1:131">
      <c r="A13" s="356">
        <v>42893</v>
      </c>
      <c r="B13" s="1">
        <v>41574</v>
      </c>
      <c r="C13" s="1">
        <v>5610</v>
      </c>
      <c r="D13" s="1">
        <v>0</v>
      </c>
      <c r="E13" s="1">
        <v>0</v>
      </c>
      <c r="F13" s="102">
        <f t="shared" si="1"/>
        <v>47184</v>
      </c>
      <c r="G13" s="2">
        <f>'[4]Non farebox- Details '!E11</f>
        <v>550</v>
      </c>
      <c r="H13" s="1">
        <v>12305</v>
      </c>
      <c r="I13" s="1">
        <v>1550</v>
      </c>
      <c r="J13" s="1">
        <v>0</v>
      </c>
      <c r="K13" s="1">
        <v>0</v>
      </c>
      <c r="L13" s="102">
        <f t="shared" si="2"/>
        <v>13855</v>
      </c>
      <c r="M13" s="2">
        <f>'[4]Non farebox- Details '!I11</f>
        <v>132</v>
      </c>
      <c r="N13" s="1">
        <v>13453</v>
      </c>
      <c r="O13" s="1">
        <v>380</v>
      </c>
      <c r="P13" s="1"/>
      <c r="Q13" s="1">
        <v>0</v>
      </c>
      <c r="R13" s="102">
        <f t="shared" si="3"/>
        <v>13833</v>
      </c>
      <c r="S13" s="2">
        <f>'[4]Non farebox- Details '!M11</f>
        <v>120</v>
      </c>
      <c r="T13" s="1">
        <v>16106</v>
      </c>
      <c r="U13" s="1">
        <v>2910</v>
      </c>
      <c r="V13" s="1">
        <v>0</v>
      </c>
      <c r="W13" s="1">
        <v>0</v>
      </c>
      <c r="X13" s="102">
        <f t="shared" si="4"/>
        <v>19016</v>
      </c>
      <c r="Y13" s="2">
        <f>'[4]Non farebox- Details '!Q11</f>
        <v>382</v>
      </c>
      <c r="Z13" s="1">
        <v>26485</v>
      </c>
      <c r="AA13" s="1">
        <v>7940</v>
      </c>
      <c r="AB13" s="1">
        <v>0</v>
      </c>
      <c r="AC13" s="1">
        <v>0</v>
      </c>
      <c r="AD13" s="102">
        <f t="shared" si="5"/>
        <v>34425</v>
      </c>
      <c r="AE13" s="2">
        <f>'[4]Non farebox- Details '!U11</f>
        <v>1584</v>
      </c>
      <c r="AF13" s="1">
        <v>24912</v>
      </c>
      <c r="AG13" s="1">
        <v>7522</v>
      </c>
      <c r="AH13" s="1">
        <v>0</v>
      </c>
      <c r="AI13" s="1">
        <v>0</v>
      </c>
      <c r="AJ13" s="102">
        <f t="shared" si="6"/>
        <v>32434</v>
      </c>
      <c r="AK13" s="2">
        <f>'[4]Non farebox- Details '!Y11</f>
        <v>222</v>
      </c>
      <c r="AL13" s="1">
        <v>68929</v>
      </c>
      <c r="AM13" s="1">
        <v>17222</v>
      </c>
      <c r="AN13" s="1">
        <v>0</v>
      </c>
      <c r="AO13" s="1">
        <v>0</v>
      </c>
      <c r="AP13" s="102">
        <f t="shared" si="7"/>
        <v>86151</v>
      </c>
      <c r="AQ13" s="2">
        <f>'[4]Non farebox- Details '!AD11</f>
        <v>2798</v>
      </c>
      <c r="AR13" s="1">
        <v>51951</v>
      </c>
      <c r="AS13" s="1">
        <v>17840</v>
      </c>
      <c r="AT13" s="1"/>
      <c r="AU13" s="1">
        <v>0</v>
      </c>
      <c r="AV13" s="102">
        <f t="shared" si="8"/>
        <v>69791</v>
      </c>
      <c r="AW13" s="2">
        <f>'[4]Non farebox- Details '!AH11</f>
        <v>10380</v>
      </c>
      <c r="AX13" s="1">
        <v>61645</v>
      </c>
      <c r="AY13" s="1">
        <v>6270</v>
      </c>
      <c r="AZ13" s="1"/>
      <c r="BA13" s="1">
        <v>0</v>
      </c>
      <c r="BB13" s="103">
        <f t="shared" si="9"/>
        <v>67915</v>
      </c>
      <c r="BC13" s="2">
        <f>'[4]Non farebox- Details '!AJ11</f>
        <v>272</v>
      </c>
      <c r="BD13" s="4">
        <v>17764</v>
      </c>
      <c r="BE13" s="1">
        <v>7940</v>
      </c>
      <c r="BF13" s="4">
        <v>0</v>
      </c>
      <c r="BG13" s="1">
        <v>0</v>
      </c>
      <c r="BH13" s="103">
        <f t="shared" si="10"/>
        <v>25704</v>
      </c>
      <c r="BI13" s="103">
        <f>'[4]Non farebox- Details '!AM11</f>
        <v>2075</v>
      </c>
      <c r="BJ13" s="115">
        <v>54133</v>
      </c>
      <c r="BK13" s="115">
        <v>9370</v>
      </c>
      <c r="BL13" s="115">
        <v>0</v>
      </c>
      <c r="BM13" s="115">
        <v>0</v>
      </c>
      <c r="BN13" s="103">
        <f t="shared" si="11"/>
        <v>63503</v>
      </c>
      <c r="BO13" s="103">
        <f>'[4]Non farebox- Details '!AQ11</f>
        <v>8733</v>
      </c>
      <c r="BP13" s="1">
        <v>34474</v>
      </c>
      <c r="BQ13" s="1">
        <v>6246</v>
      </c>
      <c r="BR13" s="4"/>
      <c r="BS13" s="4">
        <v>0</v>
      </c>
      <c r="BT13" s="103">
        <f t="shared" si="12"/>
        <v>40720</v>
      </c>
      <c r="BU13" s="2">
        <f>'[4]Non farebox- Details '!AU11</f>
        <v>3287</v>
      </c>
      <c r="BV13" s="1">
        <v>27903</v>
      </c>
      <c r="BW13" s="1">
        <v>13450</v>
      </c>
      <c r="BX13" s="1">
        <v>0</v>
      </c>
      <c r="BY13" s="1">
        <v>0</v>
      </c>
      <c r="BZ13" s="103">
        <f t="shared" si="13"/>
        <v>41353</v>
      </c>
      <c r="CA13" s="2">
        <f>'[4]Non farebox- Details '!AY11</f>
        <v>985</v>
      </c>
      <c r="CB13" s="1">
        <v>54058</v>
      </c>
      <c r="CC13" s="1">
        <v>8780</v>
      </c>
      <c r="CD13" s="1">
        <v>0</v>
      </c>
      <c r="CE13" s="1">
        <v>0</v>
      </c>
      <c r="CF13" s="103">
        <f t="shared" si="14"/>
        <v>62838</v>
      </c>
      <c r="CG13" s="103">
        <f>'[4]Non farebox- Details '!BC11</f>
        <v>6500</v>
      </c>
      <c r="CH13" s="3">
        <v>46252</v>
      </c>
      <c r="CI13" s="3">
        <v>18000</v>
      </c>
      <c r="CJ13" s="3">
        <v>0</v>
      </c>
      <c r="CK13" s="3">
        <v>0</v>
      </c>
      <c r="CL13" s="103">
        <f t="shared" si="15"/>
        <v>64252</v>
      </c>
      <c r="CM13" s="105">
        <f>'[4]Non farebox- Details '!BF11</f>
        <v>1880</v>
      </c>
      <c r="CN13" s="174">
        <f t="shared" si="16"/>
        <v>682974</v>
      </c>
      <c r="CO13" s="175">
        <f t="shared" si="16"/>
        <v>39900</v>
      </c>
      <c r="CP13" s="107">
        <v>11599</v>
      </c>
      <c r="CQ13" s="1">
        <v>4780</v>
      </c>
      <c r="CR13" s="1"/>
      <c r="CS13" s="1">
        <v>0</v>
      </c>
      <c r="CT13" s="103">
        <f t="shared" si="17"/>
        <v>16379</v>
      </c>
      <c r="CU13" s="103">
        <f>'[4]Non farebox- Details '!BI11</f>
        <v>1110</v>
      </c>
      <c r="CV13" s="1">
        <v>18471</v>
      </c>
      <c r="CW13" s="1">
        <v>2310</v>
      </c>
      <c r="CX13" s="1">
        <v>0</v>
      </c>
      <c r="CY13" s="1">
        <v>0</v>
      </c>
      <c r="CZ13" s="103">
        <f t="shared" si="18"/>
        <v>20781</v>
      </c>
      <c r="DA13" s="103">
        <f>'[4]Non farebox- Details '!BL11</f>
        <v>3405</v>
      </c>
      <c r="DB13" s="1">
        <v>4164</v>
      </c>
      <c r="DC13" s="1">
        <v>1360</v>
      </c>
      <c r="DD13" s="1">
        <v>0</v>
      </c>
      <c r="DE13" s="1">
        <v>0</v>
      </c>
      <c r="DF13" s="103">
        <f t="shared" si="19"/>
        <v>5524</v>
      </c>
      <c r="DG13" s="103">
        <f>'[4]Non farebox- Details '!BQ11</f>
        <v>232</v>
      </c>
      <c r="DH13" s="1">
        <v>16263</v>
      </c>
      <c r="DI13" s="1">
        <v>2810</v>
      </c>
      <c r="DJ13" s="1">
        <v>0</v>
      </c>
      <c r="DK13" s="1">
        <v>0</v>
      </c>
      <c r="DL13" s="103">
        <f t="shared" si="20"/>
        <v>19073</v>
      </c>
      <c r="DM13" s="103">
        <f>'[4]Non farebox- Details '!BU11</f>
        <v>335</v>
      </c>
      <c r="DN13" s="1">
        <v>82144</v>
      </c>
      <c r="DO13" s="1">
        <v>8240</v>
      </c>
      <c r="DP13" s="1">
        <v>0</v>
      </c>
      <c r="DQ13" s="1">
        <v>0</v>
      </c>
      <c r="DR13" s="103">
        <f t="shared" si="21"/>
        <v>90384</v>
      </c>
      <c r="DS13" s="105">
        <f>'[4]Non farebox- Details '!BY11</f>
        <v>4790</v>
      </c>
      <c r="DT13" s="174">
        <f t="shared" si="22"/>
        <v>152141</v>
      </c>
      <c r="DU13" s="176">
        <f t="shared" si="0"/>
        <v>9872</v>
      </c>
      <c r="DV13" s="108">
        <f t="shared" si="23"/>
        <v>835115</v>
      </c>
      <c r="DW13" s="109">
        <f>'[4]Non farebox- Details '!BZ11</f>
        <v>49772</v>
      </c>
    </row>
    <row r="14" spans="1:131">
      <c r="A14" s="356">
        <v>42894</v>
      </c>
      <c r="B14" s="1">
        <v>38084</v>
      </c>
      <c r="C14" s="1">
        <v>4020</v>
      </c>
      <c r="D14" s="1">
        <v>0</v>
      </c>
      <c r="E14" s="1">
        <v>0</v>
      </c>
      <c r="F14" s="102">
        <f t="shared" si="1"/>
        <v>42104</v>
      </c>
      <c r="G14" s="2">
        <f>'[4]Non farebox- Details '!E12</f>
        <v>1122</v>
      </c>
      <c r="H14" s="1">
        <v>11254</v>
      </c>
      <c r="I14" s="1">
        <v>1300</v>
      </c>
      <c r="J14" s="1">
        <v>0</v>
      </c>
      <c r="K14" s="1">
        <v>0</v>
      </c>
      <c r="L14" s="102">
        <f t="shared" si="2"/>
        <v>12554</v>
      </c>
      <c r="M14" s="2">
        <f>'[4]Non farebox- Details '!I12</f>
        <v>97</v>
      </c>
      <c r="N14" s="1">
        <v>12381</v>
      </c>
      <c r="O14" s="1">
        <v>2270</v>
      </c>
      <c r="P14" s="1"/>
      <c r="Q14" s="1">
        <v>0</v>
      </c>
      <c r="R14" s="102">
        <f t="shared" si="3"/>
        <v>14651</v>
      </c>
      <c r="S14" s="2">
        <f>'[4]Non farebox- Details '!M12</f>
        <v>120</v>
      </c>
      <c r="T14" s="1">
        <v>18017</v>
      </c>
      <c r="U14" s="1">
        <v>870</v>
      </c>
      <c r="V14" s="1">
        <v>0</v>
      </c>
      <c r="W14" s="1">
        <v>0</v>
      </c>
      <c r="X14" s="102">
        <f t="shared" si="4"/>
        <v>18887</v>
      </c>
      <c r="Y14" s="2">
        <f>'[4]Non farebox- Details '!Q12</f>
        <v>620</v>
      </c>
      <c r="Z14" s="1">
        <v>23229</v>
      </c>
      <c r="AA14" s="1">
        <v>12550</v>
      </c>
      <c r="AB14" s="1">
        <v>0</v>
      </c>
      <c r="AC14" s="1">
        <v>0</v>
      </c>
      <c r="AD14" s="102">
        <f t="shared" si="5"/>
        <v>35779</v>
      </c>
      <c r="AE14" s="2">
        <f>'[4]Non farebox- Details '!U12</f>
        <v>885</v>
      </c>
      <c r="AF14" s="1">
        <v>19647</v>
      </c>
      <c r="AG14" s="1">
        <v>7180</v>
      </c>
      <c r="AH14" s="1">
        <v>0</v>
      </c>
      <c r="AI14" s="1">
        <v>200</v>
      </c>
      <c r="AJ14" s="102">
        <f t="shared" si="6"/>
        <v>27027</v>
      </c>
      <c r="AK14" s="2">
        <f>'[4]Non farebox- Details '!Y12</f>
        <v>422</v>
      </c>
      <c r="AL14" s="1">
        <v>55558</v>
      </c>
      <c r="AM14" s="1">
        <v>17070</v>
      </c>
      <c r="AN14" s="1">
        <v>0</v>
      </c>
      <c r="AO14" s="1">
        <v>0</v>
      </c>
      <c r="AP14" s="102">
        <f t="shared" si="7"/>
        <v>72628</v>
      </c>
      <c r="AQ14" s="2">
        <f>'[4]Non farebox- Details '!AD12</f>
        <v>2226</v>
      </c>
      <c r="AR14" s="1">
        <v>52740</v>
      </c>
      <c r="AS14" s="1">
        <v>17980</v>
      </c>
      <c r="AT14" s="1"/>
      <c r="AU14" s="1">
        <v>0</v>
      </c>
      <c r="AV14" s="102">
        <f t="shared" si="8"/>
        <v>70720</v>
      </c>
      <c r="AW14" s="2">
        <f>'[4]Non farebox- Details '!AH12</f>
        <v>9694</v>
      </c>
      <c r="AX14" s="1">
        <v>63685</v>
      </c>
      <c r="AY14" s="1">
        <v>4220</v>
      </c>
      <c r="AZ14" s="1"/>
      <c r="BA14" s="1">
        <v>0</v>
      </c>
      <c r="BB14" s="103">
        <f t="shared" si="9"/>
        <v>67905</v>
      </c>
      <c r="BC14" s="2">
        <f>'[4]Non farebox- Details '!AJ12</f>
        <v>236</v>
      </c>
      <c r="BD14" s="4">
        <v>23784</v>
      </c>
      <c r="BE14" s="1">
        <v>1320</v>
      </c>
      <c r="BF14" s="4">
        <v>0</v>
      </c>
      <c r="BG14" s="1">
        <v>0</v>
      </c>
      <c r="BH14" s="103">
        <f t="shared" si="10"/>
        <v>25104</v>
      </c>
      <c r="BI14" s="103">
        <f>'[4]Non farebox- Details '!AM12</f>
        <v>2470</v>
      </c>
      <c r="BJ14" s="113">
        <v>43670</v>
      </c>
      <c r="BK14" s="113">
        <v>12490</v>
      </c>
      <c r="BL14" s="113">
        <v>0</v>
      </c>
      <c r="BM14" s="113">
        <v>0</v>
      </c>
      <c r="BN14" s="103">
        <f t="shared" si="11"/>
        <v>56160</v>
      </c>
      <c r="BO14" s="103">
        <f>'[4]Non farebox- Details '!AQ12</f>
        <v>7880</v>
      </c>
      <c r="BP14" s="1">
        <v>29145</v>
      </c>
      <c r="BQ14" s="1">
        <v>3580</v>
      </c>
      <c r="BR14" s="4"/>
      <c r="BS14" s="4">
        <v>0</v>
      </c>
      <c r="BT14" s="103">
        <f t="shared" si="12"/>
        <v>32725</v>
      </c>
      <c r="BU14" s="2">
        <f>'[4]Non farebox- Details '!AU12</f>
        <v>2896</v>
      </c>
      <c r="BV14" s="1">
        <v>32526</v>
      </c>
      <c r="BW14" s="1">
        <v>11850</v>
      </c>
      <c r="BX14" s="1">
        <v>0</v>
      </c>
      <c r="BY14" s="1">
        <v>0</v>
      </c>
      <c r="BZ14" s="103">
        <f t="shared" si="13"/>
        <v>44376</v>
      </c>
      <c r="CA14" s="2">
        <f>'[4]Non farebox- Details '!AY12</f>
        <v>800</v>
      </c>
      <c r="CB14" s="1">
        <v>54624</v>
      </c>
      <c r="CC14" s="1">
        <v>12626</v>
      </c>
      <c r="CD14" s="1">
        <v>0</v>
      </c>
      <c r="CE14" s="1">
        <v>0</v>
      </c>
      <c r="CF14" s="103">
        <f t="shared" si="14"/>
        <v>67250</v>
      </c>
      <c r="CG14" s="103">
        <f>'[4]Non farebox- Details '!BC12</f>
        <v>9885</v>
      </c>
      <c r="CH14" s="104">
        <v>42787</v>
      </c>
      <c r="CI14" s="104">
        <v>9000</v>
      </c>
      <c r="CJ14" s="104">
        <v>0</v>
      </c>
      <c r="CK14" s="104">
        <v>0</v>
      </c>
      <c r="CL14" s="103">
        <f t="shared" si="15"/>
        <v>51787</v>
      </c>
      <c r="CM14" s="105">
        <f>'[4]Non farebox- Details '!BF12</f>
        <v>1715</v>
      </c>
      <c r="CN14" s="174">
        <f t="shared" si="16"/>
        <v>639657</v>
      </c>
      <c r="CO14" s="175">
        <f t="shared" si="16"/>
        <v>41068</v>
      </c>
      <c r="CP14" s="107">
        <v>17970</v>
      </c>
      <c r="CQ14" s="1">
        <v>1900</v>
      </c>
      <c r="CR14" s="1"/>
      <c r="CS14" s="1">
        <v>0</v>
      </c>
      <c r="CT14" s="103">
        <f t="shared" si="17"/>
        <v>19870</v>
      </c>
      <c r="CU14" s="103">
        <f>'[4]Non farebox- Details '!BI12</f>
        <v>1190</v>
      </c>
      <c r="CV14" s="1">
        <v>16614</v>
      </c>
      <c r="CW14" s="1">
        <v>790</v>
      </c>
      <c r="CX14" s="1">
        <v>0</v>
      </c>
      <c r="CY14" s="1">
        <v>0</v>
      </c>
      <c r="CZ14" s="103">
        <f t="shared" si="18"/>
        <v>17404</v>
      </c>
      <c r="DA14" s="103">
        <f>'[4]Non farebox- Details '!BL12</f>
        <v>2850</v>
      </c>
      <c r="DB14" s="1">
        <v>4012</v>
      </c>
      <c r="DC14" s="1">
        <v>700</v>
      </c>
      <c r="DD14" s="1">
        <v>0</v>
      </c>
      <c r="DE14" s="1">
        <v>0</v>
      </c>
      <c r="DF14" s="103">
        <f t="shared" si="19"/>
        <v>4712</v>
      </c>
      <c r="DG14" s="103">
        <f>'[4]Non farebox- Details '!BQ12</f>
        <v>153</v>
      </c>
      <c r="DH14" s="1">
        <v>17507</v>
      </c>
      <c r="DI14" s="1">
        <v>4090</v>
      </c>
      <c r="DJ14" s="1">
        <v>0</v>
      </c>
      <c r="DK14" s="1">
        <v>0</v>
      </c>
      <c r="DL14" s="103">
        <f t="shared" si="20"/>
        <v>21597</v>
      </c>
      <c r="DM14" s="103">
        <f>'[4]Non farebox- Details '!BU12</f>
        <v>440</v>
      </c>
      <c r="DN14" s="1">
        <v>75108</v>
      </c>
      <c r="DO14" s="1">
        <v>13130</v>
      </c>
      <c r="DP14" s="1">
        <v>0</v>
      </c>
      <c r="DQ14" s="1">
        <v>0</v>
      </c>
      <c r="DR14" s="103">
        <f t="shared" si="21"/>
        <v>88238</v>
      </c>
      <c r="DS14" s="105">
        <f>'[4]Non farebox- Details '!BY12</f>
        <v>4860</v>
      </c>
      <c r="DT14" s="174">
        <f t="shared" si="22"/>
        <v>151821</v>
      </c>
      <c r="DU14" s="176">
        <f t="shared" si="0"/>
        <v>9493</v>
      </c>
      <c r="DV14" s="108">
        <f t="shared" si="23"/>
        <v>791478</v>
      </c>
      <c r="DW14" s="109">
        <f>'[4]Non farebox- Details '!BZ12</f>
        <v>50561</v>
      </c>
    </row>
    <row r="15" spans="1:131">
      <c r="A15" s="356">
        <v>42895</v>
      </c>
      <c r="B15" s="1">
        <v>40432</v>
      </c>
      <c r="C15" s="1">
        <v>4920</v>
      </c>
      <c r="D15" s="1">
        <v>0</v>
      </c>
      <c r="E15" s="1">
        <v>500</v>
      </c>
      <c r="F15" s="102">
        <f t="shared" si="1"/>
        <v>45852</v>
      </c>
      <c r="G15" s="2">
        <f>'[4]Non farebox- Details '!E13</f>
        <v>734</v>
      </c>
      <c r="H15" s="1">
        <v>11448</v>
      </c>
      <c r="I15" s="1">
        <v>2240</v>
      </c>
      <c r="J15" s="1">
        <v>0</v>
      </c>
      <c r="K15" s="1">
        <v>0</v>
      </c>
      <c r="L15" s="102">
        <f t="shared" si="2"/>
        <v>13688</v>
      </c>
      <c r="M15" s="2">
        <f>'[4]Non farebox- Details '!I13</f>
        <v>77</v>
      </c>
      <c r="N15" s="1">
        <v>14988</v>
      </c>
      <c r="O15" s="1">
        <v>100</v>
      </c>
      <c r="P15" s="1"/>
      <c r="Q15" s="1">
        <v>0</v>
      </c>
      <c r="R15" s="102">
        <f t="shared" si="3"/>
        <v>15088</v>
      </c>
      <c r="S15" s="2">
        <f>'[4]Non farebox- Details '!M13</f>
        <v>90</v>
      </c>
      <c r="T15" s="1">
        <v>15221</v>
      </c>
      <c r="U15" s="1">
        <v>1730</v>
      </c>
      <c r="V15" s="1">
        <v>0</v>
      </c>
      <c r="W15" s="1">
        <v>0</v>
      </c>
      <c r="X15" s="102">
        <f t="shared" si="4"/>
        <v>16951</v>
      </c>
      <c r="Y15" s="2">
        <f>'[4]Non farebox- Details '!Q13</f>
        <v>418</v>
      </c>
      <c r="Z15" s="1">
        <v>29838</v>
      </c>
      <c r="AA15" s="1">
        <v>6250</v>
      </c>
      <c r="AB15" s="1">
        <v>0</v>
      </c>
      <c r="AC15" s="1">
        <v>0</v>
      </c>
      <c r="AD15" s="102">
        <f t="shared" si="5"/>
        <v>36088</v>
      </c>
      <c r="AE15" s="2">
        <f>'[4]Non farebox- Details '!U13</f>
        <v>984</v>
      </c>
      <c r="AF15" s="1">
        <v>28938</v>
      </c>
      <c r="AG15" s="1">
        <v>4620</v>
      </c>
      <c r="AH15" s="1">
        <v>0</v>
      </c>
      <c r="AI15" s="1">
        <v>0</v>
      </c>
      <c r="AJ15" s="102">
        <f t="shared" si="6"/>
        <v>33558</v>
      </c>
      <c r="AK15" s="2">
        <f>'[4]Non farebox- Details '!Y13</f>
        <v>439</v>
      </c>
      <c r="AL15" s="1">
        <v>73335</v>
      </c>
      <c r="AM15" s="1">
        <v>25710</v>
      </c>
      <c r="AN15" s="1">
        <v>0</v>
      </c>
      <c r="AO15" s="1">
        <v>0</v>
      </c>
      <c r="AP15" s="102">
        <f t="shared" si="7"/>
        <v>99045</v>
      </c>
      <c r="AQ15" s="2">
        <f>'[4]Non farebox- Details '!AD13</f>
        <v>2258</v>
      </c>
      <c r="AR15" s="1">
        <v>50977</v>
      </c>
      <c r="AS15" s="1">
        <v>12010</v>
      </c>
      <c r="AT15" s="1"/>
      <c r="AU15" s="1">
        <v>0</v>
      </c>
      <c r="AV15" s="102">
        <f t="shared" si="8"/>
        <v>62987</v>
      </c>
      <c r="AW15" s="2">
        <f>'[4]Non farebox- Details '!AH13</f>
        <v>8365</v>
      </c>
      <c r="AX15" s="1">
        <v>61429</v>
      </c>
      <c r="AY15" s="1">
        <v>4030</v>
      </c>
      <c r="AZ15" s="1"/>
      <c r="BA15" s="1">
        <v>0</v>
      </c>
      <c r="BB15" s="103">
        <f t="shared" si="9"/>
        <v>65459</v>
      </c>
      <c r="BC15" s="2">
        <f>'[4]Non farebox- Details '!AJ13</f>
        <v>292</v>
      </c>
      <c r="BD15" s="4">
        <v>18097</v>
      </c>
      <c r="BE15" s="1">
        <v>7450</v>
      </c>
      <c r="BF15" s="4">
        <v>0</v>
      </c>
      <c r="BG15" s="1">
        <v>0</v>
      </c>
      <c r="BH15" s="103">
        <f t="shared" si="10"/>
        <v>25547</v>
      </c>
      <c r="BI15" s="103">
        <f>'[4]Non farebox- Details '!AM13</f>
        <v>2415</v>
      </c>
      <c r="BJ15" s="113">
        <v>52615</v>
      </c>
      <c r="BK15" s="113">
        <v>11270</v>
      </c>
      <c r="BL15" s="113">
        <v>0</v>
      </c>
      <c r="BM15" s="113">
        <v>200</v>
      </c>
      <c r="BN15" s="103">
        <f t="shared" si="11"/>
        <v>64085</v>
      </c>
      <c r="BO15" s="103">
        <f>'[4]Non farebox- Details '!AQ13</f>
        <v>9269</v>
      </c>
      <c r="BP15" s="1">
        <v>36168</v>
      </c>
      <c r="BQ15" s="1">
        <v>6880</v>
      </c>
      <c r="BR15" s="4"/>
      <c r="BS15" s="4">
        <v>500</v>
      </c>
      <c r="BT15" s="103">
        <f t="shared" si="12"/>
        <v>43548</v>
      </c>
      <c r="BU15" s="2">
        <f>'[4]Non farebox- Details '!AU13</f>
        <v>2629</v>
      </c>
      <c r="BV15" s="1">
        <v>48536</v>
      </c>
      <c r="BW15" s="1">
        <v>11940</v>
      </c>
      <c r="BX15" s="1">
        <v>0</v>
      </c>
      <c r="BY15" s="1">
        <v>200</v>
      </c>
      <c r="BZ15" s="103">
        <f t="shared" si="13"/>
        <v>60676</v>
      </c>
      <c r="CA15" s="2">
        <f>'[4]Non farebox- Details '!AY13</f>
        <v>545</v>
      </c>
      <c r="CB15" s="1">
        <v>78930</v>
      </c>
      <c r="CC15" s="1">
        <v>7610</v>
      </c>
      <c r="CD15" s="1">
        <v>0</v>
      </c>
      <c r="CE15" s="1">
        <v>0</v>
      </c>
      <c r="CF15" s="103">
        <f t="shared" si="14"/>
        <v>86540</v>
      </c>
      <c r="CG15" s="103">
        <f>'[4]Non farebox- Details '!BC13</f>
        <v>5210</v>
      </c>
      <c r="CH15" s="104">
        <v>57565</v>
      </c>
      <c r="CI15" s="104">
        <v>5260</v>
      </c>
      <c r="CJ15" s="104">
        <v>0</v>
      </c>
      <c r="CK15" s="104">
        <v>0</v>
      </c>
      <c r="CL15" s="103">
        <f t="shared" si="15"/>
        <v>62825</v>
      </c>
      <c r="CM15" s="105">
        <f>'[4]Non farebox- Details '!BF13</f>
        <v>495</v>
      </c>
      <c r="CN15" s="174">
        <f t="shared" si="16"/>
        <v>731937</v>
      </c>
      <c r="CO15" s="175">
        <f t="shared" si="16"/>
        <v>34220</v>
      </c>
      <c r="CP15" s="107">
        <v>15345</v>
      </c>
      <c r="CQ15" s="1">
        <v>5365</v>
      </c>
      <c r="CR15" s="1"/>
      <c r="CS15" s="1">
        <v>0</v>
      </c>
      <c r="CT15" s="103">
        <f t="shared" si="17"/>
        <v>20710</v>
      </c>
      <c r="CU15" s="103">
        <f>'[4]Non farebox- Details '!BI13</f>
        <v>3020</v>
      </c>
      <c r="CV15" s="1">
        <v>26713</v>
      </c>
      <c r="CW15" s="1">
        <v>1435</v>
      </c>
      <c r="CX15" s="1">
        <v>0</v>
      </c>
      <c r="CY15" s="1">
        <v>0</v>
      </c>
      <c r="CZ15" s="103">
        <f t="shared" si="18"/>
        <v>28148</v>
      </c>
      <c r="DA15" s="103">
        <f>'[4]Non farebox- Details '!BL13</f>
        <v>3310</v>
      </c>
      <c r="DB15" s="1">
        <v>3375</v>
      </c>
      <c r="DC15" s="1">
        <v>700</v>
      </c>
      <c r="DD15" s="1">
        <v>0</v>
      </c>
      <c r="DE15" s="1">
        <v>0</v>
      </c>
      <c r="DF15" s="103">
        <f t="shared" si="19"/>
        <v>4075</v>
      </c>
      <c r="DG15" s="103">
        <f>'[4]Non farebox- Details '!BQ13</f>
        <v>96</v>
      </c>
      <c r="DH15" s="1">
        <v>22596</v>
      </c>
      <c r="DI15" s="1">
        <v>2260</v>
      </c>
      <c r="DJ15" s="1">
        <v>0</v>
      </c>
      <c r="DK15" s="1">
        <v>0</v>
      </c>
      <c r="DL15" s="103">
        <f t="shared" si="20"/>
        <v>24856</v>
      </c>
      <c r="DM15" s="103">
        <f>'[4]Non farebox- Details '!BU13</f>
        <v>225</v>
      </c>
      <c r="DN15" s="1">
        <v>83432</v>
      </c>
      <c r="DO15" s="1">
        <v>9900</v>
      </c>
      <c r="DP15" s="1">
        <v>0</v>
      </c>
      <c r="DQ15" s="1">
        <v>0</v>
      </c>
      <c r="DR15" s="103">
        <f t="shared" si="21"/>
        <v>93332</v>
      </c>
      <c r="DS15" s="105">
        <f>'[4]Non farebox- Details '!BY13</f>
        <v>3175</v>
      </c>
      <c r="DT15" s="174">
        <f t="shared" si="22"/>
        <v>171121</v>
      </c>
      <c r="DU15" s="176">
        <f t="shared" si="0"/>
        <v>9826</v>
      </c>
      <c r="DV15" s="108">
        <f t="shared" si="23"/>
        <v>903058</v>
      </c>
      <c r="DW15" s="109">
        <f>'[4]Non farebox- Details '!BZ13</f>
        <v>44046</v>
      </c>
    </row>
    <row r="16" spans="1:131">
      <c r="A16" s="356">
        <v>42896</v>
      </c>
      <c r="B16" s="1">
        <v>79527</v>
      </c>
      <c r="C16" s="1">
        <v>6130</v>
      </c>
      <c r="D16" s="1">
        <v>0</v>
      </c>
      <c r="E16" s="1">
        <v>0</v>
      </c>
      <c r="F16" s="102">
        <f t="shared" si="1"/>
        <v>85657</v>
      </c>
      <c r="G16" s="2">
        <f>'[4]Non farebox- Details '!E14</f>
        <v>1227</v>
      </c>
      <c r="H16" s="1">
        <v>15296</v>
      </c>
      <c r="I16" s="1">
        <v>1230</v>
      </c>
      <c r="J16" s="1">
        <v>0</v>
      </c>
      <c r="K16" s="1">
        <v>100</v>
      </c>
      <c r="L16" s="102">
        <f t="shared" si="2"/>
        <v>16626</v>
      </c>
      <c r="M16" s="2">
        <f>'[4]Non farebox- Details '!I14</f>
        <v>80</v>
      </c>
      <c r="N16" s="1">
        <v>18524</v>
      </c>
      <c r="O16" s="1">
        <v>1510</v>
      </c>
      <c r="P16" s="1"/>
      <c r="Q16" s="1">
        <v>1000</v>
      </c>
      <c r="R16" s="102">
        <f t="shared" si="3"/>
        <v>21034</v>
      </c>
      <c r="S16" s="2">
        <f>'[4]Non farebox- Details '!M14</f>
        <v>280</v>
      </c>
      <c r="T16" s="1">
        <v>22338</v>
      </c>
      <c r="U16" s="1">
        <v>2890</v>
      </c>
      <c r="V16" s="1">
        <v>0</v>
      </c>
      <c r="W16" s="1">
        <v>0</v>
      </c>
      <c r="X16" s="102">
        <f t="shared" si="4"/>
        <v>25228</v>
      </c>
      <c r="Y16" s="2">
        <f>'[4]Non farebox- Details '!Q14</f>
        <v>464</v>
      </c>
      <c r="Z16" s="1">
        <v>45479</v>
      </c>
      <c r="AA16" s="1">
        <v>4220</v>
      </c>
      <c r="AB16" s="1">
        <v>0</v>
      </c>
      <c r="AC16" s="1">
        <v>0</v>
      </c>
      <c r="AD16" s="102">
        <f t="shared" si="5"/>
        <v>49699</v>
      </c>
      <c r="AE16" s="2">
        <f>'[4]Non farebox- Details '!U14</f>
        <v>738</v>
      </c>
      <c r="AF16" s="1">
        <v>39026</v>
      </c>
      <c r="AG16" s="1">
        <v>5820</v>
      </c>
      <c r="AH16" s="1">
        <v>0</v>
      </c>
      <c r="AI16" s="1">
        <v>0</v>
      </c>
      <c r="AJ16" s="102">
        <f t="shared" si="6"/>
        <v>44846</v>
      </c>
      <c r="AK16" s="2">
        <f>'[4]Non farebox- Details '!Y14</f>
        <v>363</v>
      </c>
      <c r="AL16" s="1">
        <v>87799</v>
      </c>
      <c r="AM16" s="1">
        <v>13160</v>
      </c>
      <c r="AN16" s="1">
        <v>0</v>
      </c>
      <c r="AO16" s="1">
        <v>0</v>
      </c>
      <c r="AP16" s="102">
        <f t="shared" si="7"/>
        <v>100959</v>
      </c>
      <c r="AQ16" s="2">
        <f>'[4]Non farebox- Details '!AD14</f>
        <v>1869</v>
      </c>
      <c r="AR16" s="1">
        <v>66755</v>
      </c>
      <c r="AS16" s="1">
        <v>8360</v>
      </c>
      <c r="AT16" s="1"/>
      <c r="AU16" s="1">
        <v>0</v>
      </c>
      <c r="AV16" s="102">
        <f t="shared" si="8"/>
        <v>75115</v>
      </c>
      <c r="AW16" s="2">
        <f>'[4]Non farebox- Details '!AH14</f>
        <v>3861</v>
      </c>
      <c r="AX16" s="1">
        <v>87877</v>
      </c>
      <c r="AY16" s="1">
        <v>3950</v>
      </c>
      <c r="AZ16" s="1"/>
      <c r="BA16" s="1">
        <v>0</v>
      </c>
      <c r="BB16" s="103">
        <f t="shared" si="9"/>
        <v>91827</v>
      </c>
      <c r="BC16" s="2">
        <f>'[4]Non farebox- Details '!AJ14</f>
        <v>324</v>
      </c>
      <c r="BD16" s="4">
        <v>22964</v>
      </c>
      <c r="BE16" s="1">
        <v>3080</v>
      </c>
      <c r="BF16" s="4">
        <v>0</v>
      </c>
      <c r="BG16" s="1">
        <v>0</v>
      </c>
      <c r="BH16" s="103">
        <f t="shared" si="10"/>
        <v>26044</v>
      </c>
      <c r="BI16" s="103">
        <f>'[4]Non farebox- Details '!AM14</f>
        <v>1430</v>
      </c>
      <c r="BJ16" s="115">
        <v>86747</v>
      </c>
      <c r="BK16" s="115">
        <v>12920</v>
      </c>
      <c r="BL16" s="115">
        <v>0</v>
      </c>
      <c r="BM16" s="115">
        <v>0</v>
      </c>
      <c r="BN16" s="103">
        <f t="shared" si="11"/>
        <v>99667</v>
      </c>
      <c r="BO16" s="103">
        <f>'[4]Non farebox- Details '!AQ14</f>
        <v>10136</v>
      </c>
      <c r="BP16" s="1">
        <v>40674</v>
      </c>
      <c r="BQ16" s="1">
        <v>6660</v>
      </c>
      <c r="BR16" s="4"/>
      <c r="BS16" s="4">
        <v>0</v>
      </c>
      <c r="BT16" s="103">
        <f t="shared" si="12"/>
        <v>47334</v>
      </c>
      <c r="BU16" s="2">
        <f>'[4]Non farebox- Details '!AU14</f>
        <v>1645</v>
      </c>
      <c r="BV16" s="1">
        <v>25691</v>
      </c>
      <c r="BW16" s="1">
        <v>4120</v>
      </c>
      <c r="BX16" s="1">
        <v>0</v>
      </c>
      <c r="BY16" s="1">
        <v>0</v>
      </c>
      <c r="BZ16" s="103">
        <f t="shared" si="13"/>
        <v>29811</v>
      </c>
      <c r="CA16" s="2">
        <f>'[4]Non farebox- Details '!AY14</f>
        <v>445</v>
      </c>
      <c r="CB16" s="1">
        <v>74799</v>
      </c>
      <c r="CC16" s="1">
        <v>11370</v>
      </c>
      <c r="CD16" s="1">
        <v>0</v>
      </c>
      <c r="CE16" s="1">
        <v>600</v>
      </c>
      <c r="CF16" s="103">
        <f t="shared" si="14"/>
        <v>86769</v>
      </c>
      <c r="CG16" s="103">
        <f>'[4]Non farebox- Details '!BC14</f>
        <v>4050</v>
      </c>
      <c r="CH16" s="3">
        <v>64989</v>
      </c>
      <c r="CI16" s="3">
        <v>3590</v>
      </c>
      <c r="CJ16" s="3">
        <v>0</v>
      </c>
      <c r="CK16" s="3">
        <v>0</v>
      </c>
      <c r="CL16" s="103">
        <f t="shared" si="15"/>
        <v>68579</v>
      </c>
      <c r="CM16" s="105">
        <f>'[4]Non farebox- Details '!BF14</f>
        <v>750</v>
      </c>
      <c r="CN16" s="174">
        <f t="shared" si="16"/>
        <v>869195</v>
      </c>
      <c r="CO16" s="175">
        <f t="shared" si="16"/>
        <v>27662</v>
      </c>
      <c r="CP16" s="107">
        <v>10302</v>
      </c>
      <c r="CQ16" s="1">
        <v>1890</v>
      </c>
      <c r="CR16" s="1"/>
      <c r="CS16" s="1">
        <v>0</v>
      </c>
      <c r="CT16" s="103">
        <f t="shared" si="17"/>
        <v>12192</v>
      </c>
      <c r="CU16" s="103">
        <f>'[4]Non farebox- Details '!BI14</f>
        <v>300</v>
      </c>
      <c r="CV16" s="1">
        <v>27956</v>
      </c>
      <c r="CW16" s="1">
        <v>3380</v>
      </c>
      <c r="CX16" s="1">
        <v>0</v>
      </c>
      <c r="CY16" s="1">
        <v>0</v>
      </c>
      <c r="CZ16" s="103">
        <f t="shared" si="18"/>
        <v>31336</v>
      </c>
      <c r="DA16" s="103">
        <f>'[4]Non farebox- Details '!BL14</f>
        <v>1160</v>
      </c>
      <c r="DB16" s="1">
        <v>3972</v>
      </c>
      <c r="DC16" s="1">
        <v>450</v>
      </c>
      <c r="DD16" s="1">
        <v>0</v>
      </c>
      <c r="DE16" s="1">
        <v>0</v>
      </c>
      <c r="DF16" s="103">
        <f t="shared" si="19"/>
        <v>4422</v>
      </c>
      <c r="DG16" s="103">
        <f>'[4]Non farebox- Details '!BQ14</f>
        <v>70</v>
      </c>
      <c r="DH16" s="1">
        <v>17037</v>
      </c>
      <c r="DI16" s="1">
        <v>1850</v>
      </c>
      <c r="DJ16" s="1">
        <v>0</v>
      </c>
      <c r="DK16" s="1">
        <v>0</v>
      </c>
      <c r="DL16" s="103">
        <f t="shared" si="20"/>
        <v>18887</v>
      </c>
      <c r="DM16" s="103">
        <f>'[4]Non farebox- Details '!BU14</f>
        <v>235</v>
      </c>
      <c r="DN16" s="1">
        <v>108702</v>
      </c>
      <c r="DO16" s="1">
        <v>12200</v>
      </c>
      <c r="DP16" s="1">
        <v>0</v>
      </c>
      <c r="DQ16" s="1">
        <v>0</v>
      </c>
      <c r="DR16" s="103">
        <f t="shared" si="21"/>
        <v>120902</v>
      </c>
      <c r="DS16" s="105">
        <f>'[4]Non farebox- Details '!BY14</f>
        <v>4075</v>
      </c>
      <c r="DT16" s="174">
        <f t="shared" si="22"/>
        <v>187739</v>
      </c>
      <c r="DU16" s="176">
        <f t="shared" si="0"/>
        <v>5840</v>
      </c>
      <c r="DV16" s="108">
        <f t="shared" si="23"/>
        <v>1056934</v>
      </c>
      <c r="DW16" s="109">
        <f>'[4]Non farebox- Details '!BZ14</f>
        <v>33502</v>
      </c>
    </row>
    <row r="17" spans="1:127">
      <c r="A17" s="356">
        <v>42897</v>
      </c>
      <c r="B17" s="1">
        <v>111250</v>
      </c>
      <c r="C17" s="1">
        <v>10880</v>
      </c>
      <c r="D17" s="1">
        <v>0</v>
      </c>
      <c r="E17" s="1">
        <v>0</v>
      </c>
      <c r="F17" s="102">
        <f t="shared" si="1"/>
        <v>122130</v>
      </c>
      <c r="G17" s="2">
        <f>'[4]Non farebox- Details '!E15</f>
        <v>1776</v>
      </c>
      <c r="H17" s="1">
        <v>16433</v>
      </c>
      <c r="I17" s="1">
        <v>2120</v>
      </c>
      <c r="J17" s="1">
        <v>0</v>
      </c>
      <c r="K17" s="1">
        <v>100</v>
      </c>
      <c r="L17" s="102">
        <f t="shared" si="2"/>
        <v>18653</v>
      </c>
      <c r="M17" s="2">
        <f>'[4]Non farebox- Details '!I15</f>
        <v>206</v>
      </c>
      <c r="N17" s="1">
        <v>15801</v>
      </c>
      <c r="O17" s="1">
        <v>3700</v>
      </c>
      <c r="P17" s="1"/>
      <c r="Q17" s="1">
        <v>0</v>
      </c>
      <c r="R17" s="102">
        <f t="shared" si="3"/>
        <v>19501</v>
      </c>
      <c r="S17" s="2">
        <f>'[4]Non farebox- Details '!M15</f>
        <v>270</v>
      </c>
      <c r="T17" s="1">
        <v>35724</v>
      </c>
      <c r="U17" s="1">
        <v>4160</v>
      </c>
      <c r="V17" s="1">
        <v>0</v>
      </c>
      <c r="W17" s="1">
        <v>0</v>
      </c>
      <c r="X17" s="102">
        <f t="shared" si="4"/>
        <v>39884</v>
      </c>
      <c r="Y17" s="2">
        <f>'[4]Non farebox- Details '!Q15</f>
        <v>721</v>
      </c>
      <c r="Z17" s="1">
        <v>46835</v>
      </c>
      <c r="AA17" s="1">
        <v>11570</v>
      </c>
      <c r="AB17" s="1">
        <v>0</v>
      </c>
      <c r="AC17" s="1">
        <v>0</v>
      </c>
      <c r="AD17" s="102">
        <f t="shared" si="5"/>
        <v>58405</v>
      </c>
      <c r="AE17" s="2">
        <f>'[4]Non farebox- Details '!U15</f>
        <v>776</v>
      </c>
      <c r="AF17" s="1">
        <v>45562</v>
      </c>
      <c r="AG17" s="1">
        <v>7580</v>
      </c>
      <c r="AH17" s="1">
        <v>0</v>
      </c>
      <c r="AI17" s="1">
        <v>0</v>
      </c>
      <c r="AJ17" s="102">
        <f t="shared" si="6"/>
        <v>53142</v>
      </c>
      <c r="AK17" s="2">
        <f>'[4]Non farebox- Details '!Y15</f>
        <v>522</v>
      </c>
      <c r="AL17" s="1">
        <v>119459</v>
      </c>
      <c r="AM17" s="1">
        <v>14440</v>
      </c>
      <c r="AN17" s="1">
        <v>0</v>
      </c>
      <c r="AO17" s="1">
        <v>0</v>
      </c>
      <c r="AP17" s="102">
        <f t="shared" si="7"/>
        <v>133899</v>
      </c>
      <c r="AQ17" s="2">
        <f>'[4]Non farebox- Details '!AD15</f>
        <v>1796</v>
      </c>
      <c r="AR17" s="1">
        <v>66251</v>
      </c>
      <c r="AS17" s="1">
        <v>8860</v>
      </c>
      <c r="AT17" s="1"/>
      <c r="AU17" s="1">
        <v>0</v>
      </c>
      <c r="AV17" s="102">
        <f t="shared" si="8"/>
        <v>75111</v>
      </c>
      <c r="AW17" s="2">
        <f>'[4]Non farebox- Details '!AH15</f>
        <v>4497</v>
      </c>
      <c r="AX17" s="1">
        <v>87540</v>
      </c>
      <c r="AY17" s="1">
        <v>4160</v>
      </c>
      <c r="AZ17" s="1"/>
      <c r="BA17" s="1">
        <v>0</v>
      </c>
      <c r="BB17" s="103">
        <f t="shared" si="9"/>
        <v>91700</v>
      </c>
      <c r="BC17" s="2">
        <f>'[4]Non farebox- Details '!AJ15</f>
        <v>258</v>
      </c>
      <c r="BD17" s="4">
        <v>22547</v>
      </c>
      <c r="BE17" s="1">
        <v>1820</v>
      </c>
      <c r="BF17" s="4">
        <v>0</v>
      </c>
      <c r="BG17" s="1">
        <v>0</v>
      </c>
      <c r="BH17" s="103">
        <f t="shared" si="10"/>
        <v>24367</v>
      </c>
      <c r="BI17" s="103">
        <f>'[4]Non farebox- Details '!AM15</f>
        <v>640</v>
      </c>
      <c r="BJ17" s="113">
        <v>77841</v>
      </c>
      <c r="BK17" s="113">
        <v>7730</v>
      </c>
      <c r="BL17" s="113">
        <v>0</v>
      </c>
      <c r="BM17" s="113">
        <v>0</v>
      </c>
      <c r="BN17" s="103">
        <f t="shared" si="11"/>
        <v>85571</v>
      </c>
      <c r="BO17" s="103">
        <f>'[4]Non farebox- Details '!AQ15</f>
        <v>11955</v>
      </c>
      <c r="BP17" s="1">
        <v>30386</v>
      </c>
      <c r="BQ17" s="1">
        <v>2290</v>
      </c>
      <c r="BR17" s="4"/>
      <c r="BS17" s="4">
        <v>0</v>
      </c>
      <c r="BT17" s="103">
        <f t="shared" si="12"/>
        <v>32676</v>
      </c>
      <c r="BU17" s="2">
        <f>'[4]Non farebox- Details '!AU15</f>
        <v>1411</v>
      </c>
      <c r="BV17" s="1">
        <v>17609</v>
      </c>
      <c r="BW17" s="1">
        <v>2880</v>
      </c>
      <c r="BX17" s="1">
        <v>0</v>
      </c>
      <c r="BY17" s="1">
        <v>0</v>
      </c>
      <c r="BZ17" s="103">
        <f t="shared" si="13"/>
        <v>20489</v>
      </c>
      <c r="CA17" s="2">
        <f>'[4]Non farebox- Details '!AY15</f>
        <v>775</v>
      </c>
      <c r="CB17" s="1">
        <v>77838</v>
      </c>
      <c r="CC17" s="1">
        <v>9400</v>
      </c>
      <c r="CD17" s="1">
        <v>0</v>
      </c>
      <c r="CE17" s="1">
        <v>500</v>
      </c>
      <c r="CF17" s="103">
        <f t="shared" si="14"/>
        <v>87738</v>
      </c>
      <c r="CG17" s="103">
        <f>'[4]Non farebox- Details '!BC15</f>
        <v>5065</v>
      </c>
      <c r="CH17" s="104">
        <v>47031</v>
      </c>
      <c r="CI17" s="104">
        <v>5100</v>
      </c>
      <c r="CJ17" s="104">
        <v>0</v>
      </c>
      <c r="CK17" s="104">
        <v>0</v>
      </c>
      <c r="CL17" s="103">
        <f t="shared" si="15"/>
        <v>52131</v>
      </c>
      <c r="CM17" s="105">
        <f>'[4]Non farebox- Details '!BF15</f>
        <v>805</v>
      </c>
      <c r="CN17" s="174">
        <f t="shared" si="16"/>
        <v>915397</v>
      </c>
      <c r="CO17" s="175">
        <f t="shared" si="16"/>
        <v>31473</v>
      </c>
      <c r="CP17" s="107">
        <v>12269</v>
      </c>
      <c r="CQ17" s="1">
        <v>980</v>
      </c>
      <c r="CR17" s="1"/>
      <c r="CS17" s="1">
        <v>0</v>
      </c>
      <c r="CT17" s="103">
        <f t="shared" si="17"/>
        <v>13249</v>
      </c>
      <c r="CU17" s="103">
        <f>'[4]Non farebox- Details '!BI15</f>
        <v>1260</v>
      </c>
      <c r="CV17" s="1">
        <v>21020</v>
      </c>
      <c r="CW17" s="1">
        <v>1780</v>
      </c>
      <c r="CX17" s="1">
        <v>0</v>
      </c>
      <c r="CY17" s="1">
        <v>0</v>
      </c>
      <c r="CZ17" s="103">
        <f t="shared" si="18"/>
        <v>22800</v>
      </c>
      <c r="DA17" s="103">
        <f>'[4]Non farebox- Details '!BL15</f>
        <v>1470</v>
      </c>
      <c r="DB17" s="1">
        <v>3087</v>
      </c>
      <c r="DC17" s="1">
        <v>2250</v>
      </c>
      <c r="DD17" s="1">
        <v>0</v>
      </c>
      <c r="DE17" s="1">
        <v>0</v>
      </c>
      <c r="DF17" s="103">
        <f t="shared" si="19"/>
        <v>5337</v>
      </c>
      <c r="DG17" s="103">
        <f>'[4]Non farebox- Details '!BQ15</f>
        <v>95</v>
      </c>
      <c r="DH17" s="1">
        <v>16815</v>
      </c>
      <c r="DI17" s="1">
        <v>1670</v>
      </c>
      <c r="DJ17" s="1">
        <v>0</v>
      </c>
      <c r="DK17" s="1">
        <v>0</v>
      </c>
      <c r="DL17" s="103">
        <f t="shared" si="20"/>
        <v>18485</v>
      </c>
      <c r="DM17" s="103">
        <f>'[4]Non farebox- Details '!BU15</f>
        <v>140</v>
      </c>
      <c r="DN17" s="1">
        <v>100845</v>
      </c>
      <c r="DO17" s="1">
        <v>7480</v>
      </c>
      <c r="DP17" s="1">
        <v>0</v>
      </c>
      <c r="DQ17" s="1">
        <v>0</v>
      </c>
      <c r="DR17" s="103">
        <f t="shared" si="21"/>
        <v>108325</v>
      </c>
      <c r="DS17" s="105">
        <f>'[4]Non farebox- Details '!BY15</f>
        <v>3485</v>
      </c>
      <c r="DT17" s="174">
        <f t="shared" si="22"/>
        <v>168196</v>
      </c>
      <c r="DU17" s="176">
        <f t="shared" si="0"/>
        <v>6450</v>
      </c>
      <c r="DV17" s="108">
        <f t="shared" si="23"/>
        <v>1083593</v>
      </c>
      <c r="DW17" s="109">
        <f>'[4]Non farebox- Details '!BZ15</f>
        <v>37923</v>
      </c>
    </row>
    <row r="18" spans="1:127">
      <c r="A18" s="356">
        <v>42898</v>
      </c>
      <c r="B18" s="1">
        <v>34430</v>
      </c>
      <c r="C18" s="1">
        <v>3600</v>
      </c>
      <c r="D18" s="1">
        <v>0</v>
      </c>
      <c r="E18" s="1">
        <v>0</v>
      </c>
      <c r="F18" s="102">
        <f t="shared" si="1"/>
        <v>38030</v>
      </c>
      <c r="G18" s="2">
        <f>'[4]Non farebox- Details '!E16</f>
        <v>845</v>
      </c>
      <c r="H18" s="1">
        <v>13939</v>
      </c>
      <c r="I18" s="1">
        <v>1630</v>
      </c>
      <c r="J18" s="1">
        <v>0</v>
      </c>
      <c r="K18" s="1">
        <v>0</v>
      </c>
      <c r="L18" s="102">
        <f t="shared" si="2"/>
        <v>15569</v>
      </c>
      <c r="M18" s="2">
        <f>'[4]Non farebox- Details '!I16</f>
        <v>166</v>
      </c>
      <c r="N18" s="1">
        <v>10599</v>
      </c>
      <c r="O18" s="1">
        <v>1880</v>
      </c>
      <c r="P18" s="1"/>
      <c r="Q18" s="1">
        <v>0</v>
      </c>
      <c r="R18" s="102">
        <f t="shared" si="3"/>
        <v>12479</v>
      </c>
      <c r="S18" s="2">
        <f>'[4]Non farebox- Details '!M16</f>
        <v>115</v>
      </c>
      <c r="T18" s="1">
        <v>13252</v>
      </c>
      <c r="U18" s="1">
        <v>3100</v>
      </c>
      <c r="V18" s="1">
        <v>0</v>
      </c>
      <c r="W18" s="1">
        <v>0</v>
      </c>
      <c r="X18" s="102">
        <f t="shared" si="4"/>
        <v>16352</v>
      </c>
      <c r="Y18" s="2">
        <f>'[4]Non farebox- Details '!Q16</f>
        <v>834</v>
      </c>
      <c r="Z18" s="1">
        <v>27308</v>
      </c>
      <c r="AA18" s="1">
        <v>4750</v>
      </c>
      <c r="AB18" s="1">
        <v>0</v>
      </c>
      <c r="AC18" s="1">
        <v>500</v>
      </c>
      <c r="AD18" s="102">
        <f t="shared" si="5"/>
        <v>32558</v>
      </c>
      <c r="AE18" s="2">
        <f>'[4]Non farebox- Details '!U16</f>
        <v>661</v>
      </c>
      <c r="AF18" s="1">
        <v>25655</v>
      </c>
      <c r="AG18" s="1">
        <v>4091</v>
      </c>
      <c r="AH18" s="1">
        <v>0</v>
      </c>
      <c r="AI18" s="1">
        <v>0</v>
      </c>
      <c r="AJ18" s="102">
        <f t="shared" si="6"/>
        <v>29746</v>
      </c>
      <c r="AK18" s="2">
        <f>'[4]Non farebox- Details '!Y16</f>
        <v>609</v>
      </c>
      <c r="AL18" s="1">
        <v>67508</v>
      </c>
      <c r="AM18" s="1">
        <v>13363</v>
      </c>
      <c r="AN18" s="1">
        <v>0</v>
      </c>
      <c r="AO18" s="1">
        <v>0</v>
      </c>
      <c r="AP18" s="102">
        <f t="shared" si="7"/>
        <v>80871</v>
      </c>
      <c r="AQ18" s="2">
        <f>'[4]Non farebox- Details '!AD16</f>
        <v>3637</v>
      </c>
      <c r="AR18" s="1">
        <v>62725</v>
      </c>
      <c r="AS18" s="1">
        <v>21410</v>
      </c>
      <c r="AT18" s="1"/>
      <c r="AU18" s="1">
        <v>0</v>
      </c>
      <c r="AV18" s="102">
        <f t="shared" si="8"/>
        <v>84135</v>
      </c>
      <c r="AW18" s="2">
        <f>'[4]Non farebox- Details '!AH16</f>
        <v>15240</v>
      </c>
      <c r="AX18" s="1">
        <v>93183</v>
      </c>
      <c r="AY18" s="1">
        <v>7980</v>
      </c>
      <c r="AZ18" s="1"/>
      <c r="BA18" s="1">
        <v>0</v>
      </c>
      <c r="BB18" s="103">
        <f t="shared" si="9"/>
        <v>101163</v>
      </c>
      <c r="BC18" s="2">
        <f>'[4]Non farebox- Details '!AJ16</f>
        <v>292</v>
      </c>
      <c r="BD18" s="4">
        <v>22096</v>
      </c>
      <c r="BE18" s="1">
        <v>1890</v>
      </c>
      <c r="BF18" s="4">
        <v>0</v>
      </c>
      <c r="BG18" s="1">
        <v>0</v>
      </c>
      <c r="BH18" s="103">
        <f t="shared" si="10"/>
        <v>23986</v>
      </c>
      <c r="BI18" s="103">
        <f>'[4]Non farebox- Details '!AM16</f>
        <v>3150</v>
      </c>
      <c r="BJ18" s="113">
        <v>48504</v>
      </c>
      <c r="BK18" s="113">
        <v>5630</v>
      </c>
      <c r="BL18" s="113">
        <v>0</v>
      </c>
      <c r="BM18" s="113">
        <v>0</v>
      </c>
      <c r="BN18" s="103">
        <f t="shared" si="11"/>
        <v>54134</v>
      </c>
      <c r="BO18" s="103">
        <f>'[4]Non farebox- Details '!AQ16</f>
        <v>6640</v>
      </c>
      <c r="BP18" s="1">
        <v>26565</v>
      </c>
      <c r="BQ18" s="1">
        <v>5060</v>
      </c>
      <c r="BR18" s="4"/>
      <c r="BS18" s="4">
        <v>0</v>
      </c>
      <c r="BT18" s="103">
        <f t="shared" si="12"/>
        <v>31625</v>
      </c>
      <c r="BU18" s="2">
        <f>'[4]Non farebox- Details '!AU16</f>
        <v>4805</v>
      </c>
      <c r="BV18" s="1">
        <v>28950</v>
      </c>
      <c r="BW18" s="1">
        <v>13300</v>
      </c>
      <c r="BX18" s="1">
        <v>0</v>
      </c>
      <c r="BY18" s="1">
        <v>0</v>
      </c>
      <c r="BZ18" s="103">
        <f t="shared" si="13"/>
        <v>42250</v>
      </c>
      <c r="CA18" s="2">
        <f>'[4]Non farebox- Details '!AY16</f>
        <v>555</v>
      </c>
      <c r="CB18" s="1">
        <v>50623</v>
      </c>
      <c r="CC18" s="1">
        <v>16900</v>
      </c>
      <c r="CD18" s="1">
        <v>0</v>
      </c>
      <c r="CE18" s="1">
        <v>0</v>
      </c>
      <c r="CF18" s="103">
        <f t="shared" si="14"/>
        <v>67523</v>
      </c>
      <c r="CG18" s="103">
        <f>'[4]Non farebox- Details '!BC16</f>
        <v>9110</v>
      </c>
      <c r="CH18" s="104">
        <v>39398</v>
      </c>
      <c r="CI18" s="104">
        <v>7370</v>
      </c>
      <c r="CJ18" s="104">
        <v>0</v>
      </c>
      <c r="CK18" s="104">
        <v>0</v>
      </c>
      <c r="CL18" s="103">
        <f t="shared" si="15"/>
        <v>46768</v>
      </c>
      <c r="CM18" s="105">
        <f>'[4]Non farebox- Details '!BF16</f>
        <v>1250</v>
      </c>
      <c r="CN18" s="174">
        <f t="shared" si="16"/>
        <v>677189</v>
      </c>
      <c r="CO18" s="175">
        <f t="shared" si="16"/>
        <v>47909</v>
      </c>
      <c r="CP18" s="107">
        <v>10864</v>
      </c>
      <c r="CQ18" s="1">
        <v>4972</v>
      </c>
      <c r="CR18" s="1"/>
      <c r="CS18" s="1">
        <v>0</v>
      </c>
      <c r="CT18" s="103">
        <f t="shared" si="17"/>
        <v>15836</v>
      </c>
      <c r="CU18" s="103">
        <f>'[4]Non farebox- Details '!BI16</f>
        <v>2490</v>
      </c>
      <c r="CV18" s="1">
        <v>20214</v>
      </c>
      <c r="CW18" s="1">
        <v>2570</v>
      </c>
      <c r="CX18" s="1">
        <v>0</v>
      </c>
      <c r="CY18" s="1">
        <v>0</v>
      </c>
      <c r="CZ18" s="103">
        <f t="shared" si="18"/>
        <v>22784</v>
      </c>
      <c r="DA18" s="103">
        <f>'[4]Non farebox- Details '!BL16</f>
        <v>3740</v>
      </c>
      <c r="DB18" s="1">
        <v>4696</v>
      </c>
      <c r="DC18" s="1">
        <v>890</v>
      </c>
      <c r="DD18" s="1">
        <v>0</v>
      </c>
      <c r="DE18" s="1">
        <v>0</v>
      </c>
      <c r="DF18" s="103">
        <f t="shared" si="19"/>
        <v>5586</v>
      </c>
      <c r="DG18" s="103">
        <f>'[4]Non farebox- Details '!BQ16</f>
        <v>75</v>
      </c>
      <c r="DH18" s="1">
        <v>18049</v>
      </c>
      <c r="DI18" s="1">
        <v>3510</v>
      </c>
      <c r="DJ18" s="1">
        <v>0</v>
      </c>
      <c r="DK18" s="1">
        <v>0</v>
      </c>
      <c r="DL18" s="103">
        <f t="shared" si="20"/>
        <v>21559</v>
      </c>
      <c r="DM18" s="103">
        <f>'[4]Non farebox- Details '!BU16</f>
        <v>660</v>
      </c>
      <c r="DN18" s="1">
        <v>80073</v>
      </c>
      <c r="DO18" s="1">
        <v>6090</v>
      </c>
      <c r="DP18" s="1">
        <v>0</v>
      </c>
      <c r="DQ18" s="1">
        <v>0</v>
      </c>
      <c r="DR18" s="103">
        <f t="shared" si="21"/>
        <v>86163</v>
      </c>
      <c r="DS18" s="105">
        <f>'[4]Non farebox- Details '!BY16</f>
        <v>4920</v>
      </c>
      <c r="DT18" s="174">
        <f t="shared" si="22"/>
        <v>151928</v>
      </c>
      <c r="DU18" s="176">
        <f t="shared" si="0"/>
        <v>11885</v>
      </c>
      <c r="DV18" s="108">
        <f t="shared" si="23"/>
        <v>829117</v>
      </c>
      <c r="DW18" s="109">
        <f>'[4]Non farebox- Details '!BZ16</f>
        <v>59794</v>
      </c>
    </row>
    <row r="19" spans="1:127">
      <c r="A19" s="356">
        <v>42899</v>
      </c>
      <c r="B19" s="1">
        <v>41683</v>
      </c>
      <c r="C19" s="1">
        <v>1790</v>
      </c>
      <c r="D19" s="1">
        <v>0</v>
      </c>
      <c r="E19" s="1">
        <v>0</v>
      </c>
      <c r="F19" s="102">
        <f t="shared" si="1"/>
        <v>43473</v>
      </c>
      <c r="G19" s="2">
        <f>'[4]Non farebox- Details '!E17</f>
        <v>788</v>
      </c>
      <c r="H19" s="1">
        <v>12229</v>
      </c>
      <c r="I19" s="1">
        <v>2080</v>
      </c>
      <c r="J19" s="1">
        <v>0</v>
      </c>
      <c r="K19" s="1">
        <v>0</v>
      </c>
      <c r="L19" s="102">
        <f t="shared" si="2"/>
        <v>14309</v>
      </c>
      <c r="M19" s="2">
        <f>'[4]Non farebox- Details '!I17</f>
        <v>82</v>
      </c>
      <c r="N19" s="1">
        <v>10130</v>
      </c>
      <c r="O19" s="1">
        <v>1400</v>
      </c>
      <c r="P19" s="1"/>
      <c r="Q19" s="1">
        <v>0</v>
      </c>
      <c r="R19" s="102">
        <f t="shared" si="3"/>
        <v>11530</v>
      </c>
      <c r="S19" s="2">
        <f>'[4]Non farebox- Details '!M17</f>
        <v>65</v>
      </c>
      <c r="T19" s="1">
        <v>11865</v>
      </c>
      <c r="U19" s="1">
        <v>4120</v>
      </c>
      <c r="V19" s="1">
        <v>0</v>
      </c>
      <c r="W19" s="1">
        <v>0</v>
      </c>
      <c r="X19" s="102">
        <f t="shared" si="4"/>
        <v>15985</v>
      </c>
      <c r="Y19" s="2">
        <f>'[4]Non farebox- Details '!Q17</f>
        <v>960</v>
      </c>
      <c r="Z19" s="1">
        <v>23893</v>
      </c>
      <c r="AA19" s="1">
        <v>5050</v>
      </c>
      <c r="AB19" s="1">
        <v>0</v>
      </c>
      <c r="AC19" s="1">
        <v>500</v>
      </c>
      <c r="AD19" s="102">
        <f t="shared" si="5"/>
        <v>29443</v>
      </c>
      <c r="AE19" s="2">
        <f>'[4]Non farebox- Details '!U17</f>
        <v>1557</v>
      </c>
      <c r="AF19" s="1">
        <v>23739</v>
      </c>
      <c r="AG19" s="1">
        <v>4640</v>
      </c>
      <c r="AH19" s="1">
        <v>0</v>
      </c>
      <c r="AI19" s="1">
        <v>0</v>
      </c>
      <c r="AJ19" s="102">
        <f t="shared" si="6"/>
        <v>28379</v>
      </c>
      <c r="AK19" s="2">
        <f>'[4]Non farebox- Details '!Y17</f>
        <v>577</v>
      </c>
      <c r="AL19" s="1">
        <v>68783</v>
      </c>
      <c r="AM19" s="1">
        <v>20160</v>
      </c>
      <c r="AN19" s="1">
        <v>0</v>
      </c>
      <c r="AO19" s="1">
        <v>700</v>
      </c>
      <c r="AP19" s="102">
        <f t="shared" si="7"/>
        <v>89643</v>
      </c>
      <c r="AQ19" s="2">
        <f>'[4]Non farebox- Details '!AD17</f>
        <v>5210</v>
      </c>
      <c r="AR19" s="1">
        <v>50598</v>
      </c>
      <c r="AS19" s="1">
        <v>16920</v>
      </c>
      <c r="AT19" s="1"/>
      <c r="AU19" s="1">
        <v>0</v>
      </c>
      <c r="AV19" s="102">
        <f t="shared" si="8"/>
        <v>67518</v>
      </c>
      <c r="AW19" s="2">
        <f>'[4]Non farebox- Details '!AH17</f>
        <v>9957</v>
      </c>
      <c r="AX19" s="1">
        <v>66711</v>
      </c>
      <c r="AY19" s="1">
        <v>4950</v>
      </c>
      <c r="AZ19" s="1"/>
      <c r="BA19" s="1">
        <v>0</v>
      </c>
      <c r="BB19" s="103">
        <f t="shared" si="9"/>
        <v>71661</v>
      </c>
      <c r="BC19" s="2">
        <f>'[4]Non farebox- Details '!AJ17</f>
        <v>230</v>
      </c>
      <c r="BD19" s="1">
        <v>18784</v>
      </c>
      <c r="BE19" s="1">
        <v>4200</v>
      </c>
      <c r="BF19" s="4">
        <v>0</v>
      </c>
      <c r="BG19" s="1">
        <v>0</v>
      </c>
      <c r="BH19" s="103">
        <f t="shared" si="10"/>
        <v>22984</v>
      </c>
      <c r="BI19" s="103">
        <f>'[4]Non farebox- Details '!AM17</f>
        <v>1715</v>
      </c>
      <c r="BJ19" s="113">
        <v>44578</v>
      </c>
      <c r="BK19" s="113">
        <v>6740</v>
      </c>
      <c r="BL19" s="113">
        <v>0</v>
      </c>
      <c r="BM19" s="113">
        <v>0</v>
      </c>
      <c r="BN19" s="103">
        <f t="shared" si="11"/>
        <v>51318</v>
      </c>
      <c r="BO19" s="103">
        <f>'[4]Non farebox- Details '!AQ17</f>
        <v>8247</v>
      </c>
      <c r="BP19" s="1">
        <v>30868</v>
      </c>
      <c r="BQ19" s="1">
        <v>2200</v>
      </c>
      <c r="BR19" s="4"/>
      <c r="BS19" s="4">
        <v>0</v>
      </c>
      <c r="BT19" s="103">
        <f t="shared" si="12"/>
        <v>33068</v>
      </c>
      <c r="BU19" s="2">
        <f>'[4]Non farebox- Details '!AU17</f>
        <v>1850</v>
      </c>
      <c r="BV19" s="1">
        <v>29185</v>
      </c>
      <c r="BW19" s="1">
        <v>15740</v>
      </c>
      <c r="BX19" s="1">
        <v>0</v>
      </c>
      <c r="BY19" s="1">
        <v>0</v>
      </c>
      <c r="BZ19" s="103">
        <f t="shared" si="13"/>
        <v>44925</v>
      </c>
      <c r="CA19" s="2">
        <f>'[4]Non farebox- Details '!AY17</f>
        <v>1015</v>
      </c>
      <c r="CB19" s="1">
        <v>50481</v>
      </c>
      <c r="CC19" s="1">
        <v>16800</v>
      </c>
      <c r="CD19" s="1">
        <v>0</v>
      </c>
      <c r="CE19" s="1">
        <v>0</v>
      </c>
      <c r="CF19" s="103">
        <f t="shared" si="14"/>
        <v>67281</v>
      </c>
      <c r="CG19" s="103">
        <f>'[4]Non farebox- Details '!BC17</f>
        <v>4765</v>
      </c>
      <c r="CH19" s="104">
        <v>43374</v>
      </c>
      <c r="CI19" s="104">
        <v>11454</v>
      </c>
      <c r="CJ19" s="104">
        <v>0</v>
      </c>
      <c r="CK19" s="104">
        <v>0</v>
      </c>
      <c r="CL19" s="103">
        <f t="shared" si="15"/>
        <v>54828</v>
      </c>
      <c r="CM19" s="105">
        <f>'[4]Non farebox- Details '!BF17</f>
        <v>1790</v>
      </c>
      <c r="CN19" s="174">
        <f t="shared" si="16"/>
        <v>646345</v>
      </c>
      <c r="CO19" s="175">
        <f t="shared" si="16"/>
        <v>38808</v>
      </c>
      <c r="CP19" s="107">
        <v>14074</v>
      </c>
      <c r="CQ19" s="1">
        <v>3730</v>
      </c>
      <c r="CR19" s="1"/>
      <c r="CS19" s="1">
        <v>0</v>
      </c>
      <c r="CT19" s="103">
        <f t="shared" si="17"/>
        <v>17804</v>
      </c>
      <c r="CU19" s="103">
        <f>'[4]Non farebox- Details '!BI17</f>
        <v>545</v>
      </c>
      <c r="CV19" s="1">
        <v>16425</v>
      </c>
      <c r="CW19" s="1">
        <v>4150</v>
      </c>
      <c r="CX19" s="1">
        <v>0</v>
      </c>
      <c r="CY19" s="1">
        <v>0</v>
      </c>
      <c r="CZ19" s="103">
        <f t="shared" si="18"/>
        <v>20575</v>
      </c>
      <c r="DA19" s="103">
        <f>'[4]Non farebox- Details '!BL17</f>
        <v>2630</v>
      </c>
      <c r="DB19" s="1">
        <v>2804</v>
      </c>
      <c r="DC19" s="1">
        <v>870</v>
      </c>
      <c r="DD19" s="1">
        <v>0</v>
      </c>
      <c r="DE19" s="1">
        <v>0</v>
      </c>
      <c r="DF19" s="103">
        <f t="shared" si="19"/>
        <v>3674</v>
      </c>
      <c r="DG19" s="103">
        <f>'[4]Non farebox- Details '!BQ17</f>
        <v>92</v>
      </c>
      <c r="DH19" s="1">
        <v>21640</v>
      </c>
      <c r="DI19" s="1">
        <v>2020</v>
      </c>
      <c r="DJ19" s="1">
        <v>0</v>
      </c>
      <c r="DK19" s="1">
        <v>0</v>
      </c>
      <c r="DL19" s="103">
        <f t="shared" si="20"/>
        <v>23660</v>
      </c>
      <c r="DM19" s="103">
        <f>'[4]Non farebox- Details '!BU17</f>
        <v>260</v>
      </c>
      <c r="DN19" s="1">
        <v>73448</v>
      </c>
      <c r="DO19" s="1">
        <v>7820</v>
      </c>
      <c r="DP19" s="1">
        <v>0</v>
      </c>
      <c r="DQ19" s="1">
        <v>0</v>
      </c>
      <c r="DR19" s="103">
        <f t="shared" si="21"/>
        <v>81268</v>
      </c>
      <c r="DS19" s="105">
        <f>'[4]Non farebox- Details '!BY17</f>
        <v>3590</v>
      </c>
      <c r="DT19" s="174">
        <f t="shared" si="22"/>
        <v>146981</v>
      </c>
      <c r="DU19" s="176">
        <f t="shared" si="0"/>
        <v>7117</v>
      </c>
      <c r="DV19" s="108">
        <f t="shared" si="23"/>
        <v>793326</v>
      </c>
      <c r="DW19" s="109">
        <f>'[4]Non farebox- Details '!BZ17</f>
        <v>45925</v>
      </c>
    </row>
    <row r="20" spans="1:127">
      <c r="A20" s="356">
        <v>42900</v>
      </c>
      <c r="B20" s="1">
        <v>30475</v>
      </c>
      <c r="C20" s="1">
        <v>2430</v>
      </c>
      <c r="D20" s="1">
        <v>0</v>
      </c>
      <c r="E20" s="1">
        <v>0</v>
      </c>
      <c r="F20" s="102">
        <f t="shared" si="1"/>
        <v>32905</v>
      </c>
      <c r="G20" s="2">
        <f>'[4]Non farebox- Details '!E18</f>
        <v>415</v>
      </c>
      <c r="H20" s="1">
        <v>14872</v>
      </c>
      <c r="I20" s="1">
        <v>4000</v>
      </c>
      <c r="J20" s="1">
        <v>0</v>
      </c>
      <c r="K20" s="1">
        <v>0</v>
      </c>
      <c r="L20" s="102">
        <f t="shared" si="2"/>
        <v>18872</v>
      </c>
      <c r="M20" s="2">
        <f>'[4]Non farebox- Details '!I18</f>
        <v>148</v>
      </c>
      <c r="N20" s="1">
        <v>10441</v>
      </c>
      <c r="O20" s="1">
        <v>2690</v>
      </c>
      <c r="P20" s="1"/>
      <c r="Q20" s="1">
        <v>0</v>
      </c>
      <c r="R20" s="102">
        <f t="shared" si="3"/>
        <v>13131</v>
      </c>
      <c r="S20" s="2">
        <f>'[4]Non farebox- Details '!M18</f>
        <v>70</v>
      </c>
      <c r="T20" s="1">
        <v>16664</v>
      </c>
      <c r="U20" s="1">
        <v>1170</v>
      </c>
      <c r="V20" s="1">
        <v>0</v>
      </c>
      <c r="W20" s="1">
        <v>0</v>
      </c>
      <c r="X20" s="102">
        <f t="shared" si="4"/>
        <v>17834</v>
      </c>
      <c r="Y20" s="2">
        <f>'[4]Non farebox- Details '!Q18</f>
        <v>446</v>
      </c>
      <c r="Z20" s="1">
        <v>23694</v>
      </c>
      <c r="AA20" s="1">
        <v>5110</v>
      </c>
      <c r="AB20" s="1">
        <v>0</v>
      </c>
      <c r="AC20" s="1">
        <v>0</v>
      </c>
      <c r="AD20" s="102">
        <f t="shared" si="5"/>
        <v>28804</v>
      </c>
      <c r="AE20" s="2">
        <f>'[4]Non farebox- Details '!U18</f>
        <v>1654</v>
      </c>
      <c r="AF20" s="1">
        <v>24404</v>
      </c>
      <c r="AG20" s="1">
        <v>6780</v>
      </c>
      <c r="AH20" s="1">
        <v>0</v>
      </c>
      <c r="AI20" s="1">
        <v>0</v>
      </c>
      <c r="AJ20" s="102">
        <f t="shared" si="6"/>
        <v>31184</v>
      </c>
      <c r="AK20" s="2">
        <f>'[4]Non farebox- Details '!Y18</f>
        <v>455</v>
      </c>
      <c r="AL20" s="1">
        <v>58268</v>
      </c>
      <c r="AM20" s="1">
        <v>12950</v>
      </c>
      <c r="AN20" s="1">
        <v>0</v>
      </c>
      <c r="AO20" s="1">
        <v>0</v>
      </c>
      <c r="AP20" s="102">
        <f t="shared" si="7"/>
        <v>71218</v>
      </c>
      <c r="AQ20" s="2">
        <f>'[4]Non farebox- Details '!AD18</f>
        <v>3842</v>
      </c>
      <c r="AR20" s="1">
        <v>52800</v>
      </c>
      <c r="AS20" s="1">
        <v>9050</v>
      </c>
      <c r="AT20" s="1"/>
      <c r="AU20" s="1">
        <v>100</v>
      </c>
      <c r="AV20" s="102">
        <f t="shared" si="8"/>
        <v>61950</v>
      </c>
      <c r="AW20" s="2">
        <f>'[4]Non farebox- Details '!AH18</f>
        <v>7406</v>
      </c>
      <c r="AX20" s="1">
        <v>69750</v>
      </c>
      <c r="AY20" s="1">
        <v>6960</v>
      </c>
      <c r="AZ20" s="1"/>
      <c r="BA20" s="1">
        <v>100</v>
      </c>
      <c r="BB20" s="103">
        <f t="shared" si="9"/>
        <v>76810</v>
      </c>
      <c r="BC20" s="2">
        <f>'[4]Non farebox- Details '!AJ18</f>
        <v>180</v>
      </c>
      <c r="BD20" s="1">
        <v>17196</v>
      </c>
      <c r="BE20" s="1">
        <v>1640</v>
      </c>
      <c r="BF20" s="4">
        <v>0</v>
      </c>
      <c r="BG20" s="1">
        <v>0</v>
      </c>
      <c r="BH20" s="103">
        <f t="shared" si="10"/>
        <v>18836</v>
      </c>
      <c r="BI20" s="103">
        <f>'[4]Non farebox- Details '!AM18</f>
        <v>2660</v>
      </c>
      <c r="BJ20" s="113">
        <v>46554</v>
      </c>
      <c r="BK20" s="113">
        <v>8450</v>
      </c>
      <c r="BL20" s="113">
        <v>0</v>
      </c>
      <c r="BM20" s="113">
        <v>100</v>
      </c>
      <c r="BN20" s="103">
        <f t="shared" si="11"/>
        <v>55104</v>
      </c>
      <c r="BO20" s="103">
        <f>'[4]Non farebox- Details '!AQ18</f>
        <v>7646</v>
      </c>
      <c r="BP20" s="1">
        <v>33377</v>
      </c>
      <c r="BQ20" s="1">
        <v>6000</v>
      </c>
      <c r="BR20" s="4"/>
      <c r="BS20" s="4">
        <v>0</v>
      </c>
      <c r="BT20" s="103">
        <f t="shared" si="12"/>
        <v>39377</v>
      </c>
      <c r="BU20" s="2">
        <f>'[4]Non farebox- Details '!AU18</f>
        <v>3092</v>
      </c>
      <c r="BV20" s="1">
        <v>28579</v>
      </c>
      <c r="BW20" s="1">
        <v>16140</v>
      </c>
      <c r="BX20" s="1">
        <v>0</v>
      </c>
      <c r="BY20" s="1">
        <v>0</v>
      </c>
      <c r="BZ20" s="103">
        <f t="shared" si="13"/>
        <v>44719</v>
      </c>
      <c r="CA20" s="2">
        <f>'[4]Non farebox- Details '!AY18</f>
        <v>865</v>
      </c>
      <c r="CB20" s="1">
        <v>48107</v>
      </c>
      <c r="CC20" s="1">
        <v>8940</v>
      </c>
      <c r="CD20" s="1">
        <v>0</v>
      </c>
      <c r="CE20" s="1">
        <v>0</v>
      </c>
      <c r="CF20" s="103">
        <f t="shared" si="14"/>
        <v>57047</v>
      </c>
      <c r="CG20" s="103">
        <f>'[4]Non farebox- Details '!BC18</f>
        <v>4595</v>
      </c>
      <c r="CH20" s="104">
        <v>44466</v>
      </c>
      <c r="CI20" s="104">
        <v>6290</v>
      </c>
      <c r="CJ20" s="104">
        <v>0</v>
      </c>
      <c r="CK20" s="104">
        <v>0</v>
      </c>
      <c r="CL20" s="103">
        <f t="shared" si="15"/>
        <v>50756</v>
      </c>
      <c r="CM20" s="105">
        <f>'[4]Non farebox- Details '!BF18</f>
        <v>1435</v>
      </c>
      <c r="CN20" s="174">
        <f t="shared" si="16"/>
        <v>618547</v>
      </c>
      <c r="CO20" s="175">
        <f t="shared" si="16"/>
        <v>34909</v>
      </c>
      <c r="CP20" s="107">
        <v>11834</v>
      </c>
      <c r="CQ20" s="1">
        <v>7450</v>
      </c>
      <c r="CR20" s="1"/>
      <c r="CS20" s="1">
        <v>0</v>
      </c>
      <c r="CT20" s="103">
        <f t="shared" si="17"/>
        <v>19284</v>
      </c>
      <c r="CU20" s="103">
        <f>'[4]Non farebox- Details '!BI18</f>
        <v>1015</v>
      </c>
      <c r="CV20" s="1">
        <v>16649</v>
      </c>
      <c r="CW20" s="1">
        <v>2480</v>
      </c>
      <c r="CX20" s="1">
        <v>0</v>
      </c>
      <c r="CY20" s="1">
        <v>0</v>
      </c>
      <c r="CZ20" s="103">
        <f t="shared" si="18"/>
        <v>19129</v>
      </c>
      <c r="DA20" s="103">
        <f>'[4]Non farebox- Details '!BL18</f>
        <v>2880</v>
      </c>
      <c r="DB20" s="1">
        <v>3660</v>
      </c>
      <c r="DC20" s="1">
        <v>5180</v>
      </c>
      <c r="DD20" s="1">
        <v>0</v>
      </c>
      <c r="DE20" s="1">
        <v>0</v>
      </c>
      <c r="DF20" s="103">
        <f t="shared" si="19"/>
        <v>8840</v>
      </c>
      <c r="DG20" s="103">
        <f>'[4]Non farebox- Details '!BQ18</f>
        <v>211</v>
      </c>
      <c r="DH20" s="1">
        <v>15305</v>
      </c>
      <c r="DI20" s="1">
        <v>4770</v>
      </c>
      <c r="DJ20" s="1">
        <v>0</v>
      </c>
      <c r="DK20" s="1">
        <v>0</v>
      </c>
      <c r="DL20" s="103">
        <f t="shared" si="20"/>
        <v>20075</v>
      </c>
      <c r="DM20" s="103">
        <f>'[4]Non farebox- Details '!BU18</f>
        <v>565</v>
      </c>
      <c r="DN20" s="1">
        <v>72448</v>
      </c>
      <c r="DO20" s="1">
        <v>11920</v>
      </c>
      <c r="DP20" s="1">
        <v>0</v>
      </c>
      <c r="DQ20" s="1">
        <v>0</v>
      </c>
      <c r="DR20" s="103">
        <f t="shared" si="21"/>
        <v>84368</v>
      </c>
      <c r="DS20" s="105">
        <f>'[4]Non farebox- Details '!BY18</f>
        <v>3220</v>
      </c>
      <c r="DT20" s="174">
        <f t="shared" si="22"/>
        <v>151696</v>
      </c>
      <c r="DU20" s="176">
        <f t="shared" si="0"/>
        <v>7891</v>
      </c>
      <c r="DV20" s="108">
        <f t="shared" si="23"/>
        <v>770243</v>
      </c>
      <c r="DW20" s="109">
        <f>'[4]Non farebox- Details '!BZ18</f>
        <v>42800</v>
      </c>
    </row>
    <row r="21" spans="1:127">
      <c r="A21" s="356">
        <v>42901</v>
      </c>
      <c r="B21" s="115">
        <v>32894</v>
      </c>
      <c r="C21" s="1">
        <v>2465</v>
      </c>
      <c r="D21" s="1">
        <v>0</v>
      </c>
      <c r="E21" s="1">
        <v>0</v>
      </c>
      <c r="F21" s="102">
        <f t="shared" si="1"/>
        <v>35359</v>
      </c>
      <c r="G21" s="2">
        <f>'[4]Non farebox- Details '!E19</f>
        <v>499</v>
      </c>
      <c r="H21" s="115">
        <v>11302</v>
      </c>
      <c r="I21" s="1">
        <v>860</v>
      </c>
      <c r="J21" s="1">
        <v>0</v>
      </c>
      <c r="K21" s="1">
        <v>0</v>
      </c>
      <c r="L21" s="102">
        <f t="shared" si="2"/>
        <v>12162</v>
      </c>
      <c r="M21" s="2">
        <f>'[4]Non farebox- Details '!I19</f>
        <v>63</v>
      </c>
      <c r="N21" s="115">
        <v>12277</v>
      </c>
      <c r="O21" s="1">
        <v>2740</v>
      </c>
      <c r="P21" s="1"/>
      <c r="Q21" s="1">
        <v>0</v>
      </c>
      <c r="R21" s="102">
        <f t="shared" si="3"/>
        <v>15017</v>
      </c>
      <c r="S21" s="2">
        <f>'[4]Non farebox- Details '!M19</f>
        <v>105</v>
      </c>
      <c r="T21" s="115">
        <v>11902</v>
      </c>
      <c r="U21" s="1">
        <v>820</v>
      </c>
      <c r="V21" s="1">
        <v>0</v>
      </c>
      <c r="W21" s="1">
        <v>0</v>
      </c>
      <c r="X21" s="102">
        <f t="shared" si="4"/>
        <v>12722</v>
      </c>
      <c r="Y21" s="2">
        <f>'[4]Non farebox- Details '!Q19</f>
        <v>813</v>
      </c>
      <c r="Z21" s="115">
        <v>25681</v>
      </c>
      <c r="AA21" s="1">
        <v>4680</v>
      </c>
      <c r="AB21" s="1">
        <v>0</v>
      </c>
      <c r="AC21" s="1">
        <v>0</v>
      </c>
      <c r="AD21" s="102">
        <f t="shared" si="5"/>
        <v>30361</v>
      </c>
      <c r="AE21" s="2">
        <f>'[4]Non farebox- Details '!U19</f>
        <v>1378</v>
      </c>
      <c r="AF21" s="115">
        <v>21555</v>
      </c>
      <c r="AG21" s="1">
        <v>6024</v>
      </c>
      <c r="AH21" s="1">
        <v>0</v>
      </c>
      <c r="AI21" s="1">
        <v>0</v>
      </c>
      <c r="AJ21" s="102">
        <f t="shared" si="6"/>
        <v>27579</v>
      </c>
      <c r="AK21" s="2">
        <f>'[4]Non farebox- Details '!Y19</f>
        <v>449</v>
      </c>
      <c r="AL21" s="115">
        <v>60836</v>
      </c>
      <c r="AM21" s="1">
        <v>9300</v>
      </c>
      <c r="AN21" s="1">
        <v>0</v>
      </c>
      <c r="AO21" s="1">
        <v>0</v>
      </c>
      <c r="AP21" s="102">
        <f t="shared" si="7"/>
        <v>70136</v>
      </c>
      <c r="AQ21" s="2">
        <f>'[4]Non farebox- Details '!AD19</f>
        <v>3022</v>
      </c>
      <c r="AR21" s="115">
        <v>46227</v>
      </c>
      <c r="AS21" s="1">
        <v>21010</v>
      </c>
      <c r="AT21" s="1"/>
      <c r="AU21" s="1">
        <v>100</v>
      </c>
      <c r="AV21" s="102">
        <f t="shared" si="8"/>
        <v>67337</v>
      </c>
      <c r="AW21" s="2">
        <f>'[4]Non farebox- Details '!AH19</f>
        <v>8065</v>
      </c>
      <c r="AX21" s="115">
        <v>61747</v>
      </c>
      <c r="AY21" s="1">
        <v>1560</v>
      </c>
      <c r="AZ21" s="1"/>
      <c r="BA21" s="1">
        <v>1000</v>
      </c>
      <c r="BB21" s="103">
        <f t="shared" si="9"/>
        <v>64307</v>
      </c>
      <c r="BC21" s="2">
        <f>'[4]Non farebox- Details '!AJ19</f>
        <v>182</v>
      </c>
      <c r="BD21" s="1">
        <v>16944</v>
      </c>
      <c r="BE21" s="1">
        <v>1790</v>
      </c>
      <c r="BF21" s="4">
        <v>0</v>
      </c>
      <c r="BG21" s="1">
        <v>0</v>
      </c>
      <c r="BH21" s="103">
        <f t="shared" si="10"/>
        <v>18734</v>
      </c>
      <c r="BI21" s="103">
        <f>'[4]Non farebox- Details '!AM19</f>
        <v>1825</v>
      </c>
      <c r="BJ21" s="113">
        <v>41628</v>
      </c>
      <c r="BK21" s="113">
        <v>10640</v>
      </c>
      <c r="BL21" s="113">
        <v>0</v>
      </c>
      <c r="BM21" s="113">
        <v>0</v>
      </c>
      <c r="BN21" s="103">
        <f t="shared" si="11"/>
        <v>52268</v>
      </c>
      <c r="BO21" s="103">
        <f>'[4]Non farebox- Details '!AQ19</f>
        <v>6463</v>
      </c>
      <c r="BP21" s="1">
        <v>29871</v>
      </c>
      <c r="BQ21" s="1">
        <v>3490</v>
      </c>
      <c r="BR21" s="4"/>
      <c r="BS21" s="4">
        <v>0</v>
      </c>
      <c r="BT21" s="103">
        <f t="shared" si="12"/>
        <v>33361</v>
      </c>
      <c r="BU21" s="2">
        <f>'[4]Non farebox- Details '!AU19</f>
        <v>1925</v>
      </c>
      <c r="BV21" s="1">
        <v>32192</v>
      </c>
      <c r="BW21" s="1">
        <v>13100</v>
      </c>
      <c r="BX21" s="1">
        <v>0</v>
      </c>
      <c r="BY21" s="1">
        <v>0</v>
      </c>
      <c r="BZ21" s="103">
        <f t="shared" si="13"/>
        <v>45292</v>
      </c>
      <c r="CA21" s="2">
        <f>'[4]Non farebox- Details '!AY19</f>
        <v>410</v>
      </c>
      <c r="CB21" s="115">
        <v>47636</v>
      </c>
      <c r="CC21" s="1">
        <v>9980</v>
      </c>
      <c r="CD21" s="1">
        <v>0</v>
      </c>
      <c r="CE21" s="1">
        <v>0</v>
      </c>
      <c r="CF21" s="103">
        <f t="shared" si="14"/>
        <v>57616</v>
      </c>
      <c r="CG21" s="103">
        <f>'[4]Non farebox- Details '!BC19</f>
        <v>4175</v>
      </c>
      <c r="CH21" s="104">
        <v>39639</v>
      </c>
      <c r="CI21" s="104">
        <v>7930</v>
      </c>
      <c r="CJ21" s="104">
        <v>0</v>
      </c>
      <c r="CK21" s="104">
        <v>0</v>
      </c>
      <c r="CL21" s="103">
        <f t="shared" si="15"/>
        <v>47569</v>
      </c>
      <c r="CM21" s="105">
        <f>'[4]Non farebox- Details '!BF19</f>
        <v>1240</v>
      </c>
      <c r="CN21" s="174">
        <f t="shared" si="16"/>
        <v>589820</v>
      </c>
      <c r="CO21" s="175">
        <f t="shared" si="16"/>
        <v>30614</v>
      </c>
      <c r="CP21" s="116">
        <v>11335</v>
      </c>
      <c r="CQ21" s="1">
        <v>3700</v>
      </c>
      <c r="CR21" s="1"/>
      <c r="CS21" s="1">
        <v>0</v>
      </c>
      <c r="CT21" s="103">
        <f t="shared" si="17"/>
        <v>15035</v>
      </c>
      <c r="CU21" s="103">
        <f>'[4]Non farebox- Details '!BI19</f>
        <v>1050</v>
      </c>
      <c r="CV21" s="115">
        <v>14961</v>
      </c>
      <c r="CW21" s="1">
        <v>1780</v>
      </c>
      <c r="CX21" s="1">
        <v>0</v>
      </c>
      <c r="CY21" s="1">
        <v>0</v>
      </c>
      <c r="CZ21" s="103">
        <f t="shared" si="18"/>
        <v>16741</v>
      </c>
      <c r="DA21" s="103">
        <f>'[4]Non farebox- Details '!BL19</f>
        <v>2560</v>
      </c>
      <c r="DB21" s="115">
        <v>4392</v>
      </c>
      <c r="DC21" s="1">
        <v>1400</v>
      </c>
      <c r="DD21" s="1">
        <v>0</v>
      </c>
      <c r="DE21" s="1">
        <v>0</v>
      </c>
      <c r="DF21" s="103">
        <f t="shared" si="19"/>
        <v>5792</v>
      </c>
      <c r="DG21" s="103">
        <f>'[4]Non farebox- Details '!BQ19</f>
        <v>217</v>
      </c>
      <c r="DH21" s="115">
        <v>17988</v>
      </c>
      <c r="DI21" s="1">
        <v>2570</v>
      </c>
      <c r="DJ21" s="1">
        <v>0</v>
      </c>
      <c r="DK21" s="1">
        <v>0</v>
      </c>
      <c r="DL21" s="103">
        <f t="shared" si="20"/>
        <v>20558</v>
      </c>
      <c r="DM21" s="103">
        <f>'[4]Non farebox- Details '!BU19</f>
        <v>520</v>
      </c>
      <c r="DN21" s="115">
        <v>65062</v>
      </c>
      <c r="DO21" s="1">
        <v>10630</v>
      </c>
      <c r="DP21" s="1">
        <v>0</v>
      </c>
      <c r="DQ21" s="1">
        <v>0</v>
      </c>
      <c r="DR21" s="103">
        <f t="shared" si="21"/>
        <v>75692</v>
      </c>
      <c r="DS21" s="105">
        <f>'[4]Non farebox- Details '!BY19</f>
        <v>3965</v>
      </c>
      <c r="DT21" s="174">
        <f t="shared" si="22"/>
        <v>133818</v>
      </c>
      <c r="DU21" s="176">
        <f t="shared" si="0"/>
        <v>8312</v>
      </c>
      <c r="DV21" s="108">
        <f t="shared" si="23"/>
        <v>723638</v>
      </c>
      <c r="DW21" s="109">
        <f>'[4]Non farebox- Details '!BZ19</f>
        <v>38926</v>
      </c>
    </row>
    <row r="22" spans="1:127">
      <c r="A22" s="356">
        <v>42902</v>
      </c>
      <c r="B22" s="1">
        <v>30869</v>
      </c>
      <c r="C22" s="1">
        <v>3200</v>
      </c>
      <c r="D22" s="1">
        <v>0</v>
      </c>
      <c r="E22" s="1">
        <v>0</v>
      </c>
      <c r="F22" s="102">
        <f t="shared" si="1"/>
        <v>34069</v>
      </c>
      <c r="G22" s="2">
        <f>'[4]Non farebox- Details '!E20</f>
        <v>541</v>
      </c>
      <c r="H22" s="1">
        <v>13673</v>
      </c>
      <c r="I22" s="1">
        <v>1500</v>
      </c>
      <c r="J22" s="1">
        <v>0</v>
      </c>
      <c r="K22" s="1">
        <v>0</v>
      </c>
      <c r="L22" s="102">
        <f t="shared" si="2"/>
        <v>15173</v>
      </c>
      <c r="M22" s="2">
        <f>'[4]Non farebox- Details '!I20</f>
        <v>104</v>
      </c>
      <c r="N22" s="1">
        <v>13321</v>
      </c>
      <c r="O22" s="1">
        <v>640</v>
      </c>
      <c r="P22" s="1"/>
      <c r="Q22" s="1">
        <v>0</v>
      </c>
      <c r="R22" s="102">
        <f t="shared" si="3"/>
        <v>13961</v>
      </c>
      <c r="S22" s="2">
        <f>'[4]Non farebox- Details '!M20</f>
        <v>140</v>
      </c>
      <c r="T22" s="1">
        <v>13920</v>
      </c>
      <c r="U22" s="1">
        <v>3930</v>
      </c>
      <c r="V22" s="1">
        <v>0</v>
      </c>
      <c r="W22" s="1">
        <v>0</v>
      </c>
      <c r="X22" s="102">
        <f t="shared" si="4"/>
        <v>17850</v>
      </c>
      <c r="Y22" s="2">
        <f>'[4]Non farebox- Details '!Q20</f>
        <v>740</v>
      </c>
      <c r="Z22" s="1">
        <v>24643</v>
      </c>
      <c r="AA22" s="1">
        <v>5850</v>
      </c>
      <c r="AB22" s="1">
        <v>0</v>
      </c>
      <c r="AC22" s="1">
        <v>0</v>
      </c>
      <c r="AD22" s="102">
        <f t="shared" si="5"/>
        <v>30493</v>
      </c>
      <c r="AE22" s="2">
        <f>'[4]Non farebox- Details '!U20</f>
        <v>631</v>
      </c>
      <c r="AF22" s="1">
        <v>25671</v>
      </c>
      <c r="AG22" s="1">
        <v>4210</v>
      </c>
      <c r="AH22" s="1">
        <v>0</v>
      </c>
      <c r="AI22" s="1">
        <v>0</v>
      </c>
      <c r="AJ22" s="102">
        <f t="shared" si="6"/>
        <v>29881</v>
      </c>
      <c r="AK22" s="2">
        <f>'[4]Non farebox- Details '!Y20</f>
        <v>352</v>
      </c>
      <c r="AL22" s="1">
        <v>61576</v>
      </c>
      <c r="AM22" s="1">
        <v>15990</v>
      </c>
      <c r="AN22" s="1">
        <v>0</v>
      </c>
      <c r="AO22" s="1">
        <v>0</v>
      </c>
      <c r="AP22" s="102">
        <f t="shared" si="7"/>
        <v>77566</v>
      </c>
      <c r="AQ22" s="2">
        <f>'[4]Non farebox- Details '!AD20</f>
        <v>2788</v>
      </c>
      <c r="AR22" s="1">
        <v>47981</v>
      </c>
      <c r="AS22" s="1">
        <v>19160</v>
      </c>
      <c r="AT22" s="1"/>
      <c r="AU22" s="1">
        <v>750</v>
      </c>
      <c r="AV22" s="102">
        <f t="shared" si="8"/>
        <v>67891</v>
      </c>
      <c r="AW22" s="2">
        <f>'[4]Non farebox- Details '!AH20</f>
        <v>7148</v>
      </c>
      <c r="AX22" s="1">
        <v>58120</v>
      </c>
      <c r="AY22" s="1">
        <v>6200</v>
      </c>
      <c r="AZ22" s="1"/>
      <c r="BA22" s="1">
        <v>0</v>
      </c>
      <c r="BB22" s="103">
        <f t="shared" si="9"/>
        <v>64320</v>
      </c>
      <c r="BC22" s="2">
        <f>'[4]Non farebox- Details '!AJ20</f>
        <v>306</v>
      </c>
      <c r="BD22" s="1">
        <v>19367</v>
      </c>
      <c r="BE22" s="1">
        <v>4610</v>
      </c>
      <c r="BF22" s="4">
        <v>0</v>
      </c>
      <c r="BG22" s="1">
        <v>0</v>
      </c>
      <c r="BH22" s="103">
        <f t="shared" si="10"/>
        <v>23977</v>
      </c>
      <c r="BI22" s="103">
        <f>'[4]Non farebox- Details '!AM20</f>
        <v>2885</v>
      </c>
      <c r="BJ22" s="113">
        <v>48692</v>
      </c>
      <c r="BK22" s="113">
        <v>10760</v>
      </c>
      <c r="BL22" s="113">
        <v>0</v>
      </c>
      <c r="BM22" s="113">
        <v>0</v>
      </c>
      <c r="BN22" s="103">
        <f t="shared" si="11"/>
        <v>59452</v>
      </c>
      <c r="BO22" s="103">
        <f>'[4]Non farebox- Details '!AQ20</f>
        <v>8080</v>
      </c>
      <c r="BP22" s="1">
        <v>37463</v>
      </c>
      <c r="BQ22" s="1">
        <v>3100</v>
      </c>
      <c r="BR22" s="4"/>
      <c r="BS22" s="4">
        <v>0</v>
      </c>
      <c r="BT22" s="103">
        <f t="shared" si="12"/>
        <v>40563</v>
      </c>
      <c r="BU22" s="2">
        <f>'[4]Non farebox- Details '!AU20</f>
        <v>4350</v>
      </c>
      <c r="BV22" s="1">
        <v>49749</v>
      </c>
      <c r="BW22" s="1">
        <v>8270</v>
      </c>
      <c r="BX22" s="1">
        <v>0</v>
      </c>
      <c r="BY22" s="1">
        <v>0</v>
      </c>
      <c r="BZ22" s="103">
        <f t="shared" si="13"/>
        <v>58019</v>
      </c>
      <c r="CA22" s="2">
        <f>'[4]Non farebox- Details '!AY20</f>
        <v>320</v>
      </c>
      <c r="CB22" s="1">
        <v>75276</v>
      </c>
      <c r="CC22" s="1">
        <v>9520</v>
      </c>
      <c r="CD22" s="1">
        <v>0</v>
      </c>
      <c r="CE22" s="1">
        <v>0</v>
      </c>
      <c r="CF22" s="103">
        <f t="shared" si="14"/>
        <v>84796</v>
      </c>
      <c r="CG22" s="103">
        <f>'[4]Non farebox- Details '!BC20</f>
        <v>3290</v>
      </c>
      <c r="CH22" s="104">
        <v>54813</v>
      </c>
      <c r="CI22" s="104">
        <v>10990</v>
      </c>
      <c r="CJ22" s="104">
        <v>0</v>
      </c>
      <c r="CK22" s="104">
        <v>0</v>
      </c>
      <c r="CL22" s="103">
        <f t="shared" si="15"/>
        <v>65803</v>
      </c>
      <c r="CM22" s="105">
        <f>'[4]Non farebox- Details '!BF20</f>
        <v>1235</v>
      </c>
      <c r="CN22" s="174">
        <f t="shared" si="16"/>
        <v>683814</v>
      </c>
      <c r="CO22" s="175">
        <f t="shared" si="16"/>
        <v>32910</v>
      </c>
      <c r="CP22" s="107">
        <v>15007</v>
      </c>
      <c r="CQ22" s="1">
        <v>4850</v>
      </c>
      <c r="CR22" s="1"/>
      <c r="CS22" s="1">
        <v>100</v>
      </c>
      <c r="CT22" s="103">
        <f t="shared" si="17"/>
        <v>19957</v>
      </c>
      <c r="CU22" s="103">
        <f>'[4]Non farebox- Details '!BI20</f>
        <v>1595</v>
      </c>
      <c r="CV22" s="1">
        <v>22099</v>
      </c>
      <c r="CW22" s="1">
        <v>2840</v>
      </c>
      <c r="CX22" s="1">
        <v>0</v>
      </c>
      <c r="CY22" s="1">
        <v>0</v>
      </c>
      <c r="CZ22" s="103">
        <f t="shared" si="18"/>
        <v>24939</v>
      </c>
      <c r="DA22" s="103">
        <f>'[4]Non farebox- Details '!BL20</f>
        <v>2380</v>
      </c>
      <c r="DB22" s="1">
        <v>2977</v>
      </c>
      <c r="DC22" s="1">
        <v>1030</v>
      </c>
      <c r="DD22" s="1">
        <v>0</v>
      </c>
      <c r="DE22" s="1">
        <v>0</v>
      </c>
      <c r="DF22" s="103">
        <f t="shared" si="19"/>
        <v>4007</v>
      </c>
      <c r="DG22" s="103">
        <f>'[4]Non farebox- Details '!BQ20</f>
        <v>414</v>
      </c>
      <c r="DH22" s="1">
        <v>16064</v>
      </c>
      <c r="DI22" s="1">
        <v>2960</v>
      </c>
      <c r="DJ22" s="1">
        <v>0</v>
      </c>
      <c r="DK22" s="1">
        <v>0</v>
      </c>
      <c r="DL22" s="103">
        <f t="shared" si="20"/>
        <v>19024</v>
      </c>
      <c r="DM22" s="103">
        <f>'[4]Non farebox- Details '!BU20</f>
        <v>145</v>
      </c>
      <c r="DN22" s="1">
        <v>75645</v>
      </c>
      <c r="DO22" s="1">
        <v>10010</v>
      </c>
      <c r="DP22" s="1">
        <v>0</v>
      </c>
      <c r="DQ22" s="1">
        <v>0</v>
      </c>
      <c r="DR22" s="103">
        <f t="shared" si="21"/>
        <v>85655</v>
      </c>
      <c r="DS22" s="105">
        <f>'[4]Non farebox- Details '!BY20</f>
        <v>4490</v>
      </c>
      <c r="DT22" s="174">
        <f t="shared" si="22"/>
        <v>153582</v>
      </c>
      <c r="DU22" s="176">
        <f t="shared" si="0"/>
        <v>9024</v>
      </c>
      <c r="DV22" s="108">
        <f t="shared" si="23"/>
        <v>837396</v>
      </c>
      <c r="DW22" s="109">
        <f>'[4]Non farebox- Details '!BZ20</f>
        <v>41934</v>
      </c>
    </row>
    <row r="23" spans="1:127">
      <c r="A23" s="356">
        <v>42903</v>
      </c>
      <c r="B23" s="1">
        <v>51391</v>
      </c>
      <c r="C23" s="1">
        <v>5110</v>
      </c>
      <c r="D23" s="1">
        <v>0</v>
      </c>
      <c r="E23" s="1">
        <v>0</v>
      </c>
      <c r="F23" s="102">
        <f t="shared" si="1"/>
        <v>56501</v>
      </c>
      <c r="G23" s="2">
        <f>'[4]Non farebox- Details '!E21</f>
        <v>1083</v>
      </c>
      <c r="H23" s="1">
        <v>17211</v>
      </c>
      <c r="I23" s="1">
        <v>2630</v>
      </c>
      <c r="J23" s="1">
        <v>0</v>
      </c>
      <c r="K23" s="1">
        <v>0</v>
      </c>
      <c r="L23" s="102">
        <f t="shared" si="2"/>
        <v>19841</v>
      </c>
      <c r="M23" s="2">
        <f>'[4]Non farebox- Details '!I21</f>
        <v>140</v>
      </c>
      <c r="N23" s="1">
        <v>12129</v>
      </c>
      <c r="O23" s="1">
        <v>875</v>
      </c>
      <c r="P23" s="1"/>
      <c r="Q23" s="1">
        <v>0</v>
      </c>
      <c r="R23" s="102">
        <f t="shared" si="3"/>
        <v>13004</v>
      </c>
      <c r="S23" s="2">
        <f>'[4]Non farebox- Details '!M21</f>
        <v>80</v>
      </c>
      <c r="T23" s="1">
        <v>24135</v>
      </c>
      <c r="U23" s="1">
        <v>2790</v>
      </c>
      <c r="V23" s="1">
        <v>0</v>
      </c>
      <c r="W23" s="1">
        <v>0</v>
      </c>
      <c r="X23" s="102">
        <f t="shared" si="4"/>
        <v>26925</v>
      </c>
      <c r="Y23" s="2">
        <f>'[4]Non farebox- Details '!Q21</f>
        <v>517</v>
      </c>
      <c r="Z23" s="1">
        <v>36872</v>
      </c>
      <c r="AA23" s="1">
        <v>6860</v>
      </c>
      <c r="AB23" s="1">
        <v>0</v>
      </c>
      <c r="AC23" s="1">
        <v>0</v>
      </c>
      <c r="AD23" s="102">
        <f t="shared" si="5"/>
        <v>43732</v>
      </c>
      <c r="AE23" s="2">
        <f>'[4]Non farebox- Details '!U21</f>
        <v>627</v>
      </c>
      <c r="AF23" s="1">
        <v>38360</v>
      </c>
      <c r="AG23" s="1">
        <v>6318</v>
      </c>
      <c r="AH23" s="1">
        <v>0</v>
      </c>
      <c r="AI23" s="1">
        <v>0</v>
      </c>
      <c r="AJ23" s="102">
        <f t="shared" si="6"/>
        <v>44678</v>
      </c>
      <c r="AK23" s="2">
        <f>'[4]Non farebox- Details '!Y21</f>
        <v>535</v>
      </c>
      <c r="AL23" s="1">
        <v>76978</v>
      </c>
      <c r="AM23" s="1">
        <v>12664</v>
      </c>
      <c r="AN23" s="1">
        <v>0</v>
      </c>
      <c r="AO23" s="1">
        <v>0</v>
      </c>
      <c r="AP23" s="102">
        <f t="shared" si="7"/>
        <v>89642</v>
      </c>
      <c r="AQ23" s="2">
        <f>'[4]Non farebox- Details '!AD21</f>
        <v>1500</v>
      </c>
      <c r="AR23" s="1">
        <v>58952</v>
      </c>
      <c r="AS23" s="1">
        <v>11290</v>
      </c>
      <c r="AT23" s="1"/>
      <c r="AU23" s="1">
        <v>0</v>
      </c>
      <c r="AV23" s="102">
        <f t="shared" si="8"/>
        <v>70242</v>
      </c>
      <c r="AW23" s="2">
        <f>'[4]Non farebox- Details '!AH21</f>
        <v>5524</v>
      </c>
      <c r="AX23" s="1">
        <v>79468</v>
      </c>
      <c r="AY23" s="1">
        <v>8850</v>
      </c>
      <c r="AZ23" s="1"/>
      <c r="BA23" s="1">
        <v>100</v>
      </c>
      <c r="BB23" s="103">
        <f t="shared" si="9"/>
        <v>88418</v>
      </c>
      <c r="BC23" s="2">
        <f>'[4]Non farebox- Details '!AJ21</f>
        <v>270</v>
      </c>
      <c r="BD23" s="1">
        <v>18196</v>
      </c>
      <c r="BE23" s="1">
        <v>1700</v>
      </c>
      <c r="BF23" s="4">
        <v>0</v>
      </c>
      <c r="BG23" s="1">
        <v>0</v>
      </c>
      <c r="BH23" s="103">
        <f t="shared" si="10"/>
        <v>19896</v>
      </c>
      <c r="BI23" s="103">
        <f>'[4]Non farebox- Details '!AM21</f>
        <v>1180</v>
      </c>
      <c r="BJ23" s="104">
        <v>74443</v>
      </c>
      <c r="BK23" s="104">
        <v>12850</v>
      </c>
      <c r="BL23" s="104">
        <v>0</v>
      </c>
      <c r="BM23" s="104">
        <v>0</v>
      </c>
      <c r="BN23" s="103">
        <f t="shared" si="11"/>
        <v>87293</v>
      </c>
      <c r="BO23" s="103">
        <f>'[4]Non farebox- Details '!AQ21</f>
        <v>10098</v>
      </c>
      <c r="BP23" s="1">
        <v>36780</v>
      </c>
      <c r="BQ23" s="1">
        <v>2230</v>
      </c>
      <c r="BR23" s="4"/>
      <c r="BS23" s="4">
        <v>0</v>
      </c>
      <c r="BT23" s="103">
        <f t="shared" si="12"/>
        <v>39010</v>
      </c>
      <c r="BU23" s="2">
        <f>'[4]Non farebox- Details '!AU21</f>
        <v>2247</v>
      </c>
      <c r="BV23" s="1">
        <v>29935</v>
      </c>
      <c r="BW23" s="1">
        <v>4190</v>
      </c>
      <c r="BX23" s="1">
        <v>0</v>
      </c>
      <c r="BY23" s="1">
        <v>0</v>
      </c>
      <c r="BZ23" s="103">
        <f t="shared" si="13"/>
        <v>34125</v>
      </c>
      <c r="CA23" s="2">
        <f>'[4]Non farebox- Details '!AY21</f>
        <v>470</v>
      </c>
      <c r="CB23" s="1">
        <v>71026</v>
      </c>
      <c r="CC23" s="1">
        <v>15916</v>
      </c>
      <c r="CD23" s="1">
        <v>0</v>
      </c>
      <c r="CE23" s="1">
        <v>0</v>
      </c>
      <c r="CF23" s="103">
        <f t="shared" si="14"/>
        <v>86942</v>
      </c>
      <c r="CG23" s="103">
        <f>'[4]Non farebox- Details '!BC21</f>
        <v>5485</v>
      </c>
      <c r="CH23" s="104">
        <v>55203</v>
      </c>
      <c r="CI23" s="104">
        <v>12100</v>
      </c>
      <c r="CJ23" s="104">
        <v>0</v>
      </c>
      <c r="CK23" s="104">
        <v>0</v>
      </c>
      <c r="CL23" s="103">
        <f t="shared" si="15"/>
        <v>67303</v>
      </c>
      <c r="CM23" s="105">
        <f>'[4]Non farebox- Details '!BF21</f>
        <v>750</v>
      </c>
      <c r="CN23" s="174">
        <f t="shared" si="16"/>
        <v>787552</v>
      </c>
      <c r="CO23" s="175">
        <f t="shared" si="16"/>
        <v>30506</v>
      </c>
      <c r="CP23" s="107">
        <v>12808</v>
      </c>
      <c r="CQ23" s="1">
        <v>2020</v>
      </c>
      <c r="CR23" s="1"/>
      <c r="CS23" s="1">
        <v>0</v>
      </c>
      <c r="CT23" s="103">
        <f t="shared" si="17"/>
        <v>14828</v>
      </c>
      <c r="CU23" s="103">
        <f>'[4]Non farebox- Details '!BI21</f>
        <v>450</v>
      </c>
      <c r="CV23" s="1">
        <v>24802</v>
      </c>
      <c r="CW23" s="1">
        <v>2170</v>
      </c>
      <c r="CX23" s="1">
        <v>0</v>
      </c>
      <c r="CY23" s="1">
        <v>0</v>
      </c>
      <c r="CZ23" s="103">
        <f t="shared" si="18"/>
        <v>26972</v>
      </c>
      <c r="DA23" s="103">
        <f>'[4]Non farebox- Details '!BL21</f>
        <v>2180</v>
      </c>
      <c r="DB23" s="1">
        <v>5693</v>
      </c>
      <c r="DC23" s="1">
        <v>1850</v>
      </c>
      <c r="DD23" s="1">
        <v>0</v>
      </c>
      <c r="DE23" s="1">
        <v>0</v>
      </c>
      <c r="DF23" s="103">
        <f t="shared" si="19"/>
        <v>7543</v>
      </c>
      <c r="DG23" s="103">
        <f>'[4]Non farebox- Details '!BQ21</f>
        <v>150</v>
      </c>
      <c r="DH23" s="1">
        <v>18010</v>
      </c>
      <c r="DI23" s="1">
        <v>3270</v>
      </c>
      <c r="DJ23" s="1">
        <v>0</v>
      </c>
      <c r="DK23" s="1">
        <v>0</v>
      </c>
      <c r="DL23" s="103">
        <f t="shared" si="20"/>
        <v>21280</v>
      </c>
      <c r="DM23" s="103">
        <f>'[4]Non farebox- Details '!BU21</f>
        <v>300</v>
      </c>
      <c r="DN23" s="1">
        <v>89222</v>
      </c>
      <c r="DO23" s="1">
        <v>12660</v>
      </c>
      <c r="DP23" s="1">
        <v>0</v>
      </c>
      <c r="DQ23" s="1">
        <v>0</v>
      </c>
      <c r="DR23" s="103">
        <f t="shared" si="21"/>
        <v>101882</v>
      </c>
      <c r="DS23" s="105">
        <f>'[4]Non farebox- Details '!BY21</f>
        <v>4905</v>
      </c>
      <c r="DT23" s="174">
        <f t="shared" si="22"/>
        <v>172505</v>
      </c>
      <c r="DU23" s="176">
        <f t="shared" si="0"/>
        <v>7985</v>
      </c>
      <c r="DV23" s="108">
        <f t="shared" si="23"/>
        <v>960057</v>
      </c>
      <c r="DW23" s="109">
        <f>'[4]Non farebox- Details '!BZ21</f>
        <v>38491</v>
      </c>
    </row>
    <row r="24" spans="1:127">
      <c r="A24" s="356">
        <v>42904</v>
      </c>
      <c r="B24" s="1">
        <v>77304</v>
      </c>
      <c r="C24" s="1">
        <v>12410</v>
      </c>
      <c r="D24" s="1">
        <v>0</v>
      </c>
      <c r="E24" s="1">
        <v>0</v>
      </c>
      <c r="F24" s="102">
        <f t="shared" si="1"/>
        <v>89714</v>
      </c>
      <c r="G24" s="2">
        <f>'[4]Non farebox- Details '!E22</f>
        <v>1135</v>
      </c>
      <c r="H24" s="1">
        <v>16155</v>
      </c>
      <c r="I24" s="1">
        <v>2030</v>
      </c>
      <c r="J24" s="1">
        <v>0</v>
      </c>
      <c r="K24" s="1">
        <v>0</v>
      </c>
      <c r="L24" s="102">
        <f t="shared" si="2"/>
        <v>18185</v>
      </c>
      <c r="M24" s="2">
        <f>'[4]Non farebox- Details '!I22</f>
        <v>79</v>
      </c>
      <c r="N24" s="1">
        <v>19497</v>
      </c>
      <c r="O24" s="1">
        <v>3310</v>
      </c>
      <c r="P24" s="1"/>
      <c r="Q24" s="1">
        <v>0</v>
      </c>
      <c r="R24" s="102">
        <f t="shared" si="3"/>
        <v>22807</v>
      </c>
      <c r="S24" s="2">
        <f>'[4]Non farebox- Details '!M22</f>
        <v>160</v>
      </c>
      <c r="T24" s="1">
        <v>28705</v>
      </c>
      <c r="U24" s="1">
        <v>5140</v>
      </c>
      <c r="V24" s="1">
        <v>0</v>
      </c>
      <c r="W24" s="1">
        <v>0</v>
      </c>
      <c r="X24" s="102">
        <f t="shared" si="4"/>
        <v>33845</v>
      </c>
      <c r="Y24" s="2">
        <f>'[4]Non farebox- Details '!Q22</f>
        <v>597</v>
      </c>
      <c r="Z24" s="1">
        <v>38291</v>
      </c>
      <c r="AA24" s="1">
        <v>6360</v>
      </c>
      <c r="AB24" s="1">
        <v>0</v>
      </c>
      <c r="AC24" s="1">
        <v>0</v>
      </c>
      <c r="AD24" s="102">
        <f t="shared" si="5"/>
        <v>44651</v>
      </c>
      <c r="AE24" s="2">
        <f>'[4]Non farebox- Details '!U22</f>
        <v>621</v>
      </c>
      <c r="AF24" s="1">
        <v>38059</v>
      </c>
      <c r="AG24" s="1">
        <v>6910</v>
      </c>
      <c r="AH24" s="1">
        <v>0</v>
      </c>
      <c r="AI24" s="1">
        <v>0</v>
      </c>
      <c r="AJ24" s="102">
        <f t="shared" si="6"/>
        <v>44969</v>
      </c>
      <c r="AK24" s="2">
        <f>'[4]Non farebox- Details '!Y22</f>
        <v>452</v>
      </c>
      <c r="AL24" s="1">
        <v>106049</v>
      </c>
      <c r="AM24" s="1">
        <v>13488</v>
      </c>
      <c r="AN24" s="1">
        <v>0</v>
      </c>
      <c r="AO24" s="1">
        <v>0</v>
      </c>
      <c r="AP24" s="102">
        <f t="shared" si="7"/>
        <v>119537</v>
      </c>
      <c r="AQ24" s="2">
        <f>'[4]Non farebox- Details '!AD22</f>
        <v>1810</v>
      </c>
      <c r="AR24" s="1">
        <v>64685</v>
      </c>
      <c r="AS24" s="1">
        <v>18300</v>
      </c>
      <c r="AT24" s="1"/>
      <c r="AU24" s="1">
        <v>0</v>
      </c>
      <c r="AV24" s="102">
        <f t="shared" si="8"/>
        <v>82985</v>
      </c>
      <c r="AW24" s="2">
        <f>'[4]Non farebox- Details '!AH22</f>
        <v>3820</v>
      </c>
      <c r="AX24" s="1">
        <v>81322</v>
      </c>
      <c r="AY24" s="1">
        <v>6110</v>
      </c>
      <c r="AZ24" s="1"/>
      <c r="BA24" s="1">
        <v>0</v>
      </c>
      <c r="BB24" s="103">
        <f t="shared" si="9"/>
        <v>87432</v>
      </c>
      <c r="BC24" s="2">
        <f>'[4]Non farebox- Details '!AJ22</f>
        <v>406</v>
      </c>
      <c r="BD24" s="1">
        <v>16987</v>
      </c>
      <c r="BE24" s="1">
        <v>980</v>
      </c>
      <c r="BF24" s="4">
        <v>0</v>
      </c>
      <c r="BG24" s="1">
        <v>0</v>
      </c>
      <c r="BH24" s="103">
        <f t="shared" si="10"/>
        <v>17967</v>
      </c>
      <c r="BI24" s="103">
        <f>'[4]Non farebox- Details '!AM22</f>
        <v>1140</v>
      </c>
      <c r="BJ24" s="113">
        <v>67210</v>
      </c>
      <c r="BK24" s="113">
        <v>11420</v>
      </c>
      <c r="BL24" s="113">
        <v>0</v>
      </c>
      <c r="BM24" s="113">
        <v>0</v>
      </c>
      <c r="BN24" s="103">
        <f t="shared" si="11"/>
        <v>78630</v>
      </c>
      <c r="BO24" s="103">
        <f>'[4]Non farebox- Details '!AQ22</f>
        <v>9541</v>
      </c>
      <c r="BP24" s="1">
        <v>30564</v>
      </c>
      <c r="BQ24" s="1">
        <v>6610</v>
      </c>
      <c r="BR24" s="4"/>
      <c r="BS24" s="4">
        <v>0</v>
      </c>
      <c r="BT24" s="103">
        <f t="shared" si="12"/>
        <v>37174</v>
      </c>
      <c r="BU24" s="2">
        <f>'[4]Non farebox- Details '!AU22</f>
        <v>1606</v>
      </c>
      <c r="BV24" s="1">
        <v>20853</v>
      </c>
      <c r="BW24" s="1">
        <v>1660</v>
      </c>
      <c r="BX24" s="1">
        <v>0</v>
      </c>
      <c r="BY24" s="1">
        <v>100</v>
      </c>
      <c r="BZ24" s="103">
        <f t="shared" si="13"/>
        <v>22613</v>
      </c>
      <c r="CA24" s="2">
        <f>'[4]Non farebox- Details '!AY22</f>
        <v>235</v>
      </c>
      <c r="CB24" s="1">
        <v>72802</v>
      </c>
      <c r="CC24" s="1">
        <v>7020</v>
      </c>
      <c r="CD24" s="1">
        <v>0</v>
      </c>
      <c r="CE24" s="1">
        <v>0</v>
      </c>
      <c r="CF24" s="103">
        <f t="shared" si="14"/>
        <v>79822</v>
      </c>
      <c r="CG24" s="103">
        <f>'[4]Non farebox- Details '!BC22</f>
        <v>3830</v>
      </c>
      <c r="CH24" s="104">
        <v>49890</v>
      </c>
      <c r="CI24" s="104">
        <v>8910</v>
      </c>
      <c r="CJ24" s="104">
        <v>0</v>
      </c>
      <c r="CK24" s="104">
        <v>0</v>
      </c>
      <c r="CL24" s="103">
        <f t="shared" si="15"/>
        <v>58800</v>
      </c>
      <c r="CM24" s="105">
        <f>'[4]Non farebox- Details '!BF22</f>
        <v>300</v>
      </c>
      <c r="CN24" s="174">
        <f t="shared" si="16"/>
        <v>839131</v>
      </c>
      <c r="CO24" s="175">
        <f t="shared" si="16"/>
        <v>25732</v>
      </c>
      <c r="CP24" s="107">
        <v>11432</v>
      </c>
      <c r="CQ24" s="1">
        <v>1550</v>
      </c>
      <c r="CR24" s="1"/>
      <c r="CS24" s="1">
        <v>0</v>
      </c>
      <c r="CT24" s="103">
        <f t="shared" si="17"/>
        <v>12982</v>
      </c>
      <c r="CU24" s="103">
        <f>'[4]Non farebox- Details '!BI22</f>
        <v>1170</v>
      </c>
      <c r="CV24" s="1">
        <v>17361</v>
      </c>
      <c r="CW24" s="1">
        <v>1260</v>
      </c>
      <c r="CX24" s="1">
        <v>0</v>
      </c>
      <c r="CY24" s="1">
        <v>0</v>
      </c>
      <c r="CZ24" s="103">
        <f t="shared" si="18"/>
        <v>18621</v>
      </c>
      <c r="DA24" s="103">
        <f>'[4]Non farebox- Details '!BL22</f>
        <v>1760</v>
      </c>
      <c r="DB24" s="1">
        <v>4137</v>
      </c>
      <c r="DC24" s="1">
        <v>750</v>
      </c>
      <c r="DD24" s="1">
        <v>0</v>
      </c>
      <c r="DE24" s="1">
        <v>0</v>
      </c>
      <c r="DF24" s="103">
        <f t="shared" si="19"/>
        <v>4887</v>
      </c>
      <c r="DG24" s="103">
        <f>'[4]Non farebox- Details '!BQ22</f>
        <v>193</v>
      </c>
      <c r="DH24" s="1">
        <v>13929</v>
      </c>
      <c r="DI24" s="1">
        <v>2520</v>
      </c>
      <c r="DJ24" s="1">
        <v>0</v>
      </c>
      <c r="DK24" s="1">
        <v>0</v>
      </c>
      <c r="DL24" s="103">
        <f t="shared" si="20"/>
        <v>16449</v>
      </c>
      <c r="DM24" s="103">
        <f>'[4]Non farebox- Details '!BU22</f>
        <v>255</v>
      </c>
      <c r="DN24" s="1">
        <v>101773</v>
      </c>
      <c r="DO24" s="1">
        <v>9390</v>
      </c>
      <c r="DP24" s="1">
        <v>0</v>
      </c>
      <c r="DQ24" s="1">
        <v>0</v>
      </c>
      <c r="DR24" s="103">
        <f t="shared" si="21"/>
        <v>111163</v>
      </c>
      <c r="DS24" s="105">
        <f>'[4]Non farebox- Details '!BY22</f>
        <v>3575</v>
      </c>
      <c r="DT24" s="174">
        <f t="shared" si="22"/>
        <v>164102</v>
      </c>
      <c r="DU24" s="176">
        <f t="shared" si="0"/>
        <v>6953</v>
      </c>
      <c r="DV24" s="108">
        <f t="shared" si="23"/>
        <v>1003233</v>
      </c>
      <c r="DW24" s="109">
        <f>'[4]Non farebox- Details '!BZ22</f>
        <v>32685</v>
      </c>
    </row>
    <row r="25" spans="1:127">
      <c r="A25" s="356">
        <v>42905</v>
      </c>
      <c r="B25" s="1">
        <v>35102</v>
      </c>
      <c r="C25" s="1">
        <v>2870</v>
      </c>
      <c r="D25" s="1">
        <v>0</v>
      </c>
      <c r="E25" s="1">
        <v>100</v>
      </c>
      <c r="F25" s="102">
        <f t="shared" si="1"/>
        <v>38072</v>
      </c>
      <c r="G25" s="2">
        <f>'[4]Non farebox- Details '!E23</f>
        <v>1259</v>
      </c>
      <c r="H25" s="1">
        <v>14182</v>
      </c>
      <c r="I25" s="1">
        <v>2360</v>
      </c>
      <c r="J25" s="1">
        <v>0</v>
      </c>
      <c r="K25" s="1">
        <v>0</v>
      </c>
      <c r="L25" s="102">
        <f t="shared" si="2"/>
        <v>16542</v>
      </c>
      <c r="M25" s="2">
        <f>'[4]Non farebox- Details '!I23</f>
        <v>122</v>
      </c>
      <c r="N25" s="1">
        <v>13996</v>
      </c>
      <c r="O25" s="1">
        <v>1050</v>
      </c>
      <c r="P25" s="1"/>
      <c r="Q25" s="1">
        <v>0</v>
      </c>
      <c r="R25" s="102">
        <f t="shared" si="3"/>
        <v>15046</v>
      </c>
      <c r="S25" s="2">
        <f>'[4]Non farebox- Details '!M23</f>
        <v>125</v>
      </c>
      <c r="T25" s="1">
        <v>13050</v>
      </c>
      <c r="U25" s="1">
        <v>1000</v>
      </c>
      <c r="V25" s="1">
        <v>0</v>
      </c>
      <c r="W25" s="1">
        <v>0</v>
      </c>
      <c r="X25" s="102">
        <f t="shared" si="4"/>
        <v>14050</v>
      </c>
      <c r="Y25" s="2">
        <f>'[4]Non farebox- Details '!Q23</f>
        <v>838</v>
      </c>
      <c r="Z25" s="1">
        <v>25782</v>
      </c>
      <c r="AA25" s="1">
        <v>9660</v>
      </c>
      <c r="AB25" s="1">
        <v>0</v>
      </c>
      <c r="AC25" s="1">
        <v>0</v>
      </c>
      <c r="AD25" s="102">
        <f t="shared" si="5"/>
        <v>35442</v>
      </c>
      <c r="AE25" s="2">
        <f>'[4]Non farebox- Details '!U23</f>
        <v>1407</v>
      </c>
      <c r="AF25" s="1">
        <v>28494</v>
      </c>
      <c r="AG25" s="1">
        <v>4330</v>
      </c>
      <c r="AH25" s="1">
        <v>0</v>
      </c>
      <c r="AI25" s="1">
        <v>0</v>
      </c>
      <c r="AJ25" s="102">
        <f t="shared" si="6"/>
        <v>32824</v>
      </c>
      <c r="AK25" s="2">
        <f>'[4]Non farebox- Details '!Y23</f>
        <v>581</v>
      </c>
      <c r="AL25" s="1">
        <v>64480</v>
      </c>
      <c r="AM25" s="1">
        <v>18920</v>
      </c>
      <c r="AN25" s="1">
        <v>0</v>
      </c>
      <c r="AO25" s="1">
        <v>1000</v>
      </c>
      <c r="AP25" s="102">
        <f t="shared" si="7"/>
        <v>84400</v>
      </c>
      <c r="AQ25" s="2">
        <f>'[4]Non farebox- Details '!AD23</f>
        <v>5618</v>
      </c>
      <c r="AR25" s="1">
        <v>55229</v>
      </c>
      <c r="AS25" s="1">
        <v>20850</v>
      </c>
      <c r="AT25" s="1"/>
      <c r="AU25" s="1">
        <v>0</v>
      </c>
      <c r="AV25" s="102">
        <f t="shared" si="8"/>
        <v>76079</v>
      </c>
      <c r="AW25" s="2">
        <f>'[4]Non farebox- Details '!AH23</f>
        <v>7619</v>
      </c>
      <c r="AX25" s="1">
        <v>89608</v>
      </c>
      <c r="AY25" s="1">
        <v>8860</v>
      </c>
      <c r="AZ25" s="1"/>
      <c r="BA25" s="1">
        <v>0</v>
      </c>
      <c r="BB25" s="103">
        <f t="shared" si="9"/>
        <v>98468</v>
      </c>
      <c r="BC25" s="2">
        <f>'[4]Non farebox- Details '!AJ23</f>
        <v>314</v>
      </c>
      <c r="BD25" s="1">
        <v>20646</v>
      </c>
      <c r="BE25" s="1">
        <v>2720</v>
      </c>
      <c r="BF25" s="4">
        <v>0</v>
      </c>
      <c r="BG25" s="1">
        <v>0</v>
      </c>
      <c r="BH25" s="103">
        <f t="shared" si="10"/>
        <v>23366</v>
      </c>
      <c r="BI25" s="103">
        <f>'[4]Non farebox- Details '!AM23</f>
        <v>1985</v>
      </c>
      <c r="BJ25" s="113">
        <v>50352</v>
      </c>
      <c r="BK25" s="113">
        <v>5170</v>
      </c>
      <c r="BL25" s="113">
        <v>0</v>
      </c>
      <c r="BM25" s="113">
        <v>0</v>
      </c>
      <c r="BN25" s="103">
        <f t="shared" si="11"/>
        <v>55522</v>
      </c>
      <c r="BO25" s="103">
        <f>'[4]Non farebox- Details '!AQ23</f>
        <v>5725</v>
      </c>
      <c r="BP25" s="1">
        <v>33416</v>
      </c>
      <c r="BQ25" s="1">
        <v>6470</v>
      </c>
      <c r="BR25" s="4"/>
      <c r="BS25" s="4">
        <v>0</v>
      </c>
      <c r="BT25" s="103">
        <f t="shared" si="12"/>
        <v>39886</v>
      </c>
      <c r="BU25" s="2">
        <f>'[4]Non farebox- Details '!AU23</f>
        <v>3130</v>
      </c>
      <c r="BV25" s="1">
        <v>34770</v>
      </c>
      <c r="BW25" s="1">
        <v>12980</v>
      </c>
      <c r="BX25" s="1">
        <v>0</v>
      </c>
      <c r="BY25" s="1">
        <v>0</v>
      </c>
      <c r="BZ25" s="103">
        <f t="shared" si="13"/>
        <v>47750</v>
      </c>
      <c r="CA25" s="2">
        <f>'[4]Non farebox- Details '!AY23</f>
        <v>1185</v>
      </c>
      <c r="CB25" s="1">
        <v>49344</v>
      </c>
      <c r="CC25" s="1">
        <v>11760</v>
      </c>
      <c r="CD25" s="1">
        <v>0</v>
      </c>
      <c r="CE25" s="1">
        <v>0</v>
      </c>
      <c r="CF25" s="103">
        <f t="shared" si="14"/>
        <v>61104</v>
      </c>
      <c r="CG25" s="103">
        <f>'[4]Non farebox- Details '!BC23</f>
        <v>6030</v>
      </c>
      <c r="CH25" s="104">
        <v>50337</v>
      </c>
      <c r="CI25" s="104">
        <v>11280</v>
      </c>
      <c r="CJ25" s="104">
        <v>0</v>
      </c>
      <c r="CK25" s="104">
        <v>0</v>
      </c>
      <c r="CL25" s="103">
        <f t="shared" si="15"/>
        <v>61617</v>
      </c>
      <c r="CM25" s="105">
        <f>'[4]Non farebox- Details '!BF23</f>
        <v>2300</v>
      </c>
      <c r="CN25" s="174">
        <f t="shared" si="16"/>
        <v>700168</v>
      </c>
      <c r="CO25" s="175">
        <f t="shared" si="16"/>
        <v>38238</v>
      </c>
      <c r="CP25" s="107">
        <v>16455</v>
      </c>
      <c r="CQ25" s="1">
        <v>4200</v>
      </c>
      <c r="CR25" s="1"/>
      <c r="CS25" s="1">
        <v>0</v>
      </c>
      <c r="CT25" s="103">
        <f t="shared" si="17"/>
        <v>20655</v>
      </c>
      <c r="CU25" s="103">
        <f>'[4]Non farebox- Details '!BI23</f>
        <v>520</v>
      </c>
      <c r="CV25" s="1">
        <v>24914</v>
      </c>
      <c r="CW25" s="1">
        <v>3750</v>
      </c>
      <c r="CX25" s="1">
        <v>0</v>
      </c>
      <c r="CY25" s="1">
        <v>0</v>
      </c>
      <c r="CZ25" s="103">
        <f t="shared" si="18"/>
        <v>28664</v>
      </c>
      <c r="DA25" s="103">
        <f>'[4]Non farebox- Details '!BL23</f>
        <v>2990</v>
      </c>
      <c r="DB25" s="1">
        <v>6706</v>
      </c>
      <c r="DC25" s="1">
        <v>1580</v>
      </c>
      <c r="DD25" s="1">
        <v>0</v>
      </c>
      <c r="DE25" s="1">
        <v>0</v>
      </c>
      <c r="DF25" s="103">
        <f t="shared" si="19"/>
        <v>8286</v>
      </c>
      <c r="DG25" s="103">
        <f>'[4]Non farebox- Details '!BQ23</f>
        <v>350</v>
      </c>
      <c r="DH25" s="1">
        <v>15029</v>
      </c>
      <c r="DI25" s="1">
        <v>5210</v>
      </c>
      <c r="DJ25" s="1">
        <v>0</v>
      </c>
      <c r="DK25" s="1">
        <v>0</v>
      </c>
      <c r="DL25" s="103">
        <f t="shared" si="20"/>
        <v>20239</v>
      </c>
      <c r="DM25" s="103">
        <f>'[4]Non farebox- Details '!BU23</f>
        <v>1090</v>
      </c>
      <c r="DN25" s="1">
        <v>75283</v>
      </c>
      <c r="DO25" s="1">
        <v>9820</v>
      </c>
      <c r="DP25" s="1">
        <v>0</v>
      </c>
      <c r="DQ25" s="1">
        <v>0</v>
      </c>
      <c r="DR25" s="103">
        <f t="shared" si="21"/>
        <v>85103</v>
      </c>
      <c r="DS25" s="105">
        <f>'[4]Non farebox- Details '!BY23</f>
        <v>2635</v>
      </c>
      <c r="DT25" s="174">
        <f t="shared" si="22"/>
        <v>162947</v>
      </c>
      <c r="DU25" s="176">
        <f t="shared" si="0"/>
        <v>7585</v>
      </c>
      <c r="DV25" s="108">
        <f t="shared" si="23"/>
        <v>863115</v>
      </c>
      <c r="DW25" s="109">
        <f>'[4]Non farebox- Details '!BZ23</f>
        <v>45823</v>
      </c>
    </row>
    <row r="26" spans="1:127">
      <c r="A26" s="356">
        <v>42906</v>
      </c>
      <c r="B26" s="1">
        <v>35301</v>
      </c>
      <c r="C26" s="1">
        <v>8440</v>
      </c>
      <c r="D26" s="1">
        <v>0</v>
      </c>
      <c r="E26" s="1">
        <v>0</v>
      </c>
      <c r="F26" s="102">
        <f t="shared" si="1"/>
        <v>43741</v>
      </c>
      <c r="G26" s="2">
        <f>'[4]Non farebox- Details '!E24</f>
        <v>762</v>
      </c>
      <c r="H26" s="1">
        <v>12156</v>
      </c>
      <c r="I26" s="1">
        <v>1620</v>
      </c>
      <c r="J26" s="1">
        <v>0</v>
      </c>
      <c r="K26" s="1">
        <v>0</v>
      </c>
      <c r="L26" s="102">
        <f t="shared" si="2"/>
        <v>13776</v>
      </c>
      <c r="M26" s="2">
        <f>'[4]Non farebox- Details '!I24</f>
        <v>102</v>
      </c>
      <c r="N26" s="1">
        <v>12723</v>
      </c>
      <c r="O26" s="1">
        <v>1950</v>
      </c>
      <c r="P26" s="1"/>
      <c r="Q26" s="1">
        <v>0</v>
      </c>
      <c r="R26" s="102">
        <f t="shared" si="3"/>
        <v>14673</v>
      </c>
      <c r="S26" s="2">
        <f>'[4]Non farebox- Details '!M24</f>
        <v>75</v>
      </c>
      <c r="T26" s="1">
        <v>10893</v>
      </c>
      <c r="U26" s="1">
        <v>3762</v>
      </c>
      <c r="V26" s="1">
        <v>0</v>
      </c>
      <c r="W26" s="1">
        <v>0</v>
      </c>
      <c r="X26" s="102">
        <f t="shared" si="4"/>
        <v>14655</v>
      </c>
      <c r="Y26" s="2">
        <f>'[4]Non farebox- Details '!Q24</f>
        <v>389</v>
      </c>
      <c r="Z26" s="1">
        <v>23667</v>
      </c>
      <c r="AA26" s="1">
        <v>7504</v>
      </c>
      <c r="AB26" s="1">
        <v>0</v>
      </c>
      <c r="AC26" s="1">
        <v>0</v>
      </c>
      <c r="AD26" s="102">
        <f t="shared" si="5"/>
        <v>31171</v>
      </c>
      <c r="AE26" s="2">
        <f>'[4]Non farebox- Details '!U24</f>
        <v>815</v>
      </c>
      <c r="AF26" s="1">
        <v>29248</v>
      </c>
      <c r="AG26" s="1">
        <v>5680</v>
      </c>
      <c r="AH26" s="1">
        <v>0</v>
      </c>
      <c r="AI26" s="1">
        <v>0</v>
      </c>
      <c r="AJ26" s="102">
        <f t="shared" si="6"/>
        <v>34928</v>
      </c>
      <c r="AK26" s="2">
        <f>'[4]Non farebox- Details '!Y24</f>
        <v>363</v>
      </c>
      <c r="AL26" s="1">
        <v>61697</v>
      </c>
      <c r="AM26" s="1">
        <v>20420</v>
      </c>
      <c r="AN26" s="1">
        <v>0</v>
      </c>
      <c r="AO26" s="1">
        <v>1300</v>
      </c>
      <c r="AP26" s="102">
        <f t="shared" si="7"/>
        <v>83417</v>
      </c>
      <c r="AQ26" s="2">
        <f>'[4]Non farebox- Details '!AD24</f>
        <v>4073</v>
      </c>
      <c r="AR26" s="1">
        <v>45910</v>
      </c>
      <c r="AS26" s="1">
        <v>19880</v>
      </c>
      <c r="AT26" s="1"/>
      <c r="AU26" s="1">
        <v>0</v>
      </c>
      <c r="AV26" s="102">
        <f t="shared" si="8"/>
        <v>65790</v>
      </c>
      <c r="AW26" s="2">
        <f>'[4]Non farebox- Details '!AH24</f>
        <v>11535</v>
      </c>
      <c r="AX26" s="1">
        <v>59271</v>
      </c>
      <c r="AY26" s="1">
        <v>8560</v>
      </c>
      <c r="AZ26" s="1"/>
      <c r="BA26" s="1">
        <v>0</v>
      </c>
      <c r="BB26" s="103">
        <f t="shared" si="9"/>
        <v>67831</v>
      </c>
      <c r="BC26" s="2">
        <f>'[4]Non farebox- Details '!AJ24</f>
        <v>298</v>
      </c>
      <c r="BD26" s="1">
        <v>14989</v>
      </c>
      <c r="BE26" s="1">
        <v>2620</v>
      </c>
      <c r="BF26" s="4">
        <v>0</v>
      </c>
      <c r="BG26" s="1">
        <v>0</v>
      </c>
      <c r="BH26" s="103">
        <f t="shared" si="10"/>
        <v>17609</v>
      </c>
      <c r="BI26" s="103">
        <f>'[4]Non farebox- Details '!AM24</f>
        <v>2695</v>
      </c>
      <c r="BJ26" s="113">
        <v>44555</v>
      </c>
      <c r="BK26" s="113">
        <v>9350</v>
      </c>
      <c r="BL26" s="113">
        <v>0</v>
      </c>
      <c r="BM26" s="113">
        <v>0</v>
      </c>
      <c r="BN26" s="103">
        <f t="shared" si="11"/>
        <v>53905</v>
      </c>
      <c r="BO26" s="103">
        <f>'[4]Non farebox- Details '!AQ24</f>
        <v>7164</v>
      </c>
      <c r="BP26" s="1">
        <v>32180</v>
      </c>
      <c r="BQ26" s="1">
        <v>2250</v>
      </c>
      <c r="BR26" s="4"/>
      <c r="BS26" s="4">
        <v>0</v>
      </c>
      <c r="BT26" s="103">
        <f t="shared" si="12"/>
        <v>34430</v>
      </c>
      <c r="BU26" s="2">
        <f>'[4]Non farebox- Details '!AU24</f>
        <v>3133</v>
      </c>
      <c r="BV26" s="1">
        <v>32076</v>
      </c>
      <c r="BW26" s="1">
        <v>19300</v>
      </c>
      <c r="BX26" s="1">
        <v>0</v>
      </c>
      <c r="BY26" s="1">
        <v>0</v>
      </c>
      <c r="BZ26" s="103">
        <f t="shared" si="13"/>
        <v>51376</v>
      </c>
      <c r="CA26" s="2">
        <f>'[4]Non farebox- Details '!AY24</f>
        <v>760</v>
      </c>
      <c r="CB26" s="1">
        <v>51605</v>
      </c>
      <c r="CC26" s="1">
        <v>13426</v>
      </c>
      <c r="CD26" s="1">
        <v>0</v>
      </c>
      <c r="CE26" s="1">
        <v>200</v>
      </c>
      <c r="CF26" s="103">
        <f t="shared" si="14"/>
        <v>65231</v>
      </c>
      <c r="CG26" s="103">
        <f>'[4]Non farebox- Details '!BC24</f>
        <v>6455</v>
      </c>
      <c r="CH26" s="104">
        <v>37618</v>
      </c>
      <c r="CI26" s="104">
        <v>7460</v>
      </c>
      <c r="CJ26" s="104">
        <v>0</v>
      </c>
      <c r="CK26" s="104">
        <v>0</v>
      </c>
      <c r="CL26" s="103">
        <f t="shared" si="15"/>
        <v>45078</v>
      </c>
      <c r="CM26" s="105">
        <f>'[4]Non farebox- Details '!BF24</f>
        <v>1280</v>
      </c>
      <c r="CN26" s="174">
        <f t="shared" si="16"/>
        <v>637611</v>
      </c>
      <c r="CO26" s="175">
        <f t="shared" si="16"/>
        <v>39899</v>
      </c>
      <c r="CP26" s="107">
        <v>11298</v>
      </c>
      <c r="CQ26" s="1">
        <v>5780</v>
      </c>
      <c r="CR26" s="1"/>
      <c r="CS26" s="1">
        <v>500</v>
      </c>
      <c r="CT26" s="103">
        <f t="shared" si="17"/>
        <v>17578</v>
      </c>
      <c r="CU26" s="103">
        <f>'[4]Non farebox- Details '!BI24</f>
        <v>1060</v>
      </c>
      <c r="CV26" s="1">
        <v>18254</v>
      </c>
      <c r="CW26" s="1">
        <v>1050</v>
      </c>
      <c r="CX26" s="1">
        <v>0</v>
      </c>
      <c r="CY26" s="1">
        <v>0</v>
      </c>
      <c r="CZ26" s="103">
        <f t="shared" si="18"/>
        <v>19304</v>
      </c>
      <c r="DA26" s="103">
        <f>'[4]Non farebox- Details '!BL24</f>
        <v>2000</v>
      </c>
      <c r="DB26" s="1">
        <v>3116</v>
      </c>
      <c r="DC26" s="1">
        <v>1060</v>
      </c>
      <c r="DD26" s="1">
        <v>0</v>
      </c>
      <c r="DE26" s="1">
        <v>0</v>
      </c>
      <c r="DF26" s="103">
        <f t="shared" si="19"/>
        <v>4176</v>
      </c>
      <c r="DG26" s="103">
        <f>'[4]Non farebox- Details '!BQ24</f>
        <v>142</v>
      </c>
      <c r="DH26" s="1">
        <v>17347</v>
      </c>
      <c r="DI26" s="1">
        <v>1780</v>
      </c>
      <c r="DJ26" s="1">
        <v>0</v>
      </c>
      <c r="DK26" s="1">
        <v>0</v>
      </c>
      <c r="DL26" s="103">
        <f t="shared" si="20"/>
        <v>19127</v>
      </c>
      <c r="DM26" s="103">
        <f>'[4]Non farebox- Details '!BU24</f>
        <v>700</v>
      </c>
      <c r="DN26" s="1">
        <v>76824</v>
      </c>
      <c r="DO26" s="1">
        <v>6990</v>
      </c>
      <c r="DP26" s="1">
        <v>0</v>
      </c>
      <c r="DQ26" s="1">
        <v>0</v>
      </c>
      <c r="DR26" s="103">
        <f t="shared" si="21"/>
        <v>83814</v>
      </c>
      <c r="DS26" s="105">
        <f>'[4]Non farebox- Details '!BY24</f>
        <v>7720</v>
      </c>
      <c r="DT26" s="174">
        <f t="shared" si="22"/>
        <v>143999</v>
      </c>
      <c r="DU26" s="176">
        <f t="shared" si="0"/>
        <v>11622</v>
      </c>
      <c r="DV26" s="108">
        <f t="shared" si="23"/>
        <v>781610</v>
      </c>
      <c r="DW26" s="109">
        <f>'[4]Non farebox- Details '!BZ24</f>
        <v>51521</v>
      </c>
    </row>
    <row r="27" spans="1:127">
      <c r="A27" s="356">
        <v>42907</v>
      </c>
      <c r="B27" s="1">
        <v>31703</v>
      </c>
      <c r="C27" s="1">
        <v>4680</v>
      </c>
      <c r="D27" s="1">
        <v>0</v>
      </c>
      <c r="E27" s="1">
        <v>0</v>
      </c>
      <c r="F27" s="102">
        <f t="shared" si="1"/>
        <v>36383</v>
      </c>
      <c r="G27" s="2">
        <f>'[4]Non farebox- Details '!E25</f>
        <v>767</v>
      </c>
      <c r="H27" s="1">
        <v>16935</v>
      </c>
      <c r="I27" s="1">
        <v>2870</v>
      </c>
      <c r="J27" s="1">
        <v>0</v>
      </c>
      <c r="K27" s="1">
        <v>0</v>
      </c>
      <c r="L27" s="102">
        <f t="shared" si="2"/>
        <v>19805</v>
      </c>
      <c r="M27" s="2">
        <f>'[4]Non farebox- Details '!I25</f>
        <v>133</v>
      </c>
      <c r="N27" s="1">
        <v>15247</v>
      </c>
      <c r="O27" s="1">
        <v>2640</v>
      </c>
      <c r="P27" s="1"/>
      <c r="Q27" s="1">
        <v>0</v>
      </c>
      <c r="R27" s="102">
        <f t="shared" si="3"/>
        <v>17887</v>
      </c>
      <c r="S27" s="2">
        <f>'[4]Non farebox- Details '!M25</f>
        <v>200</v>
      </c>
      <c r="T27" s="1">
        <v>13654</v>
      </c>
      <c r="U27" s="1">
        <v>3970</v>
      </c>
      <c r="V27" s="1">
        <v>0</v>
      </c>
      <c r="W27" s="1">
        <v>0</v>
      </c>
      <c r="X27" s="102">
        <f t="shared" si="4"/>
        <v>17624</v>
      </c>
      <c r="Y27" s="2">
        <f>'[4]Non farebox- Details '!Q25</f>
        <v>414</v>
      </c>
      <c r="Z27" s="1">
        <v>24364</v>
      </c>
      <c r="AA27" s="1">
        <v>5190</v>
      </c>
      <c r="AB27" s="1">
        <v>0</v>
      </c>
      <c r="AC27" s="1">
        <v>100</v>
      </c>
      <c r="AD27" s="102">
        <f t="shared" si="5"/>
        <v>29654</v>
      </c>
      <c r="AE27" s="2">
        <f>'[4]Non farebox- Details '!U25</f>
        <v>792</v>
      </c>
      <c r="AF27" s="1">
        <v>29799</v>
      </c>
      <c r="AG27" s="1">
        <v>8230</v>
      </c>
      <c r="AH27" s="1">
        <v>0</v>
      </c>
      <c r="AI27" s="1">
        <v>0</v>
      </c>
      <c r="AJ27" s="102">
        <f t="shared" si="6"/>
        <v>38029</v>
      </c>
      <c r="AK27" s="2">
        <f>'[4]Non farebox- Details '!Y25</f>
        <v>601</v>
      </c>
      <c r="AL27" s="1">
        <v>58200</v>
      </c>
      <c r="AM27" s="1">
        <v>14340</v>
      </c>
      <c r="AN27" s="1">
        <v>0</v>
      </c>
      <c r="AO27" s="1">
        <v>400</v>
      </c>
      <c r="AP27" s="102">
        <f t="shared" si="7"/>
        <v>72940</v>
      </c>
      <c r="AQ27" s="2">
        <f>'[4]Non farebox- Details '!AD25</f>
        <v>4223</v>
      </c>
      <c r="AR27" s="1">
        <v>45436</v>
      </c>
      <c r="AS27" s="1">
        <v>11440</v>
      </c>
      <c r="AT27" s="1"/>
      <c r="AU27" s="1">
        <v>0</v>
      </c>
      <c r="AV27" s="102">
        <f t="shared" si="8"/>
        <v>56876</v>
      </c>
      <c r="AW27" s="2">
        <f>'[4]Non farebox- Details '!AH25</f>
        <v>8672</v>
      </c>
      <c r="AX27" s="1">
        <v>66673</v>
      </c>
      <c r="AY27" s="1">
        <v>4880</v>
      </c>
      <c r="AZ27" s="1"/>
      <c r="BA27" s="1">
        <v>0</v>
      </c>
      <c r="BB27" s="103">
        <f t="shared" si="9"/>
        <v>71553</v>
      </c>
      <c r="BC27" s="2">
        <f>'[4]Non farebox- Details '!AJ25</f>
        <v>244</v>
      </c>
      <c r="BD27" s="1">
        <v>15096</v>
      </c>
      <c r="BE27" s="1">
        <v>6830</v>
      </c>
      <c r="BF27" s="4">
        <v>0</v>
      </c>
      <c r="BG27" s="1">
        <v>0</v>
      </c>
      <c r="BH27" s="103">
        <f t="shared" si="10"/>
        <v>21926</v>
      </c>
      <c r="BI27" s="103">
        <f>'[4]Non farebox- Details '!AM25</f>
        <v>1445</v>
      </c>
      <c r="BJ27" s="113">
        <v>51069</v>
      </c>
      <c r="BK27" s="113">
        <v>14114</v>
      </c>
      <c r="BL27" s="113">
        <v>0</v>
      </c>
      <c r="BM27" s="113">
        <v>100</v>
      </c>
      <c r="BN27" s="103">
        <f t="shared" si="11"/>
        <v>65283</v>
      </c>
      <c r="BO27" s="103">
        <f>'[4]Non farebox- Details '!AQ25</f>
        <v>7193</v>
      </c>
      <c r="BP27" s="1">
        <v>30385</v>
      </c>
      <c r="BQ27" s="1">
        <v>4970</v>
      </c>
      <c r="BR27" s="4"/>
      <c r="BS27" s="4">
        <v>0</v>
      </c>
      <c r="BT27" s="103">
        <f t="shared" si="12"/>
        <v>35355</v>
      </c>
      <c r="BU27" s="2">
        <f>'[4]Non farebox- Details '!AU25</f>
        <v>1855</v>
      </c>
      <c r="BV27" s="1">
        <v>34346</v>
      </c>
      <c r="BW27" s="1">
        <v>10528</v>
      </c>
      <c r="BX27" s="1">
        <v>0</v>
      </c>
      <c r="BY27" s="1">
        <v>0</v>
      </c>
      <c r="BZ27" s="103">
        <f t="shared" si="13"/>
        <v>44874</v>
      </c>
      <c r="CA27" s="2">
        <f>'[4]Non farebox- Details '!AY25</f>
        <v>1000</v>
      </c>
      <c r="CB27" s="1">
        <v>50019</v>
      </c>
      <c r="CC27" s="1">
        <v>9440</v>
      </c>
      <c r="CD27" s="1">
        <v>0</v>
      </c>
      <c r="CE27" s="1">
        <v>0</v>
      </c>
      <c r="CF27" s="103">
        <f t="shared" si="14"/>
        <v>59459</v>
      </c>
      <c r="CG27" s="103">
        <f>'[4]Non farebox- Details '!BC25</f>
        <v>5065</v>
      </c>
      <c r="CH27" s="104">
        <v>37795</v>
      </c>
      <c r="CI27" s="104">
        <v>13040</v>
      </c>
      <c r="CJ27" s="104">
        <v>0</v>
      </c>
      <c r="CK27" s="104">
        <v>0</v>
      </c>
      <c r="CL27" s="103">
        <f t="shared" si="15"/>
        <v>50835</v>
      </c>
      <c r="CM27" s="105">
        <f>'[4]Non farebox- Details '!BF25</f>
        <v>530</v>
      </c>
      <c r="CN27" s="174">
        <f t="shared" si="16"/>
        <v>638483</v>
      </c>
      <c r="CO27" s="175">
        <f t="shared" si="16"/>
        <v>33134</v>
      </c>
      <c r="CP27" s="107">
        <v>12839</v>
      </c>
      <c r="CQ27" s="1">
        <v>7740</v>
      </c>
      <c r="CR27" s="1"/>
      <c r="CS27" s="1">
        <v>0</v>
      </c>
      <c r="CT27" s="103">
        <f t="shared" si="17"/>
        <v>20579</v>
      </c>
      <c r="CU27" s="103">
        <f>'[4]Non farebox- Details '!BI25</f>
        <v>645</v>
      </c>
      <c r="CV27" s="1">
        <v>15807</v>
      </c>
      <c r="CW27" s="1">
        <v>1660</v>
      </c>
      <c r="CX27" s="1">
        <v>0</v>
      </c>
      <c r="CY27" s="1">
        <v>0</v>
      </c>
      <c r="CZ27" s="103">
        <f t="shared" si="18"/>
        <v>17467</v>
      </c>
      <c r="DA27" s="103">
        <f>'[4]Non farebox- Details '!BL25</f>
        <v>1870</v>
      </c>
      <c r="DB27" s="1">
        <v>5989</v>
      </c>
      <c r="DC27" s="1">
        <v>1660</v>
      </c>
      <c r="DD27" s="1">
        <v>0</v>
      </c>
      <c r="DE27" s="1">
        <v>0</v>
      </c>
      <c r="DF27" s="103">
        <f t="shared" si="19"/>
        <v>7649</v>
      </c>
      <c r="DG27" s="103">
        <f>'[4]Non farebox- Details '!BQ25</f>
        <v>398</v>
      </c>
      <c r="DH27" s="1">
        <v>15049</v>
      </c>
      <c r="DI27" s="1">
        <v>2200</v>
      </c>
      <c r="DJ27" s="1">
        <v>0</v>
      </c>
      <c r="DK27" s="1">
        <v>0</v>
      </c>
      <c r="DL27" s="103">
        <f t="shared" si="20"/>
        <v>17249</v>
      </c>
      <c r="DM27" s="103">
        <f>'[4]Non farebox- Details '!BU25</f>
        <v>305</v>
      </c>
      <c r="DN27" s="1">
        <v>74041</v>
      </c>
      <c r="DO27" s="1">
        <v>8766</v>
      </c>
      <c r="DP27" s="1">
        <v>0</v>
      </c>
      <c r="DQ27" s="1">
        <v>0</v>
      </c>
      <c r="DR27" s="103">
        <f t="shared" si="21"/>
        <v>82807</v>
      </c>
      <c r="DS27" s="105">
        <f>'[4]Non farebox- Details '!BY25</f>
        <v>5255</v>
      </c>
      <c r="DT27" s="174">
        <f t="shared" si="22"/>
        <v>145751</v>
      </c>
      <c r="DU27" s="176">
        <f t="shared" si="0"/>
        <v>8473</v>
      </c>
      <c r="DV27" s="108">
        <f t="shared" si="23"/>
        <v>784234</v>
      </c>
      <c r="DW27" s="109">
        <f>'[4]Non farebox- Details '!BZ25</f>
        <v>41607</v>
      </c>
    </row>
    <row r="28" spans="1:127">
      <c r="A28" s="356">
        <v>42908</v>
      </c>
      <c r="B28" s="1">
        <v>35368</v>
      </c>
      <c r="C28" s="1">
        <v>4290</v>
      </c>
      <c r="D28" s="1">
        <v>0</v>
      </c>
      <c r="E28" s="1">
        <v>0</v>
      </c>
      <c r="F28" s="102">
        <f t="shared" si="1"/>
        <v>39658</v>
      </c>
      <c r="G28" s="2">
        <f>'[4]Non farebox- Details '!E26</f>
        <v>1160</v>
      </c>
      <c r="H28" s="1">
        <v>13770</v>
      </c>
      <c r="I28" s="1">
        <v>2150</v>
      </c>
      <c r="J28" s="1">
        <v>0</v>
      </c>
      <c r="K28" s="1">
        <v>0</v>
      </c>
      <c r="L28" s="102">
        <f t="shared" si="2"/>
        <v>15920</v>
      </c>
      <c r="M28" s="2">
        <f>'[4]Non farebox- Details '!I26</f>
        <v>93</v>
      </c>
      <c r="N28" s="1">
        <v>8868</v>
      </c>
      <c r="O28" s="1">
        <v>1900</v>
      </c>
      <c r="P28" s="1"/>
      <c r="Q28" s="1">
        <v>0</v>
      </c>
      <c r="R28" s="102">
        <f t="shared" si="3"/>
        <v>10768</v>
      </c>
      <c r="S28" s="2">
        <f>'[4]Non farebox- Details '!M26</f>
        <v>110</v>
      </c>
      <c r="T28" s="1">
        <v>12556</v>
      </c>
      <c r="U28" s="1">
        <v>1745</v>
      </c>
      <c r="V28" s="1">
        <v>0</v>
      </c>
      <c r="W28" s="1">
        <v>0</v>
      </c>
      <c r="X28" s="102">
        <f t="shared" si="4"/>
        <v>14301</v>
      </c>
      <c r="Y28" s="2">
        <f>'[4]Non farebox- Details '!Q26</f>
        <v>547</v>
      </c>
      <c r="Z28" s="1">
        <v>27925</v>
      </c>
      <c r="AA28" s="1">
        <v>4760</v>
      </c>
      <c r="AB28" s="1">
        <v>0</v>
      </c>
      <c r="AC28" s="1">
        <v>0</v>
      </c>
      <c r="AD28" s="102">
        <f t="shared" si="5"/>
        <v>32685</v>
      </c>
      <c r="AE28" s="2">
        <f>'[4]Non farebox- Details '!U26</f>
        <v>594</v>
      </c>
      <c r="AF28" s="1">
        <v>31285</v>
      </c>
      <c r="AG28" s="1">
        <v>4280</v>
      </c>
      <c r="AH28" s="1">
        <v>0</v>
      </c>
      <c r="AI28" s="1">
        <v>100</v>
      </c>
      <c r="AJ28" s="102">
        <f t="shared" si="6"/>
        <v>35665</v>
      </c>
      <c r="AK28" s="2">
        <f>'[4]Non farebox- Details '!Y26</f>
        <v>221</v>
      </c>
      <c r="AL28" s="1">
        <v>67138</v>
      </c>
      <c r="AM28" s="1">
        <v>15460</v>
      </c>
      <c r="AN28" s="1">
        <v>0</v>
      </c>
      <c r="AO28" s="1">
        <v>1000</v>
      </c>
      <c r="AP28" s="102">
        <f t="shared" si="7"/>
        <v>83598</v>
      </c>
      <c r="AQ28" s="2">
        <f>'[4]Non farebox- Details '!AD26</f>
        <v>3713</v>
      </c>
      <c r="AR28" s="1">
        <v>42073</v>
      </c>
      <c r="AS28" s="1">
        <v>13750</v>
      </c>
      <c r="AT28" s="1"/>
      <c r="AU28" s="1">
        <v>300</v>
      </c>
      <c r="AV28" s="102">
        <f t="shared" si="8"/>
        <v>56123</v>
      </c>
      <c r="AW28" s="2">
        <f>'[4]Non farebox- Details '!AH26</f>
        <v>8094</v>
      </c>
      <c r="AX28" s="1">
        <v>57767</v>
      </c>
      <c r="AY28" s="1">
        <v>4460</v>
      </c>
      <c r="AZ28" s="1"/>
      <c r="BA28" s="1">
        <v>0</v>
      </c>
      <c r="BB28" s="103">
        <f t="shared" si="9"/>
        <v>62227</v>
      </c>
      <c r="BC28" s="2">
        <f>'[4]Non farebox- Details '!AJ26</f>
        <v>238</v>
      </c>
      <c r="BD28" s="1">
        <v>18016</v>
      </c>
      <c r="BE28" s="1">
        <v>2190</v>
      </c>
      <c r="BF28" s="4">
        <v>0</v>
      </c>
      <c r="BG28" s="1">
        <v>0</v>
      </c>
      <c r="BH28" s="103">
        <f t="shared" si="10"/>
        <v>20206</v>
      </c>
      <c r="BI28" s="103">
        <f>'[4]Non farebox- Details '!AM26</f>
        <v>2085</v>
      </c>
      <c r="BJ28" s="113">
        <v>39904</v>
      </c>
      <c r="BK28" s="113">
        <v>13460</v>
      </c>
      <c r="BL28" s="113">
        <v>0</v>
      </c>
      <c r="BM28" s="113">
        <v>0</v>
      </c>
      <c r="BN28" s="103">
        <f t="shared" si="11"/>
        <v>53364</v>
      </c>
      <c r="BO28" s="103">
        <f>'[4]Non farebox- Details '!AQ26</f>
        <v>7949</v>
      </c>
      <c r="BP28" s="1">
        <v>33643</v>
      </c>
      <c r="BQ28" s="1">
        <v>8520</v>
      </c>
      <c r="BR28" s="4"/>
      <c r="BS28" s="4">
        <v>0</v>
      </c>
      <c r="BT28" s="103">
        <f t="shared" si="12"/>
        <v>42163</v>
      </c>
      <c r="BU28" s="2">
        <f>'[4]Non farebox- Details '!AU26</f>
        <v>2505</v>
      </c>
      <c r="BV28" s="1">
        <v>39568</v>
      </c>
      <c r="BW28" s="1">
        <v>12550</v>
      </c>
      <c r="BX28" s="1">
        <v>0</v>
      </c>
      <c r="BY28" s="1">
        <v>0</v>
      </c>
      <c r="BZ28" s="103">
        <f t="shared" si="13"/>
        <v>52118</v>
      </c>
      <c r="CA28" s="2">
        <f>'[4]Non farebox- Details '!AY26</f>
        <v>850</v>
      </c>
      <c r="CB28" s="1">
        <v>53899</v>
      </c>
      <c r="CC28" s="1">
        <v>6571</v>
      </c>
      <c r="CD28" s="1">
        <v>0</v>
      </c>
      <c r="CE28" s="1">
        <v>300</v>
      </c>
      <c r="CF28" s="103">
        <f t="shared" si="14"/>
        <v>60770</v>
      </c>
      <c r="CG28" s="103">
        <f>'[4]Non farebox- Details '!BC26</f>
        <v>4755</v>
      </c>
      <c r="CH28" s="104">
        <v>38514</v>
      </c>
      <c r="CI28" s="104">
        <v>7210</v>
      </c>
      <c r="CJ28" s="104">
        <v>0</v>
      </c>
      <c r="CK28" s="104">
        <v>0</v>
      </c>
      <c r="CL28" s="103">
        <f t="shared" si="15"/>
        <v>45724</v>
      </c>
      <c r="CM28" s="105">
        <f>'[4]Non farebox- Details '!BF26</f>
        <v>1975</v>
      </c>
      <c r="CN28" s="174">
        <f t="shared" si="16"/>
        <v>625290</v>
      </c>
      <c r="CO28" s="175">
        <f t="shared" si="16"/>
        <v>34889</v>
      </c>
      <c r="CP28" s="107">
        <v>12406</v>
      </c>
      <c r="CQ28" s="1">
        <v>1900</v>
      </c>
      <c r="CR28" s="1"/>
      <c r="CS28" s="1">
        <v>100</v>
      </c>
      <c r="CT28" s="103">
        <f t="shared" si="17"/>
        <v>14406</v>
      </c>
      <c r="CU28" s="103">
        <f>'[4]Non farebox- Details '!BI26</f>
        <v>560</v>
      </c>
      <c r="CV28" s="1">
        <v>19202</v>
      </c>
      <c r="CW28" s="1">
        <v>2290</v>
      </c>
      <c r="CX28" s="1">
        <v>0</v>
      </c>
      <c r="CY28" s="1">
        <v>0</v>
      </c>
      <c r="CZ28" s="103">
        <f t="shared" si="18"/>
        <v>21492</v>
      </c>
      <c r="DA28" s="103">
        <f>'[4]Non farebox- Details '!BL26</f>
        <v>1970</v>
      </c>
      <c r="DB28" s="1">
        <v>3155</v>
      </c>
      <c r="DC28" s="1">
        <v>1300</v>
      </c>
      <c r="DD28" s="1">
        <v>0</v>
      </c>
      <c r="DE28" s="1">
        <v>0</v>
      </c>
      <c r="DF28" s="103">
        <f t="shared" si="19"/>
        <v>4455</v>
      </c>
      <c r="DG28" s="103">
        <f>'[4]Non farebox- Details '!BQ26</f>
        <v>132</v>
      </c>
      <c r="DH28" s="1">
        <v>15736</v>
      </c>
      <c r="DI28" s="1">
        <v>6270</v>
      </c>
      <c r="DJ28" s="1">
        <v>0</v>
      </c>
      <c r="DK28" s="1">
        <v>0</v>
      </c>
      <c r="DL28" s="103">
        <f t="shared" si="20"/>
        <v>22006</v>
      </c>
      <c r="DM28" s="103">
        <f>'[4]Non farebox- Details '!BU26</f>
        <v>825</v>
      </c>
      <c r="DN28" s="1">
        <v>72716</v>
      </c>
      <c r="DO28" s="1">
        <v>3280</v>
      </c>
      <c r="DP28" s="1">
        <v>0</v>
      </c>
      <c r="DQ28" s="1">
        <v>0</v>
      </c>
      <c r="DR28" s="103">
        <f t="shared" si="21"/>
        <v>75996</v>
      </c>
      <c r="DS28" s="105">
        <f>'[4]Non farebox- Details '!BY26</f>
        <v>5310</v>
      </c>
      <c r="DT28" s="174">
        <f t="shared" si="22"/>
        <v>138355</v>
      </c>
      <c r="DU28" s="176">
        <f t="shared" si="0"/>
        <v>8797</v>
      </c>
      <c r="DV28" s="108">
        <f t="shared" si="23"/>
        <v>763645</v>
      </c>
      <c r="DW28" s="109">
        <f>'[4]Non farebox- Details '!BZ26</f>
        <v>43686</v>
      </c>
    </row>
    <row r="29" spans="1:127">
      <c r="A29" s="356">
        <v>42909</v>
      </c>
      <c r="B29" s="1">
        <v>37969</v>
      </c>
      <c r="C29" s="1">
        <v>5130</v>
      </c>
      <c r="D29" s="1">
        <v>0</v>
      </c>
      <c r="E29" s="1">
        <v>0</v>
      </c>
      <c r="F29" s="102">
        <f t="shared" si="1"/>
        <v>43099</v>
      </c>
      <c r="G29" s="2">
        <f>'[4]Non farebox- Details '!E27</f>
        <v>1663</v>
      </c>
      <c r="H29" s="1">
        <v>17399</v>
      </c>
      <c r="I29" s="1">
        <v>410</v>
      </c>
      <c r="J29" s="1">
        <v>0</v>
      </c>
      <c r="K29" s="1">
        <v>0</v>
      </c>
      <c r="L29" s="102">
        <f t="shared" si="2"/>
        <v>17809</v>
      </c>
      <c r="M29" s="2">
        <f>'[4]Non farebox- Details '!I27</f>
        <v>80</v>
      </c>
      <c r="N29" s="1">
        <v>13461</v>
      </c>
      <c r="O29" s="1">
        <v>910</v>
      </c>
      <c r="P29" s="1"/>
      <c r="Q29" s="1">
        <v>0</v>
      </c>
      <c r="R29" s="102">
        <f t="shared" si="3"/>
        <v>14371</v>
      </c>
      <c r="S29" s="2">
        <f>'[4]Non farebox- Details '!M27</f>
        <v>160</v>
      </c>
      <c r="T29" s="1">
        <v>13101</v>
      </c>
      <c r="U29" s="1">
        <v>3120.4</v>
      </c>
      <c r="V29" s="1">
        <v>0</v>
      </c>
      <c r="W29" s="1">
        <v>0</v>
      </c>
      <c r="X29" s="102">
        <f t="shared" si="4"/>
        <v>16221.4</v>
      </c>
      <c r="Y29" s="2">
        <f>'[4]Non farebox- Details '!Q27</f>
        <v>334</v>
      </c>
      <c r="Z29" s="1">
        <v>25201</v>
      </c>
      <c r="AA29" s="1">
        <v>5330</v>
      </c>
      <c r="AB29" s="1">
        <v>0</v>
      </c>
      <c r="AC29" s="1">
        <v>0</v>
      </c>
      <c r="AD29" s="102">
        <f t="shared" si="5"/>
        <v>30531</v>
      </c>
      <c r="AE29" s="2">
        <f>'[4]Non farebox- Details '!U27</f>
        <v>1183</v>
      </c>
      <c r="AF29" s="1">
        <v>28163</v>
      </c>
      <c r="AG29" s="1">
        <v>5810</v>
      </c>
      <c r="AH29" s="1">
        <v>0</v>
      </c>
      <c r="AI29" s="1">
        <v>550</v>
      </c>
      <c r="AJ29" s="102">
        <f t="shared" si="6"/>
        <v>34523</v>
      </c>
      <c r="AK29" s="2">
        <f>'[4]Non farebox- Details '!Y27</f>
        <v>679</v>
      </c>
      <c r="AL29" s="1">
        <v>61172</v>
      </c>
      <c r="AM29" s="1">
        <v>14760</v>
      </c>
      <c r="AN29" s="1">
        <v>0</v>
      </c>
      <c r="AO29" s="1">
        <v>150</v>
      </c>
      <c r="AP29" s="102">
        <f t="shared" si="7"/>
        <v>76082</v>
      </c>
      <c r="AQ29" s="2">
        <f>'[4]Non farebox- Details '!AD27</f>
        <v>3949</v>
      </c>
      <c r="AR29" s="1">
        <v>50903</v>
      </c>
      <c r="AS29" s="1">
        <v>12650</v>
      </c>
      <c r="AT29" s="1"/>
      <c r="AU29" s="1">
        <v>100</v>
      </c>
      <c r="AV29" s="102">
        <f t="shared" si="8"/>
        <v>63653</v>
      </c>
      <c r="AW29" s="2">
        <f>'[4]Non farebox- Details '!AH27</f>
        <v>6417</v>
      </c>
      <c r="AX29" s="1">
        <v>72706</v>
      </c>
      <c r="AY29" s="1">
        <v>7990</v>
      </c>
      <c r="AZ29" s="1"/>
      <c r="BA29" s="1">
        <v>200</v>
      </c>
      <c r="BB29" s="103">
        <f t="shared" si="9"/>
        <v>80896</v>
      </c>
      <c r="BC29" s="2">
        <f>'[4]Non farebox- Details '!AJ27</f>
        <v>442</v>
      </c>
      <c r="BD29" s="1">
        <v>23446</v>
      </c>
      <c r="BE29" s="1">
        <v>1370</v>
      </c>
      <c r="BF29" s="4">
        <v>0</v>
      </c>
      <c r="BG29" s="1">
        <v>100</v>
      </c>
      <c r="BH29" s="103">
        <f t="shared" si="10"/>
        <v>24916</v>
      </c>
      <c r="BI29" s="103">
        <f>'[4]Non farebox- Details '!AM27</f>
        <v>2375</v>
      </c>
      <c r="BJ29" s="115">
        <v>62312</v>
      </c>
      <c r="BK29" s="115">
        <v>6950</v>
      </c>
      <c r="BL29" s="115">
        <v>0</v>
      </c>
      <c r="BM29" s="115">
        <v>0</v>
      </c>
      <c r="BN29" s="103">
        <f t="shared" si="11"/>
        <v>69262</v>
      </c>
      <c r="BO29" s="103">
        <f>'[4]Non farebox- Details '!AQ27</f>
        <v>11032</v>
      </c>
      <c r="BP29" s="1">
        <v>49823</v>
      </c>
      <c r="BQ29" s="1">
        <v>2390</v>
      </c>
      <c r="BR29" s="4"/>
      <c r="BS29" s="4">
        <v>0</v>
      </c>
      <c r="BT29" s="103">
        <f t="shared" si="12"/>
        <v>52213</v>
      </c>
      <c r="BU29" s="2">
        <f>'[4]Non farebox- Details '!AU27</f>
        <v>2930</v>
      </c>
      <c r="BV29" s="1">
        <v>82805</v>
      </c>
      <c r="BW29" s="1">
        <v>10840</v>
      </c>
      <c r="BX29" s="1">
        <v>0</v>
      </c>
      <c r="BY29" s="1">
        <v>0</v>
      </c>
      <c r="BZ29" s="103">
        <f t="shared" si="13"/>
        <v>93645</v>
      </c>
      <c r="CA29" s="2">
        <f>'[4]Non farebox- Details '!AY27</f>
        <v>295</v>
      </c>
      <c r="CB29" s="1">
        <v>111464</v>
      </c>
      <c r="CC29" s="1">
        <v>8810</v>
      </c>
      <c r="CD29" s="1">
        <v>0</v>
      </c>
      <c r="CE29" s="1">
        <v>0</v>
      </c>
      <c r="CF29" s="103">
        <f t="shared" si="14"/>
        <v>120274</v>
      </c>
      <c r="CG29" s="103">
        <f>'[4]Non farebox- Details '!BC27</f>
        <v>4030</v>
      </c>
      <c r="CH29" s="3">
        <v>72889</v>
      </c>
      <c r="CI29" s="3">
        <v>8866</v>
      </c>
      <c r="CJ29" s="3">
        <v>0</v>
      </c>
      <c r="CK29" s="3">
        <v>0</v>
      </c>
      <c r="CL29" s="103">
        <f t="shared" si="15"/>
        <v>81755</v>
      </c>
      <c r="CM29" s="105">
        <f>'[4]Non farebox- Details '!BF27</f>
        <v>1655</v>
      </c>
      <c r="CN29" s="174">
        <f t="shared" si="16"/>
        <v>819250.4</v>
      </c>
      <c r="CO29" s="175">
        <f t="shared" si="16"/>
        <v>37224</v>
      </c>
      <c r="CP29" s="107">
        <v>21728</v>
      </c>
      <c r="CQ29" s="1">
        <v>6765</v>
      </c>
      <c r="CR29" s="1"/>
      <c r="CS29" s="1">
        <v>0</v>
      </c>
      <c r="CT29" s="103">
        <f t="shared" si="17"/>
        <v>28493</v>
      </c>
      <c r="CU29" s="103">
        <f>'[4]Non farebox- Details '!BI27</f>
        <v>780</v>
      </c>
      <c r="CV29" s="1">
        <v>38346</v>
      </c>
      <c r="CW29" s="1">
        <v>1050</v>
      </c>
      <c r="CX29" s="1">
        <v>0</v>
      </c>
      <c r="CY29" s="1">
        <v>0</v>
      </c>
      <c r="CZ29" s="103">
        <f t="shared" si="18"/>
        <v>39396</v>
      </c>
      <c r="DA29" s="103">
        <f>'[4]Non farebox- Details '!BL27</f>
        <v>1960</v>
      </c>
      <c r="DB29" s="1">
        <v>4496</v>
      </c>
      <c r="DC29" s="1">
        <v>200</v>
      </c>
      <c r="DD29" s="1">
        <v>0</v>
      </c>
      <c r="DE29" s="1">
        <v>0</v>
      </c>
      <c r="DF29" s="103">
        <f t="shared" si="19"/>
        <v>4696</v>
      </c>
      <c r="DG29" s="103">
        <f>'[4]Non farebox- Details '!BQ27</f>
        <v>67</v>
      </c>
      <c r="DH29" s="1">
        <v>25209</v>
      </c>
      <c r="DI29" s="1">
        <v>3810</v>
      </c>
      <c r="DJ29" s="1">
        <v>0</v>
      </c>
      <c r="DK29" s="1">
        <v>0</v>
      </c>
      <c r="DL29" s="103">
        <f t="shared" si="20"/>
        <v>29019</v>
      </c>
      <c r="DM29" s="103">
        <f>'[4]Non farebox- Details '!BU27</f>
        <v>335</v>
      </c>
      <c r="DN29" s="1">
        <v>92113</v>
      </c>
      <c r="DO29" s="1">
        <v>11950</v>
      </c>
      <c r="DP29" s="1">
        <v>0</v>
      </c>
      <c r="DQ29" s="1">
        <v>0</v>
      </c>
      <c r="DR29" s="103">
        <f t="shared" si="21"/>
        <v>104063</v>
      </c>
      <c r="DS29" s="105">
        <f>'[4]Non farebox- Details '!BY27</f>
        <v>3975</v>
      </c>
      <c r="DT29" s="174">
        <f t="shared" si="22"/>
        <v>205667</v>
      </c>
      <c r="DU29" s="176">
        <f t="shared" si="0"/>
        <v>7117</v>
      </c>
      <c r="DV29" s="108">
        <f t="shared" si="23"/>
        <v>1024917.4</v>
      </c>
      <c r="DW29" s="109">
        <f>'[4]Non farebox- Details '!BZ27</f>
        <v>44341</v>
      </c>
    </row>
    <row r="30" spans="1:127">
      <c r="A30" s="356">
        <v>42910</v>
      </c>
      <c r="B30" s="1">
        <v>52331</v>
      </c>
      <c r="C30" s="1">
        <v>6570</v>
      </c>
      <c r="D30" s="1">
        <v>0</v>
      </c>
      <c r="E30" s="1">
        <v>0</v>
      </c>
      <c r="F30" s="102">
        <f t="shared" si="1"/>
        <v>58901</v>
      </c>
      <c r="G30" s="2">
        <f>'[4]Non farebox- Details '!E28</f>
        <v>1069</v>
      </c>
      <c r="H30" s="1">
        <v>17228</v>
      </c>
      <c r="I30" s="1">
        <v>2230</v>
      </c>
      <c r="J30" s="1">
        <v>0</v>
      </c>
      <c r="K30" s="1">
        <v>0</v>
      </c>
      <c r="L30" s="102">
        <f t="shared" si="2"/>
        <v>19458</v>
      </c>
      <c r="M30" s="2">
        <f>'[4]Non farebox- Details '!I28</f>
        <v>117</v>
      </c>
      <c r="N30" s="1">
        <v>14922</v>
      </c>
      <c r="O30" s="1">
        <v>2460</v>
      </c>
      <c r="P30" s="1"/>
      <c r="Q30" s="1">
        <v>0</v>
      </c>
      <c r="R30" s="102">
        <f t="shared" si="3"/>
        <v>17382</v>
      </c>
      <c r="S30" s="2">
        <f>'[4]Non farebox- Details '!M28</f>
        <v>70</v>
      </c>
      <c r="T30" s="1">
        <v>22711</v>
      </c>
      <c r="U30" s="1">
        <v>3410</v>
      </c>
      <c r="V30" s="1">
        <v>0</v>
      </c>
      <c r="W30" s="1">
        <v>0</v>
      </c>
      <c r="X30" s="102">
        <f t="shared" si="4"/>
        <v>26121</v>
      </c>
      <c r="Y30" s="2">
        <f>'[4]Non farebox- Details '!Q28</f>
        <v>322</v>
      </c>
      <c r="Z30" s="1">
        <v>35604</v>
      </c>
      <c r="AA30" s="1">
        <v>6665</v>
      </c>
      <c r="AB30" s="1">
        <v>0</v>
      </c>
      <c r="AC30" s="1">
        <v>0</v>
      </c>
      <c r="AD30" s="102">
        <f t="shared" si="5"/>
        <v>42269</v>
      </c>
      <c r="AE30" s="2">
        <f>'[4]Non farebox- Details '!U28</f>
        <v>599</v>
      </c>
      <c r="AF30" s="1">
        <v>34753</v>
      </c>
      <c r="AG30" s="1">
        <v>7800</v>
      </c>
      <c r="AH30" s="1">
        <v>0</v>
      </c>
      <c r="AI30" s="1">
        <v>0</v>
      </c>
      <c r="AJ30" s="102">
        <f t="shared" si="6"/>
        <v>42553</v>
      </c>
      <c r="AK30" s="2">
        <f>'[4]Non farebox- Details '!Y28</f>
        <v>680</v>
      </c>
      <c r="AL30" s="1">
        <v>85954</v>
      </c>
      <c r="AM30" s="1">
        <v>10257</v>
      </c>
      <c r="AN30" s="1">
        <v>0</v>
      </c>
      <c r="AO30" s="1">
        <v>0</v>
      </c>
      <c r="AP30" s="102">
        <f t="shared" si="7"/>
        <v>96211</v>
      </c>
      <c r="AQ30" s="2">
        <f>'[4]Non farebox- Details '!AD28</f>
        <v>1898</v>
      </c>
      <c r="AR30" s="1">
        <v>55742</v>
      </c>
      <c r="AS30" s="1">
        <v>14430</v>
      </c>
      <c r="AT30" s="1"/>
      <c r="AU30" s="1">
        <v>0</v>
      </c>
      <c r="AV30" s="102">
        <f t="shared" si="8"/>
        <v>70172</v>
      </c>
      <c r="AW30" s="2">
        <f>'[4]Non farebox- Details '!AH28</f>
        <v>5359</v>
      </c>
      <c r="AX30" s="1">
        <v>83581</v>
      </c>
      <c r="AY30" s="1">
        <v>3950</v>
      </c>
      <c r="AZ30" s="1"/>
      <c r="BA30" s="1">
        <v>0</v>
      </c>
      <c r="BB30" s="103">
        <f t="shared" si="9"/>
        <v>87531</v>
      </c>
      <c r="BC30" s="2">
        <f>'[4]Non farebox- Details '!AJ28</f>
        <v>394</v>
      </c>
      <c r="BD30" s="1">
        <v>25164</v>
      </c>
      <c r="BE30" s="1">
        <v>2024</v>
      </c>
      <c r="BF30" s="4">
        <v>0</v>
      </c>
      <c r="BG30" s="1">
        <v>0</v>
      </c>
      <c r="BH30" s="103">
        <f t="shared" si="10"/>
        <v>27188</v>
      </c>
      <c r="BI30" s="103">
        <f>'[4]Non farebox- Details '!AM28</f>
        <v>1040</v>
      </c>
      <c r="BJ30" s="113">
        <v>81388</v>
      </c>
      <c r="BK30" s="113">
        <v>6430</v>
      </c>
      <c r="BL30" s="113">
        <v>0</v>
      </c>
      <c r="BM30" s="113">
        <v>0</v>
      </c>
      <c r="BN30" s="103">
        <f t="shared" si="11"/>
        <v>87818</v>
      </c>
      <c r="BO30" s="103">
        <f>'[4]Non farebox- Details '!AQ28</f>
        <v>10534</v>
      </c>
      <c r="BP30" s="1">
        <v>41416</v>
      </c>
      <c r="BQ30" s="1">
        <v>3260</v>
      </c>
      <c r="BR30" s="4"/>
      <c r="BS30" s="4">
        <v>0</v>
      </c>
      <c r="BT30" s="103">
        <f t="shared" si="12"/>
        <v>44676</v>
      </c>
      <c r="BU30" s="2">
        <f>'[4]Non farebox- Details '!AU28</f>
        <v>2677</v>
      </c>
      <c r="BV30" s="1">
        <v>33104</v>
      </c>
      <c r="BW30" s="1">
        <v>3270</v>
      </c>
      <c r="BX30" s="1">
        <v>0</v>
      </c>
      <c r="BY30" s="1">
        <v>0</v>
      </c>
      <c r="BZ30" s="103">
        <f t="shared" si="13"/>
        <v>36374</v>
      </c>
      <c r="CA30" s="2">
        <f>'[4]Non farebox- Details '!AY28</f>
        <v>545</v>
      </c>
      <c r="CB30" s="1">
        <v>91873</v>
      </c>
      <c r="CC30" s="1">
        <v>12635</v>
      </c>
      <c r="CD30" s="1">
        <v>0</v>
      </c>
      <c r="CE30" s="1">
        <v>0</v>
      </c>
      <c r="CF30" s="103">
        <f t="shared" si="14"/>
        <v>104508</v>
      </c>
      <c r="CG30" s="103">
        <f>'[4]Non farebox- Details '!BC28</f>
        <v>5190</v>
      </c>
      <c r="CH30" s="104">
        <v>70800</v>
      </c>
      <c r="CI30" s="104">
        <v>8690</v>
      </c>
      <c r="CJ30" s="104">
        <v>0</v>
      </c>
      <c r="CK30" s="104">
        <v>0</v>
      </c>
      <c r="CL30" s="103">
        <f t="shared" si="15"/>
        <v>79490</v>
      </c>
      <c r="CM30" s="105">
        <f>'[4]Non farebox- Details '!BF28</f>
        <v>680</v>
      </c>
      <c r="CN30" s="174">
        <f t="shared" si="16"/>
        <v>840652</v>
      </c>
      <c r="CO30" s="175">
        <f t="shared" si="16"/>
        <v>31174</v>
      </c>
      <c r="CP30" s="107">
        <v>13973</v>
      </c>
      <c r="CQ30" s="1">
        <v>2440</v>
      </c>
      <c r="CR30" s="1"/>
      <c r="CS30" s="1">
        <v>0</v>
      </c>
      <c r="CT30" s="103">
        <f t="shared" si="17"/>
        <v>16413</v>
      </c>
      <c r="CU30" s="103">
        <f>'[4]Non farebox- Details '!BI28</f>
        <v>260</v>
      </c>
      <c r="CV30" s="1">
        <v>24697</v>
      </c>
      <c r="CW30" s="1">
        <v>1380</v>
      </c>
      <c r="CX30" s="1">
        <v>0</v>
      </c>
      <c r="CY30" s="1">
        <v>0</v>
      </c>
      <c r="CZ30" s="103">
        <f t="shared" si="18"/>
        <v>26077</v>
      </c>
      <c r="DA30" s="103">
        <f>'[4]Non farebox- Details '!BL28</f>
        <v>1570</v>
      </c>
      <c r="DB30" s="1">
        <v>5287</v>
      </c>
      <c r="DC30" s="1">
        <v>1050</v>
      </c>
      <c r="DD30" s="1">
        <v>0</v>
      </c>
      <c r="DE30" s="1">
        <v>0</v>
      </c>
      <c r="DF30" s="103">
        <f t="shared" si="19"/>
        <v>6337</v>
      </c>
      <c r="DG30" s="103">
        <f>'[4]Non farebox- Details '!BQ28</f>
        <v>221</v>
      </c>
      <c r="DH30" s="1">
        <v>19362</v>
      </c>
      <c r="DI30" s="1">
        <v>3830</v>
      </c>
      <c r="DJ30" s="1">
        <v>0</v>
      </c>
      <c r="DK30" s="1">
        <v>0</v>
      </c>
      <c r="DL30" s="103">
        <f t="shared" si="20"/>
        <v>23192</v>
      </c>
      <c r="DM30" s="103">
        <f>'[4]Non farebox- Details '!BU28</f>
        <v>735</v>
      </c>
      <c r="DN30" s="1">
        <v>105998</v>
      </c>
      <c r="DO30" s="1">
        <v>15380</v>
      </c>
      <c r="DP30" s="1">
        <v>0</v>
      </c>
      <c r="DQ30" s="1">
        <v>0</v>
      </c>
      <c r="DR30" s="103">
        <f t="shared" si="21"/>
        <v>121378</v>
      </c>
      <c r="DS30" s="105">
        <f>'[4]Non farebox- Details '!BY28</f>
        <v>9560</v>
      </c>
      <c r="DT30" s="174">
        <f t="shared" si="22"/>
        <v>193397</v>
      </c>
      <c r="DU30" s="176">
        <f t="shared" si="0"/>
        <v>12346</v>
      </c>
      <c r="DV30" s="108">
        <f t="shared" si="23"/>
        <v>1034049</v>
      </c>
      <c r="DW30" s="109">
        <f>'[4]Non farebox- Details '!BZ28</f>
        <v>43520</v>
      </c>
    </row>
    <row r="31" spans="1:127">
      <c r="A31" s="356">
        <v>42911</v>
      </c>
      <c r="B31" s="1">
        <v>104157</v>
      </c>
      <c r="C31" s="1">
        <v>12080</v>
      </c>
      <c r="D31" s="1">
        <v>0</v>
      </c>
      <c r="E31" s="1">
        <v>0</v>
      </c>
      <c r="F31" s="102">
        <f t="shared" si="1"/>
        <v>116237</v>
      </c>
      <c r="G31" s="2">
        <f>'[4]Non farebox- Details '!E29</f>
        <v>2390</v>
      </c>
      <c r="H31" s="1">
        <v>22761</v>
      </c>
      <c r="I31" s="1">
        <v>2970</v>
      </c>
      <c r="J31" s="1">
        <v>0</v>
      </c>
      <c r="K31" s="1">
        <v>0</v>
      </c>
      <c r="L31" s="102">
        <f t="shared" si="2"/>
        <v>25731</v>
      </c>
      <c r="M31" s="2">
        <f>'[4]Non farebox- Details '!I29</f>
        <v>134</v>
      </c>
      <c r="N31" s="1">
        <v>13485</v>
      </c>
      <c r="O31" s="1">
        <v>2084</v>
      </c>
      <c r="P31" s="1"/>
      <c r="Q31" s="1">
        <v>0</v>
      </c>
      <c r="R31" s="102">
        <f t="shared" si="3"/>
        <v>15569</v>
      </c>
      <c r="S31" s="2">
        <f>'[4]Non farebox- Details '!M29</f>
        <v>195</v>
      </c>
      <c r="T31" s="1">
        <v>27421</v>
      </c>
      <c r="U31" s="1">
        <v>2210</v>
      </c>
      <c r="V31" s="1">
        <v>0</v>
      </c>
      <c r="W31" s="1">
        <v>0</v>
      </c>
      <c r="X31" s="102">
        <f t="shared" si="4"/>
        <v>29631</v>
      </c>
      <c r="Y31" s="2">
        <f>'[4]Non farebox- Details '!Q29</f>
        <v>610</v>
      </c>
      <c r="Z31" s="1">
        <v>31696</v>
      </c>
      <c r="AA31" s="1">
        <v>8550</v>
      </c>
      <c r="AB31" s="1">
        <v>0</v>
      </c>
      <c r="AC31" s="1">
        <v>0</v>
      </c>
      <c r="AD31" s="102">
        <f t="shared" si="5"/>
        <v>40246</v>
      </c>
      <c r="AE31" s="2">
        <f>'[4]Non farebox- Details '!U29</f>
        <v>769</v>
      </c>
      <c r="AF31" s="1">
        <v>45525</v>
      </c>
      <c r="AG31" s="1">
        <v>7002</v>
      </c>
      <c r="AH31" s="1">
        <v>0</v>
      </c>
      <c r="AI31" s="1">
        <v>0</v>
      </c>
      <c r="AJ31" s="102">
        <f t="shared" si="6"/>
        <v>52527</v>
      </c>
      <c r="AK31" s="2">
        <f>'[4]Non farebox- Details '!Y29</f>
        <v>364</v>
      </c>
      <c r="AL31" s="1">
        <v>114476</v>
      </c>
      <c r="AM31" s="1">
        <v>29316</v>
      </c>
      <c r="AN31" s="1">
        <v>0</v>
      </c>
      <c r="AO31" s="1">
        <v>0</v>
      </c>
      <c r="AP31" s="102">
        <f t="shared" si="7"/>
        <v>143792</v>
      </c>
      <c r="AQ31" s="2">
        <f>'[4]Non farebox- Details '!AD29</f>
        <v>2508</v>
      </c>
      <c r="AR31" s="1">
        <v>68578</v>
      </c>
      <c r="AS31" s="1">
        <v>14918.880000000001</v>
      </c>
      <c r="AT31" s="1"/>
      <c r="AU31" s="1">
        <v>0</v>
      </c>
      <c r="AV31" s="102">
        <f t="shared" si="8"/>
        <v>83496.88</v>
      </c>
      <c r="AW31" s="2">
        <f>'[4]Non farebox- Details '!AH29</f>
        <v>3952</v>
      </c>
      <c r="AX31" s="1">
        <v>79845</v>
      </c>
      <c r="AY31" s="1">
        <v>2140</v>
      </c>
      <c r="AZ31" s="1"/>
      <c r="BA31" s="1">
        <v>0</v>
      </c>
      <c r="BB31" s="103">
        <f t="shared" si="9"/>
        <v>81985</v>
      </c>
      <c r="BC31" s="2">
        <f>'[4]Non farebox- Details '!AJ29</f>
        <v>206</v>
      </c>
      <c r="BD31" s="1">
        <v>18912</v>
      </c>
      <c r="BE31" s="1">
        <v>1340</v>
      </c>
      <c r="BF31" s="4">
        <v>0</v>
      </c>
      <c r="BG31" s="1">
        <v>0</v>
      </c>
      <c r="BH31" s="103">
        <f t="shared" si="10"/>
        <v>20252</v>
      </c>
      <c r="BI31" s="103">
        <f>'[4]Non farebox- Details '!AM29</f>
        <v>890</v>
      </c>
      <c r="BJ31" s="113">
        <v>82839</v>
      </c>
      <c r="BK31" s="113">
        <v>8460</v>
      </c>
      <c r="BL31" s="113">
        <v>0</v>
      </c>
      <c r="BM31" s="113">
        <v>0</v>
      </c>
      <c r="BN31" s="103">
        <f t="shared" si="11"/>
        <v>91299</v>
      </c>
      <c r="BO31" s="103">
        <f>'[4]Non farebox- Details '!AQ29</f>
        <v>9549</v>
      </c>
      <c r="BP31" s="1">
        <v>43887</v>
      </c>
      <c r="BQ31" s="1">
        <v>4150</v>
      </c>
      <c r="BR31" s="4"/>
      <c r="BS31" s="4">
        <v>0</v>
      </c>
      <c r="BT31" s="103">
        <f t="shared" si="12"/>
        <v>48037</v>
      </c>
      <c r="BU31" s="2">
        <f>'[4]Non farebox- Details '!AU29</f>
        <v>1710</v>
      </c>
      <c r="BV31" s="1">
        <v>19251</v>
      </c>
      <c r="BW31" s="1">
        <v>1650</v>
      </c>
      <c r="BX31" s="1">
        <v>0</v>
      </c>
      <c r="BY31" s="1">
        <v>0</v>
      </c>
      <c r="BZ31" s="103">
        <f t="shared" si="13"/>
        <v>20901</v>
      </c>
      <c r="CA31" s="2">
        <f>'[4]Non farebox- Details '!AY29</f>
        <v>185</v>
      </c>
      <c r="CB31" s="1">
        <v>82902</v>
      </c>
      <c r="CC31" s="1">
        <v>14060</v>
      </c>
      <c r="CD31" s="1">
        <v>0</v>
      </c>
      <c r="CE31" s="1">
        <v>100</v>
      </c>
      <c r="CF31" s="103">
        <f t="shared" si="14"/>
        <v>97062</v>
      </c>
      <c r="CG31" s="103">
        <f>'[4]Non farebox- Details '!BC29</f>
        <v>4715</v>
      </c>
      <c r="CH31" s="104">
        <v>59986</v>
      </c>
      <c r="CI31" s="104">
        <v>9810</v>
      </c>
      <c r="CJ31" s="104">
        <v>0</v>
      </c>
      <c r="CK31" s="104">
        <v>0</v>
      </c>
      <c r="CL31" s="103">
        <f t="shared" si="15"/>
        <v>69796</v>
      </c>
      <c r="CM31" s="105">
        <f>'[4]Non farebox- Details '!BF29</f>
        <v>450</v>
      </c>
      <c r="CN31" s="174">
        <f t="shared" si="16"/>
        <v>936561.88</v>
      </c>
      <c r="CO31" s="175">
        <f t="shared" si="16"/>
        <v>28627</v>
      </c>
      <c r="CP31" s="107">
        <v>14899</v>
      </c>
      <c r="CQ31" s="1">
        <v>2950</v>
      </c>
      <c r="CR31" s="1"/>
      <c r="CS31" s="1">
        <v>0</v>
      </c>
      <c r="CT31" s="103">
        <f t="shared" si="17"/>
        <v>17849</v>
      </c>
      <c r="CU31" s="103">
        <f>'[4]Non farebox- Details '!BI29</f>
        <v>1260</v>
      </c>
      <c r="CV31" s="1">
        <v>16820</v>
      </c>
      <c r="CW31" s="1">
        <v>4040</v>
      </c>
      <c r="CX31" s="1">
        <v>0</v>
      </c>
      <c r="CY31" s="1">
        <v>0</v>
      </c>
      <c r="CZ31" s="103">
        <f t="shared" si="18"/>
        <v>20860</v>
      </c>
      <c r="DA31" s="103">
        <f>'[4]Non farebox- Details '!BL29</f>
        <v>2170</v>
      </c>
      <c r="DB31" s="1">
        <v>5901</v>
      </c>
      <c r="DC31" s="1">
        <v>610</v>
      </c>
      <c r="DD31" s="1">
        <v>0</v>
      </c>
      <c r="DE31" s="1">
        <v>0</v>
      </c>
      <c r="DF31" s="103">
        <f t="shared" si="19"/>
        <v>6511</v>
      </c>
      <c r="DG31" s="103">
        <f>'[4]Non farebox- Details '!BQ29</f>
        <v>84</v>
      </c>
      <c r="DH31" s="1">
        <v>17852</v>
      </c>
      <c r="DI31" s="1">
        <v>1950</v>
      </c>
      <c r="DJ31" s="1">
        <v>0</v>
      </c>
      <c r="DK31" s="1">
        <v>0</v>
      </c>
      <c r="DL31" s="103">
        <f t="shared" si="20"/>
        <v>19802</v>
      </c>
      <c r="DM31" s="103">
        <f>'[4]Non farebox- Details '!BU29</f>
        <v>290</v>
      </c>
      <c r="DN31" s="1">
        <v>127375</v>
      </c>
      <c r="DO31" s="1">
        <v>13230</v>
      </c>
      <c r="DP31" s="1">
        <v>0</v>
      </c>
      <c r="DQ31" s="1">
        <v>0</v>
      </c>
      <c r="DR31" s="103">
        <f t="shared" si="21"/>
        <v>140605</v>
      </c>
      <c r="DS31" s="105">
        <f>'[4]Non farebox- Details '!BY29</f>
        <v>5590</v>
      </c>
      <c r="DT31" s="174">
        <f t="shared" si="22"/>
        <v>205627</v>
      </c>
      <c r="DU31" s="176">
        <f t="shared" si="0"/>
        <v>9394</v>
      </c>
      <c r="DV31" s="108">
        <f t="shared" si="23"/>
        <v>1142188.8799999999</v>
      </c>
      <c r="DW31" s="109">
        <f>'[4]Non farebox- Details '!BZ29</f>
        <v>38021</v>
      </c>
    </row>
    <row r="32" spans="1:127">
      <c r="A32" s="356">
        <v>42912</v>
      </c>
      <c r="B32" s="1">
        <v>92934</v>
      </c>
      <c r="C32" s="1">
        <v>9640</v>
      </c>
      <c r="D32" s="1">
        <v>0</v>
      </c>
      <c r="E32" s="1">
        <v>0</v>
      </c>
      <c r="F32" s="102">
        <f t="shared" si="1"/>
        <v>102574</v>
      </c>
      <c r="G32" s="2">
        <f>'[4]Non farebox- Details '!E30</f>
        <v>1901</v>
      </c>
      <c r="H32" s="1">
        <v>15753</v>
      </c>
      <c r="I32" s="1">
        <v>1700</v>
      </c>
      <c r="J32" s="1">
        <v>0</v>
      </c>
      <c r="K32" s="1">
        <v>100</v>
      </c>
      <c r="L32" s="102">
        <f t="shared" si="2"/>
        <v>17553</v>
      </c>
      <c r="M32" s="2">
        <f>'[4]Non farebox- Details '!I30</f>
        <v>180</v>
      </c>
      <c r="N32" s="1">
        <v>14850</v>
      </c>
      <c r="O32" s="1">
        <v>3350</v>
      </c>
      <c r="P32" s="1"/>
      <c r="Q32" s="1">
        <v>0</v>
      </c>
      <c r="R32" s="102">
        <f t="shared" si="3"/>
        <v>18200</v>
      </c>
      <c r="S32" s="2">
        <f>'[4]Non farebox- Details '!M30</f>
        <v>125</v>
      </c>
      <c r="T32" s="1">
        <v>29268</v>
      </c>
      <c r="U32" s="1">
        <v>2770</v>
      </c>
      <c r="V32" s="1">
        <v>0</v>
      </c>
      <c r="W32" s="1">
        <v>0</v>
      </c>
      <c r="X32" s="102">
        <f t="shared" si="4"/>
        <v>32038</v>
      </c>
      <c r="Y32" s="2">
        <f>'[4]Non farebox- Details '!Q30</f>
        <v>594</v>
      </c>
      <c r="Z32" s="1">
        <v>33906</v>
      </c>
      <c r="AA32" s="1">
        <v>6100</v>
      </c>
      <c r="AB32" s="1">
        <v>0</v>
      </c>
      <c r="AC32" s="1">
        <v>0</v>
      </c>
      <c r="AD32" s="102">
        <f t="shared" si="5"/>
        <v>40006</v>
      </c>
      <c r="AE32" s="2">
        <f>'[4]Non farebox- Details '!U30</f>
        <v>924</v>
      </c>
      <c r="AF32" s="1">
        <v>43115</v>
      </c>
      <c r="AG32" s="1">
        <v>5105</v>
      </c>
      <c r="AH32" s="1">
        <v>0</v>
      </c>
      <c r="AI32" s="1">
        <v>0</v>
      </c>
      <c r="AJ32" s="102">
        <f t="shared" si="6"/>
        <v>48220</v>
      </c>
      <c r="AK32" s="2">
        <f>'[4]Non farebox- Details '!Y30</f>
        <v>526</v>
      </c>
      <c r="AL32" s="1">
        <v>91546</v>
      </c>
      <c r="AM32" s="1">
        <v>15304</v>
      </c>
      <c r="AN32" s="1">
        <v>0</v>
      </c>
      <c r="AO32" s="1">
        <v>0</v>
      </c>
      <c r="AP32" s="102">
        <f t="shared" si="7"/>
        <v>106850</v>
      </c>
      <c r="AQ32" s="2">
        <f>'[4]Non farebox- Details '!AD30</f>
        <v>2191</v>
      </c>
      <c r="AR32" s="1">
        <v>64397</v>
      </c>
      <c r="AS32" s="1">
        <v>13280</v>
      </c>
      <c r="AT32" s="1"/>
      <c r="AU32" s="1">
        <v>0</v>
      </c>
      <c r="AV32" s="102">
        <f t="shared" si="8"/>
        <v>77677</v>
      </c>
      <c r="AW32" s="2">
        <f>'[4]Non farebox- Details '!AH30</f>
        <v>6132</v>
      </c>
      <c r="AX32" s="1">
        <v>91219</v>
      </c>
      <c r="AY32" s="1">
        <v>3080</v>
      </c>
      <c r="AZ32" s="1"/>
      <c r="BA32" s="1">
        <v>200</v>
      </c>
      <c r="BB32" s="103">
        <f t="shared" si="9"/>
        <v>94499</v>
      </c>
      <c r="BC32" s="2">
        <f>'[4]Non farebox- Details '!AJ30</f>
        <v>0</v>
      </c>
      <c r="BD32" s="1">
        <v>26946</v>
      </c>
      <c r="BE32" s="1">
        <v>3970</v>
      </c>
      <c r="BF32" s="4">
        <v>0</v>
      </c>
      <c r="BG32" s="1">
        <v>0</v>
      </c>
      <c r="BH32" s="103">
        <f t="shared" si="10"/>
        <v>30916</v>
      </c>
      <c r="BI32" s="103">
        <f>'[4]Non farebox- Details '!AM30</f>
        <v>1140</v>
      </c>
      <c r="BJ32" s="113">
        <v>63749</v>
      </c>
      <c r="BK32" s="113">
        <v>9170</v>
      </c>
      <c r="BL32" s="113">
        <v>0</v>
      </c>
      <c r="BM32" s="113">
        <v>0</v>
      </c>
      <c r="BN32" s="103">
        <f t="shared" si="11"/>
        <v>72919</v>
      </c>
      <c r="BO32" s="103">
        <f>'[4]Non farebox- Details '!AQ30</f>
        <v>8115</v>
      </c>
      <c r="BP32" s="1">
        <v>33157</v>
      </c>
      <c r="BQ32" s="1">
        <v>1810</v>
      </c>
      <c r="BR32" s="4"/>
      <c r="BS32" s="4">
        <v>0</v>
      </c>
      <c r="BT32" s="103">
        <f t="shared" si="12"/>
        <v>34967</v>
      </c>
      <c r="BU32" s="2">
        <f>'[4]Non farebox- Details '!AU30</f>
        <v>2906</v>
      </c>
      <c r="BV32" s="1">
        <v>23673</v>
      </c>
      <c r="BW32" s="1">
        <v>5690</v>
      </c>
      <c r="BX32" s="1">
        <v>0</v>
      </c>
      <c r="BY32" s="1">
        <v>0</v>
      </c>
      <c r="BZ32" s="103">
        <f t="shared" si="13"/>
        <v>29363</v>
      </c>
      <c r="CA32" s="2">
        <f>'[4]Non farebox- Details '!AY30</f>
        <v>925</v>
      </c>
      <c r="CB32" s="1">
        <v>84098</v>
      </c>
      <c r="CC32" s="1">
        <v>9340</v>
      </c>
      <c r="CD32" s="1">
        <v>0</v>
      </c>
      <c r="CE32" s="1">
        <v>0</v>
      </c>
      <c r="CF32" s="103">
        <f t="shared" si="14"/>
        <v>93438</v>
      </c>
      <c r="CG32" s="103">
        <f>'[4]Non farebox- Details '!BC30</f>
        <v>7600</v>
      </c>
      <c r="CH32" s="104">
        <v>58930</v>
      </c>
      <c r="CI32" s="104">
        <v>6950</v>
      </c>
      <c r="CJ32" s="104">
        <v>0</v>
      </c>
      <c r="CK32" s="104">
        <v>0</v>
      </c>
      <c r="CL32" s="103">
        <f t="shared" si="15"/>
        <v>65880</v>
      </c>
      <c r="CM32" s="105">
        <f>'[4]Non farebox- Details '!BF30</f>
        <v>865</v>
      </c>
      <c r="CN32" s="174">
        <f t="shared" si="16"/>
        <v>865100</v>
      </c>
      <c r="CO32" s="175">
        <f t="shared" si="16"/>
        <v>34124</v>
      </c>
      <c r="CP32" s="107">
        <v>10603</v>
      </c>
      <c r="CQ32" s="1">
        <v>3280</v>
      </c>
      <c r="CR32" s="1"/>
      <c r="CS32" s="1">
        <v>100</v>
      </c>
      <c r="CT32" s="103">
        <f t="shared" si="17"/>
        <v>13983</v>
      </c>
      <c r="CU32" s="103">
        <f>'[4]Non farebox- Details '!BI30</f>
        <v>715</v>
      </c>
      <c r="CV32" s="1">
        <v>20580</v>
      </c>
      <c r="CW32" s="1">
        <v>3110</v>
      </c>
      <c r="CX32" s="1">
        <v>0</v>
      </c>
      <c r="CY32" s="1">
        <v>0</v>
      </c>
      <c r="CZ32" s="103">
        <f t="shared" si="18"/>
        <v>23690</v>
      </c>
      <c r="DA32" s="103">
        <f>'[4]Non farebox- Details '!BL30</f>
        <v>1881</v>
      </c>
      <c r="DB32" s="1">
        <v>6073</v>
      </c>
      <c r="DC32" s="1">
        <v>710</v>
      </c>
      <c r="DD32" s="1">
        <v>0</v>
      </c>
      <c r="DE32" s="1">
        <v>0</v>
      </c>
      <c r="DF32" s="103">
        <f t="shared" si="19"/>
        <v>6783</v>
      </c>
      <c r="DG32" s="103">
        <f>'[4]Non farebox- Details '!BQ30</f>
        <v>173</v>
      </c>
      <c r="DH32" s="1">
        <v>15634</v>
      </c>
      <c r="DI32" s="1">
        <v>1130</v>
      </c>
      <c r="DJ32" s="1">
        <v>0</v>
      </c>
      <c r="DK32" s="1">
        <v>0</v>
      </c>
      <c r="DL32" s="103">
        <f t="shared" si="20"/>
        <v>16764</v>
      </c>
      <c r="DM32" s="103">
        <f>'[4]Non farebox- Details '!BU30</f>
        <v>480</v>
      </c>
      <c r="DN32" s="1">
        <v>114253</v>
      </c>
      <c r="DO32" s="1">
        <v>7940</v>
      </c>
      <c r="DP32" s="1">
        <v>0</v>
      </c>
      <c r="DQ32" s="1">
        <v>0</v>
      </c>
      <c r="DR32" s="103">
        <f t="shared" si="21"/>
        <v>122193</v>
      </c>
      <c r="DS32" s="105">
        <f>'[4]Non farebox- Details '!BY30</f>
        <v>3490</v>
      </c>
      <c r="DT32" s="174">
        <f t="shared" si="22"/>
        <v>183413</v>
      </c>
      <c r="DU32" s="176">
        <f t="shared" si="0"/>
        <v>6739</v>
      </c>
      <c r="DV32" s="108">
        <f t="shared" si="23"/>
        <v>1048513</v>
      </c>
      <c r="DW32" s="109">
        <f>'[4]Non farebox- Details '!BZ30</f>
        <v>40863</v>
      </c>
    </row>
    <row r="33" spans="1:128">
      <c r="A33" s="356">
        <v>42913</v>
      </c>
      <c r="B33" s="1">
        <v>45021</v>
      </c>
      <c r="C33" s="1">
        <v>3480</v>
      </c>
      <c r="D33" s="1">
        <v>0</v>
      </c>
      <c r="E33" s="1">
        <v>0</v>
      </c>
      <c r="F33" s="102">
        <f t="shared" si="1"/>
        <v>48501</v>
      </c>
      <c r="G33" s="2">
        <f>'[4]Non farebox- Details '!E31</f>
        <v>1248</v>
      </c>
      <c r="H33" s="1">
        <v>14270</v>
      </c>
      <c r="I33" s="1">
        <v>2880</v>
      </c>
      <c r="J33" s="1">
        <v>0</v>
      </c>
      <c r="K33" s="1">
        <v>0</v>
      </c>
      <c r="L33" s="102">
        <f t="shared" si="2"/>
        <v>17150</v>
      </c>
      <c r="M33" s="2">
        <f>'[4]Non farebox- Details '!I31</f>
        <v>140</v>
      </c>
      <c r="N33" s="1">
        <v>10195</v>
      </c>
      <c r="O33" s="1">
        <v>1270</v>
      </c>
      <c r="P33" s="1"/>
      <c r="Q33" s="1">
        <v>0</v>
      </c>
      <c r="R33" s="102">
        <f t="shared" si="3"/>
        <v>11465</v>
      </c>
      <c r="S33" s="2">
        <f>'[4]Non farebox- Details '!M31</f>
        <v>320</v>
      </c>
      <c r="T33" s="1">
        <v>16062</v>
      </c>
      <c r="U33" s="1">
        <v>4280</v>
      </c>
      <c r="V33" s="1">
        <v>0</v>
      </c>
      <c r="W33" s="1">
        <v>100</v>
      </c>
      <c r="X33" s="102">
        <f t="shared" si="4"/>
        <v>20442</v>
      </c>
      <c r="Y33" s="2">
        <f>'[4]Non farebox- Details '!Q31</f>
        <v>450</v>
      </c>
      <c r="Z33" s="1">
        <v>28572</v>
      </c>
      <c r="AA33" s="1">
        <v>9280</v>
      </c>
      <c r="AB33" s="1">
        <v>0</v>
      </c>
      <c r="AC33" s="1">
        <v>0</v>
      </c>
      <c r="AD33" s="102">
        <f t="shared" si="5"/>
        <v>37852</v>
      </c>
      <c r="AE33" s="2">
        <f>'[4]Non farebox- Details '!U31</f>
        <v>1390</v>
      </c>
      <c r="AF33" s="1">
        <v>26435</v>
      </c>
      <c r="AG33" s="1">
        <v>2425</v>
      </c>
      <c r="AH33" s="1">
        <v>0</v>
      </c>
      <c r="AI33" s="1">
        <v>0</v>
      </c>
      <c r="AJ33" s="102">
        <f t="shared" si="6"/>
        <v>28860</v>
      </c>
      <c r="AK33" s="2">
        <f>'[4]Non farebox- Details '!Y31</f>
        <v>791</v>
      </c>
      <c r="AL33" s="1">
        <v>59030</v>
      </c>
      <c r="AM33" s="1">
        <v>23810</v>
      </c>
      <c r="AN33" s="1">
        <v>0</v>
      </c>
      <c r="AO33" s="1">
        <v>0</v>
      </c>
      <c r="AP33" s="102">
        <f t="shared" si="7"/>
        <v>82840</v>
      </c>
      <c r="AQ33" s="2">
        <f>'[4]Non farebox- Details '!AD31</f>
        <v>5651</v>
      </c>
      <c r="AR33" s="1">
        <v>56958</v>
      </c>
      <c r="AS33" s="1">
        <v>14100</v>
      </c>
      <c r="AT33" s="1"/>
      <c r="AU33" s="1">
        <v>0</v>
      </c>
      <c r="AV33" s="102">
        <f t="shared" si="8"/>
        <v>71058</v>
      </c>
      <c r="AW33" s="2">
        <f>'[4]Non farebox- Details '!AH31</f>
        <v>15993</v>
      </c>
      <c r="AX33" s="1">
        <v>79647</v>
      </c>
      <c r="AY33" s="1">
        <v>4310</v>
      </c>
      <c r="AZ33" s="1"/>
      <c r="BA33" s="1">
        <v>0</v>
      </c>
      <c r="BB33" s="103">
        <f t="shared" si="9"/>
        <v>83957</v>
      </c>
      <c r="BC33" s="2">
        <f>'[4]Non farebox- Details '!AJ31</f>
        <v>0</v>
      </c>
      <c r="BD33" s="1">
        <v>15954</v>
      </c>
      <c r="BE33" s="1">
        <v>5700</v>
      </c>
      <c r="BF33" s="4">
        <v>0</v>
      </c>
      <c r="BG33" s="1">
        <v>0</v>
      </c>
      <c r="BH33" s="103">
        <f t="shared" si="10"/>
        <v>21654</v>
      </c>
      <c r="BI33" s="103">
        <f>'[4]Non farebox- Details '!AM31</f>
        <v>1885</v>
      </c>
      <c r="BJ33" s="4">
        <v>44195</v>
      </c>
      <c r="BK33" s="4">
        <v>6950</v>
      </c>
      <c r="BL33" s="4">
        <v>0</v>
      </c>
      <c r="BM33" s="4">
        <v>0</v>
      </c>
      <c r="BN33" s="103">
        <f t="shared" si="11"/>
        <v>51145</v>
      </c>
      <c r="BO33" s="103">
        <f>'[4]Non farebox- Details '!AQ31</f>
        <v>6185</v>
      </c>
      <c r="BP33" s="1">
        <v>26389</v>
      </c>
      <c r="BQ33" s="1">
        <v>8480</v>
      </c>
      <c r="BR33" s="4"/>
      <c r="BS33" s="4">
        <v>0</v>
      </c>
      <c r="BT33" s="103">
        <f t="shared" si="12"/>
        <v>34869</v>
      </c>
      <c r="BU33" s="2">
        <f>'[4]Non farebox- Details '!AU31</f>
        <v>2882</v>
      </c>
      <c r="BV33" s="1">
        <v>29216</v>
      </c>
      <c r="BW33" s="1">
        <v>12100</v>
      </c>
      <c r="BX33" s="1">
        <v>0</v>
      </c>
      <c r="BY33" s="1">
        <v>0</v>
      </c>
      <c r="BZ33" s="103">
        <f t="shared" si="13"/>
        <v>41316</v>
      </c>
      <c r="CA33" s="2">
        <f>'[4]Non farebox- Details '!AY31</f>
        <v>660</v>
      </c>
      <c r="CB33" s="1">
        <v>55598</v>
      </c>
      <c r="CC33" s="1">
        <v>13610</v>
      </c>
      <c r="CD33" s="1">
        <v>0</v>
      </c>
      <c r="CE33" s="1">
        <v>0</v>
      </c>
      <c r="CF33" s="103">
        <f t="shared" si="14"/>
        <v>69208</v>
      </c>
      <c r="CG33" s="103">
        <f>'[4]Non farebox- Details '!BC31</f>
        <v>9785</v>
      </c>
      <c r="CH33" s="104">
        <v>44586</v>
      </c>
      <c r="CI33" s="104">
        <v>14270</v>
      </c>
      <c r="CJ33" s="104">
        <v>0</v>
      </c>
      <c r="CK33" s="104">
        <v>0</v>
      </c>
      <c r="CL33" s="103">
        <f t="shared" si="15"/>
        <v>58856</v>
      </c>
      <c r="CM33" s="105">
        <f>'[4]Non farebox- Details '!BF31</f>
        <v>1595</v>
      </c>
      <c r="CN33" s="174">
        <f t="shared" si="16"/>
        <v>679173</v>
      </c>
      <c r="CO33" s="175">
        <f t="shared" si="16"/>
        <v>48975</v>
      </c>
      <c r="CP33" s="107">
        <v>10550</v>
      </c>
      <c r="CQ33" s="1">
        <v>4730</v>
      </c>
      <c r="CR33" s="1"/>
      <c r="CS33" s="1">
        <v>0</v>
      </c>
      <c r="CT33" s="103">
        <f t="shared" si="17"/>
        <v>15280</v>
      </c>
      <c r="CU33" s="103">
        <f>'[4]Non farebox- Details '!BI31</f>
        <v>795</v>
      </c>
      <c r="CV33" s="1">
        <v>19949</v>
      </c>
      <c r="CW33" s="1">
        <v>2330</v>
      </c>
      <c r="CX33" s="1">
        <v>0</v>
      </c>
      <c r="CY33" s="1">
        <v>0</v>
      </c>
      <c r="CZ33" s="103">
        <f t="shared" si="18"/>
        <v>22279</v>
      </c>
      <c r="DA33" s="103">
        <f>'[4]Non farebox- Details '!BL31</f>
        <v>4670</v>
      </c>
      <c r="DB33" s="1">
        <v>2878</v>
      </c>
      <c r="DC33" s="1">
        <v>260</v>
      </c>
      <c r="DD33" s="1">
        <v>0</v>
      </c>
      <c r="DE33" s="1">
        <v>0</v>
      </c>
      <c r="DF33" s="103">
        <f t="shared" si="19"/>
        <v>3138</v>
      </c>
      <c r="DG33" s="103">
        <f>'[4]Non farebox- Details '!BQ31</f>
        <v>645</v>
      </c>
      <c r="DH33" s="1">
        <v>15499</v>
      </c>
      <c r="DI33" s="1">
        <v>5240</v>
      </c>
      <c r="DJ33" s="1">
        <v>0</v>
      </c>
      <c r="DK33" s="1">
        <v>0</v>
      </c>
      <c r="DL33" s="103">
        <f t="shared" si="20"/>
        <v>20739</v>
      </c>
      <c r="DM33" s="103">
        <f>'[4]Non farebox- Details '!BU31</f>
        <v>975</v>
      </c>
      <c r="DN33" s="1">
        <v>75117</v>
      </c>
      <c r="DO33" s="1">
        <v>7340</v>
      </c>
      <c r="DP33" s="1">
        <v>0</v>
      </c>
      <c r="DQ33" s="1">
        <v>0</v>
      </c>
      <c r="DR33" s="103">
        <f t="shared" si="21"/>
        <v>82457</v>
      </c>
      <c r="DS33" s="105">
        <f>'[4]Non farebox- Details '!BY31</f>
        <v>5550</v>
      </c>
      <c r="DT33" s="174">
        <f t="shared" si="22"/>
        <v>143893</v>
      </c>
      <c r="DU33" s="176">
        <f t="shared" si="0"/>
        <v>12635</v>
      </c>
      <c r="DV33" s="108">
        <f t="shared" si="23"/>
        <v>823066</v>
      </c>
      <c r="DW33" s="109">
        <f>'[4]Non farebox- Details '!BZ31</f>
        <v>61610</v>
      </c>
    </row>
    <row r="34" spans="1:128">
      <c r="A34" s="356">
        <v>42914</v>
      </c>
      <c r="B34" s="1">
        <v>36686</v>
      </c>
      <c r="C34" s="1">
        <v>1488</v>
      </c>
      <c r="D34" s="1">
        <v>0</v>
      </c>
      <c r="E34" s="1">
        <v>0</v>
      </c>
      <c r="F34" s="102">
        <f t="shared" si="1"/>
        <v>38174</v>
      </c>
      <c r="G34" s="2">
        <f>'[4]Non farebox- Details '!E32</f>
        <v>682</v>
      </c>
      <c r="H34" s="1">
        <v>17272</v>
      </c>
      <c r="I34" s="1">
        <v>150</v>
      </c>
      <c r="J34" s="1">
        <v>0</v>
      </c>
      <c r="K34" s="1">
        <v>0</v>
      </c>
      <c r="L34" s="102">
        <f t="shared" si="2"/>
        <v>17422</v>
      </c>
      <c r="M34" s="2">
        <f>'[4]Non farebox- Details '!I32</f>
        <v>115</v>
      </c>
      <c r="N34" s="1">
        <v>6241</v>
      </c>
      <c r="O34" s="1">
        <v>1130</v>
      </c>
      <c r="P34" s="1"/>
      <c r="Q34" s="1">
        <v>0</v>
      </c>
      <c r="R34" s="102">
        <f t="shared" si="3"/>
        <v>7371</v>
      </c>
      <c r="S34" s="2">
        <f>'[4]Non farebox- Details '!M32</f>
        <v>130</v>
      </c>
      <c r="T34" s="1">
        <v>14057</v>
      </c>
      <c r="U34" s="1">
        <v>6250</v>
      </c>
      <c r="V34" s="1">
        <v>0</v>
      </c>
      <c r="W34" s="1">
        <v>0</v>
      </c>
      <c r="X34" s="102">
        <f t="shared" si="4"/>
        <v>20307</v>
      </c>
      <c r="Y34" s="2">
        <f>'[4]Non farebox- Details '!Q32</f>
        <v>340</v>
      </c>
      <c r="Z34" s="1">
        <v>25462</v>
      </c>
      <c r="AA34" s="1">
        <v>5010</v>
      </c>
      <c r="AB34" s="1">
        <v>0</v>
      </c>
      <c r="AC34" s="1">
        <v>0</v>
      </c>
      <c r="AD34" s="102">
        <f t="shared" si="5"/>
        <v>30472</v>
      </c>
      <c r="AE34" s="2">
        <f>'[4]Non farebox- Details '!U32</f>
        <v>1115</v>
      </c>
      <c r="AF34" s="1">
        <v>36168</v>
      </c>
      <c r="AG34" s="1">
        <v>4630</v>
      </c>
      <c r="AH34" s="1">
        <v>0</v>
      </c>
      <c r="AI34" s="1">
        <v>0</v>
      </c>
      <c r="AJ34" s="102">
        <f t="shared" si="6"/>
        <v>40798</v>
      </c>
      <c r="AK34" s="2">
        <f>'[4]Non farebox- Details '!Y32</f>
        <v>318</v>
      </c>
      <c r="AL34" s="1">
        <v>54404</v>
      </c>
      <c r="AM34" s="1">
        <v>23280</v>
      </c>
      <c r="AN34" s="1">
        <v>0</v>
      </c>
      <c r="AO34" s="1">
        <v>0</v>
      </c>
      <c r="AP34" s="102">
        <f t="shared" si="7"/>
        <v>77684</v>
      </c>
      <c r="AQ34" s="2">
        <f>'[4]Non farebox- Details '!AD32</f>
        <v>4153</v>
      </c>
      <c r="AR34" s="1">
        <v>46303</v>
      </c>
      <c r="AS34" s="1">
        <v>19880</v>
      </c>
      <c r="AT34" s="1"/>
      <c r="AU34" s="1">
        <v>0</v>
      </c>
      <c r="AV34" s="102">
        <f t="shared" si="8"/>
        <v>66183</v>
      </c>
      <c r="AW34" s="2">
        <f>'[4]Non farebox- Details '!AH32</f>
        <v>10054</v>
      </c>
      <c r="AX34" s="1">
        <v>67423</v>
      </c>
      <c r="AY34" s="1">
        <v>3040</v>
      </c>
      <c r="AZ34" s="1"/>
      <c r="BA34" s="1">
        <v>0</v>
      </c>
      <c r="BB34" s="103">
        <f t="shared" si="9"/>
        <v>70463</v>
      </c>
      <c r="BC34" s="2">
        <f>'[4]Non farebox- Details '!AJ32</f>
        <v>0</v>
      </c>
      <c r="BD34" s="1">
        <v>14734</v>
      </c>
      <c r="BE34" s="1">
        <v>4720</v>
      </c>
      <c r="BF34" s="4">
        <v>0</v>
      </c>
      <c r="BG34" s="1">
        <v>0</v>
      </c>
      <c r="BH34" s="103">
        <f t="shared" si="10"/>
        <v>19454</v>
      </c>
      <c r="BI34" s="103">
        <f>'[4]Non farebox- Details '!AM32</f>
        <v>2155</v>
      </c>
      <c r="BJ34" s="4">
        <v>43923</v>
      </c>
      <c r="BK34" s="4">
        <v>11640</v>
      </c>
      <c r="BL34" s="4">
        <v>0</v>
      </c>
      <c r="BM34" s="4">
        <v>0</v>
      </c>
      <c r="BN34" s="103">
        <f t="shared" si="11"/>
        <v>55563</v>
      </c>
      <c r="BO34" s="103">
        <f>'[4]Non farebox- Details '!AQ32</f>
        <v>6899</v>
      </c>
      <c r="BP34" s="1">
        <v>28366</v>
      </c>
      <c r="BQ34" s="1">
        <v>2670</v>
      </c>
      <c r="BR34" s="4"/>
      <c r="BS34" s="4">
        <v>0</v>
      </c>
      <c r="BT34" s="103">
        <f t="shared" si="12"/>
        <v>31036</v>
      </c>
      <c r="BU34" s="2">
        <f>'[4]Non farebox- Details '!AU32</f>
        <v>3303</v>
      </c>
      <c r="BV34" s="1">
        <v>32637</v>
      </c>
      <c r="BW34" s="1">
        <v>9790</v>
      </c>
      <c r="BX34" s="1">
        <v>0</v>
      </c>
      <c r="BY34" s="1">
        <v>0</v>
      </c>
      <c r="BZ34" s="103">
        <f t="shared" si="13"/>
        <v>42427</v>
      </c>
      <c r="CA34" s="2">
        <f>'[4]Non farebox- Details '!AY32</f>
        <v>395</v>
      </c>
      <c r="CB34" s="1">
        <v>48791</v>
      </c>
      <c r="CC34" s="1">
        <v>8220</v>
      </c>
      <c r="CD34" s="1">
        <v>0</v>
      </c>
      <c r="CE34" s="1">
        <v>0</v>
      </c>
      <c r="CF34" s="103">
        <f t="shared" si="14"/>
        <v>57011</v>
      </c>
      <c r="CG34" s="103">
        <f>'[4]Non farebox- Details '!BC32</f>
        <v>4855</v>
      </c>
      <c r="CH34" s="104">
        <v>40950</v>
      </c>
      <c r="CI34" s="104">
        <v>7160</v>
      </c>
      <c r="CJ34" s="104">
        <v>0</v>
      </c>
      <c r="CK34" s="104">
        <v>0</v>
      </c>
      <c r="CL34" s="103">
        <f t="shared" si="15"/>
        <v>48110</v>
      </c>
      <c r="CM34" s="105">
        <f>'[4]Non farebox- Details '!BF32</f>
        <v>2095</v>
      </c>
      <c r="CN34" s="174">
        <f t="shared" si="16"/>
        <v>622475</v>
      </c>
      <c r="CO34" s="175">
        <f t="shared" si="16"/>
        <v>36609</v>
      </c>
      <c r="CP34" s="107">
        <v>12112</v>
      </c>
      <c r="CQ34" s="1">
        <v>6600</v>
      </c>
      <c r="CR34" s="1"/>
      <c r="CS34" s="1">
        <v>100</v>
      </c>
      <c r="CT34" s="103">
        <f t="shared" si="17"/>
        <v>18812</v>
      </c>
      <c r="CU34" s="103">
        <f>'[4]Non farebox- Details '!BI32</f>
        <v>690</v>
      </c>
      <c r="CV34" s="1">
        <v>19343</v>
      </c>
      <c r="CW34" s="1">
        <v>3450</v>
      </c>
      <c r="CX34" s="1">
        <v>0</v>
      </c>
      <c r="CY34" s="1">
        <v>0</v>
      </c>
      <c r="CZ34" s="103">
        <f t="shared" si="18"/>
        <v>22793</v>
      </c>
      <c r="DA34" s="103">
        <f>'[4]Non farebox- Details '!BL32</f>
        <v>3290</v>
      </c>
      <c r="DB34" s="1">
        <v>4292</v>
      </c>
      <c r="DC34" s="1">
        <v>920</v>
      </c>
      <c r="DD34" s="1">
        <v>0</v>
      </c>
      <c r="DE34" s="1">
        <v>0</v>
      </c>
      <c r="DF34" s="103">
        <f t="shared" si="19"/>
        <v>5212</v>
      </c>
      <c r="DG34" s="103">
        <f>'[4]Non farebox- Details '!BQ32</f>
        <v>117</v>
      </c>
      <c r="DH34" s="1">
        <v>14202</v>
      </c>
      <c r="DI34" s="1">
        <v>5500</v>
      </c>
      <c r="DJ34" s="1">
        <v>0</v>
      </c>
      <c r="DK34" s="1">
        <v>0</v>
      </c>
      <c r="DL34" s="103">
        <f t="shared" si="20"/>
        <v>19702</v>
      </c>
      <c r="DM34" s="103">
        <f>'[4]Non farebox- Details '!BU32</f>
        <v>385</v>
      </c>
      <c r="DN34" s="1">
        <v>75890</v>
      </c>
      <c r="DO34" s="1">
        <v>4845</v>
      </c>
      <c r="DP34" s="1">
        <v>0</v>
      </c>
      <c r="DQ34" s="1">
        <v>0</v>
      </c>
      <c r="DR34" s="103">
        <f t="shared" si="21"/>
        <v>80735</v>
      </c>
      <c r="DS34" s="105">
        <f>'[4]Non farebox- Details '!BY32</f>
        <v>3045</v>
      </c>
      <c r="DT34" s="174">
        <f t="shared" si="22"/>
        <v>147254</v>
      </c>
      <c r="DU34" s="176">
        <f t="shared" si="0"/>
        <v>7527</v>
      </c>
      <c r="DV34" s="108">
        <f t="shared" si="23"/>
        <v>769729</v>
      </c>
      <c r="DW34" s="109">
        <f>'[4]Non farebox- Details '!BZ32</f>
        <v>44136</v>
      </c>
    </row>
    <row r="35" spans="1:128">
      <c r="A35" s="356">
        <v>42915</v>
      </c>
      <c r="B35" s="1">
        <v>34849</v>
      </c>
      <c r="C35" s="1">
        <v>4210</v>
      </c>
      <c r="D35" s="1">
        <v>0</v>
      </c>
      <c r="E35" s="1">
        <v>0</v>
      </c>
      <c r="F35" s="102">
        <f t="shared" si="1"/>
        <v>39059</v>
      </c>
      <c r="G35" s="2">
        <f>'[4]Non farebox- Details '!E33</f>
        <v>508</v>
      </c>
      <c r="H35" s="1">
        <v>18310</v>
      </c>
      <c r="I35" s="1">
        <v>3760</v>
      </c>
      <c r="J35" s="1">
        <v>0</v>
      </c>
      <c r="K35" s="1">
        <v>100</v>
      </c>
      <c r="L35" s="102">
        <f t="shared" si="2"/>
        <v>22170</v>
      </c>
      <c r="M35" s="2">
        <f>'[4]Non farebox- Details '!I33</f>
        <v>111</v>
      </c>
      <c r="N35" s="1">
        <v>11131</v>
      </c>
      <c r="O35" s="1">
        <v>1900</v>
      </c>
      <c r="P35" s="1"/>
      <c r="Q35" s="1">
        <v>100</v>
      </c>
      <c r="R35" s="102">
        <f t="shared" si="3"/>
        <v>13131</v>
      </c>
      <c r="S35" s="2">
        <f>'[4]Non farebox- Details '!M33</f>
        <v>85</v>
      </c>
      <c r="T35" s="1">
        <v>15396</v>
      </c>
      <c r="U35" s="1">
        <v>3040</v>
      </c>
      <c r="V35" s="1">
        <v>0</v>
      </c>
      <c r="W35" s="1">
        <v>0</v>
      </c>
      <c r="X35" s="102">
        <f t="shared" si="4"/>
        <v>18436</v>
      </c>
      <c r="Y35" s="2">
        <f>'[4]Non farebox- Details '!Q33</f>
        <v>425</v>
      </c>
      <c r="Z35" s="1">
        <v>29219</v>
      </c>
      <c r="AA35" s="1">
        <v>6080</v>
      </c>
      <c r="AB35" s="1">
        <v>0</v>
      </c>
      <c r="AC35" s="1">
        <v>0</v>
      </c>
      <c r="AD35" s="102">
        <f t="shared" si="5"/>
        <v>35299</v>
      </c>
      <c r="AE35" s="2">
        <f>'[4]Non farebox- Details '!U33</f>
        <v>933</v>
      </c>
      <c r="AF35" s="1">
        <v>28475</v>
      </c>
      <c r="AG35" s="1">
        <v>4820</v>
      </c>
      <c r="AH35" s="1">
        <v>0</v>
      </c>
      <c r="AI35" s="1">
        <v>100</v>
      </c>
      <c r="AJ35" s="102">
        <f t="shared" si="6"/>
        <v>33395</v>
      </c>
      <c r="AK35" s="2">
        <f>'[4]Non farebox- Details '!Y33</f>
        <v>301</v>
      </c>
      <c r="AL35" s="1">
        <v>62526</v>
      </c>
      <c r="AM35" s="1">
        <v>21098</v>
      </c>
      <c r="AN35" s="1">
        <v>0</v>
      </c>
      <c r="AO35" s="1">
        <v>150</v>
      </c>
      <c r="AP35" s="102">
        <f t="shared" si="7"/>
        <v>83774</v>
      </c>
      <c r="AQ35" s="2">
        <f>'[4]Non farebox- Details '!AD33</f>
        <v>4592</v>
      </c>
      <c r="AR35" s="1">
        <v>46197</v>
      </c>
      <c r="AS35" s="1">
        <v>14920</v>
      </c>
      <c r="AT35" s="1"/>
      <c r="AU35" s="1">
        <v>300</v>
      </c>
      <c r="AV35" s="102">
        <f t="shared" si="8"/>
        <v>61417</v>
      </c>
      <c r="AW35" s="2">
        <f>'[4]Non farebox- Details '!AH33</f>
        <v>12841</v>
      </c>
      <c r="AX35" s="1">
        <v>54700</v>
      </c>
      <c r="AY35" s="1">
        <v>4760</v>
      </c>
      <c r="AZ35" s="1"/>
      <c r="BA35" s="1">
        <v>0</v>
      </c>
      <c r="BB35" s="103">
        <f t="shared" si="9"/>
        <v>59460</v>
      </c>
      <c r="BC35" s="2">
        <f>'[4]Non farebox- Details '!AJ33</f>
        <v>144</v>
      </c>
      <c r="BD35" s="1">
        <v>18973</v>
      </c>
      <c r="BE35" s="1">
        <v>2330</v>
      </c>
      <c r="BF35" s="4">
        <v>0</v>
      </c>
      <c r="BG35" s="1">
        <v>0</v>
      </c>
      <c r="BH35" s="103">
        <f t="shared" si="10"/>
        <v>21303</v>
      </c>
      <c r="BI35" s="103">
        <f>'[4]Non farebox- Details '!AM33</f>
        <v>1330</v>
      </c>
      <c r="BJ35" s="4">
        <v>42001</v>
      </c>
      <c r="BK35" s="4">
        <v>6830</v>
      </c>
      <c r="BL35" s="4">
        <v>0</v>
      </c>
      <c r="BM35" s="4">
        <v>0</v>
      </c>
      <c r="BN35" s="103">
        <f t="shared" si="11"/>
        <v>48831</v>
      </c>
      <c r="BO35" s="103">
        <f>'[4]Non farebox- Details '!AQ33</f>
        <v>6562</v>
      </c>
      <c r="BP35" s="1">
        <v>25474</v>
      </c>
      <c r="BQ35" s="1">
        <v>4550</v>
      </c>
      <c r="BR35" s="4"/>
      <c r="BS35" s="4">
        <v>0</v>
      </c>
      <c r="BT35" s="103">
        <f t="shared" si="12"/>
        <v>30024</v>
      </c>
      <c r="BU35" s="2">
        <f>'[4]Non farebox- Details '!AU33</f>
        <v>2777</v>
      </c>
      <c r="BV35" s="1">
        <v>33197</v>
      </c>
      <c r="BW35" s="1">
        <v>19500</v>
      </c>
      <c r="BX35" s="1">
        <v>0</v>
      </c>
      <c r="BY35" s="1">
        <v>0</v>
      </c>
      <c r="BZ35" s="103">
        <f t="shared" si="13"/>
        <v>52697</v>
      </c>
      <c r="CA35" s="2">
        <f>'[4]Non farebox- Details '!AY33</f>
        <v>825</v>
      </c>
      <c r="CB35" s="1">
        <v>53102</v>
      </c>
      <c r="CC35" s="1">
        <v>6860</v>
      </c>
      <c r="CD35" s="1">
        <v>0</v>
      </c>
      <c r="CE35" s="1">
        <v>0</v>
      </c>
      <c r="CF35" s="103">
        <f t="shared" si="14"/>
        <v>59962</v>
      </c>
      <c r="CG35" s="103">
        <f>'[4]Non farebox- Details '!BC33</f>
        <v>5820</v>
      </c>
      <c r="CH35" s="104">
        <v>36982</v>
      </c>
      <c r="CI35" s="104">
        <v>13970</v>
      </c>
      <c r="CJ35" s="104">
        <v>0</v>
      </c>
      <c r="CK35" s="104">
        <v>0</v>
      </c>
      <c r="CL35" s="103">
        <f t="shared" si="15"/>
        <v>50952</v>
      </c>
      <c r="CM35" s="105">
        <f>'[4]Non farebox- Details '!BF33</f>
        <v>2145</v>
      </c>
      <c r="CN35" s="174">
        <f t="shared" si="16"/>
        <v>629910</v>
      </c>
      <c r="CO35" s="175">
        <f t="shared" si="16"/>
        <v>39399</v>
      </c>
      <c r="CP35" s="1">
        <v>11772</v>
      </c>
      <c r="CQ35" s="1">
        <v>3780</v>
      </c>
      <c r="CR35" s="1"/>
      <c r="CS35" s="1">
        <v>0</v>
      </c>
      <c r="CT35" s="103">
        <f t="shared" si="17"/>
        <v>15552</v>
      </c>
      <c r="CU35" s="103">
        <f>'[4]Non farebox- Details '!BI33</f>
        <v>590</v>
      </c>
      <c r="CV35" s="1">
        <v>17476</v>
      </c>
      <c r="CW35" s="1">
        <v>1200</v>
      </c>
      <c r="CX35" s="1">
        <v>0</v>
      </c>
      <c r="CY35" s="1">
        <v>0</v>
      </c>
      <c r="CZ35" s="103">
        <f t="shared" si="18"/>
        <v>18676</v>
      </c>
      <c r="DA35" s="103">
        <f>'[4]Non farebox- Details '!BL33</f>
        <v>2108</v>
      </c>
      <c r="DB35" s="1">
        <v>4212</v>
      </c>
      <c r="DC35" s="1">
        <v>690</v>
      </c>
      <c r="DD35" s="1">
        <v>0</v>
      </c>
      <c r="DE35" s="1">
        <v>0</v>
      </c>
      <c r="DF35" s="103">
        <f t="shared" si="19"/>
        <v>4902</v>
      </c>
      <c r="DG35" s="103">
        <f>'[4]Non farebox- Details '!BQ33</f>
        <v>188</v>
      </c>
      <c r="DH35" s="1">
        <v>14111</v>
      </c>
      <c r="DI35" s="1">
        <v>7370</v>
      </c>
      <c r="DJ35" s="1">
        <v>0</v>
      </c>
      <c r="DK35" s="1">
        <v>0</v>
      </c>
      <c r="DL35" s="103">
        <f t="shared" si="20"/>
        <v>21481</v>
      </c>
      <c r="DM35" s="103">
        <f>'[4]Non farebox- Details '!BU33</f>
        <v>245</v>
      </c>
      <c r="DN35" s="1">
        <v>69873</v>
      </c>
      <c r="DO35" s="1">
        <v>4750</v>
      </c>
      <c r="DP35" s="1">
        <v>0</v>
      </c>
      <c r="DQ35" s="1">
        <v>0</v>
      </c>
      <c r="DR35" s="103">
        <f t="shared" si="21"/>
        <v>74623</v>
      </c>
      <c r="DS35" s="105">
        <f>'[4]Non farebox- Details '!BY33</f>
        <v>5405</v>
      </c>
      <c r="DT35" s="174">
        <f t="shared" si="22"/>
        <v>135234</v>
      </c>
      <c r="DU35" s="176">
        <f t="shared" si="0"/>
        <v>8536</v>
      </c>
      <c r="DV35" s="108">
        <f t="shared" si="23"/>
        <v>765144</v>
      </c>
      <c r="DW35" s="109">
        <f>'[4]Non farebox- Details '!BZ33</f>
        <v>47935</v>
      </c>
    </row>
    <row r="36" spans="1:128" ht="19.5" thickBot="1">
      <c r="A36" s="356">
        <v>42916</v>
      </c>
      <c r="B36" s="1">
        <v>42506</v>
      </c>
      <c r="C36" s="1">
        <v>3740</v>
      </c>
      <c r="D36" s="1">
        <v>0</v>
      </c>
      <c r="E36" s="1">
        <v>0</v>
      </c>
      <c r="F36" s="102">
        <f t="shared" si="1"/>
        <v>46246</v>
      </c>
      <c r="G36" s="2">
        <f>'[4]Non farebox- Details '!E34</f>
        <v>1200</v>
      </c>
      <c r="H36" s="1">
        <v>16417</v>
      </c>
      <c r="I36" s="1">
        <v>3020</v>
      </c>
      <c r="J36" s="1">
        <v>0</v>
      </c>
      <c r="K36" s="1">
        <v>0</v>
      </c>
      <c r="L36" s="102">
        <f t="shared" si="2"/>
        <v>19437</v>
      </c>
      <c r="M36" s="2">
        <f>'[4]Non farebox- Details '!I34</f>
        <v>98</v>
      </c>
      <c r="N36" s="1">
        <v>11035</v>
      </c>
      <c r="O36" s="1">
        <v>360</v>
      </c>
      <c r="P36" s="1"/>
      <c r="Q36" s="1">
        <v>0</v>
      </c>
      <c r="R36" s="102">
        <f t="shared" si="3"/>
        <v>11395</v>
      </c>
      <c r="S36" s="2">
        <f>'[4]Non farebox- Details '!M34</f>
        <v>90</v>
      </c>
      <c r="T36" s="1">
        <v>16676</v>
      </c>
      <c r="U36" s="1">
        <v>1400</v>
      </c>
      <c r="V36" s="1">
        <v>0</v>
      </c>
      <c r="W36" s="1">
        <v>0</v>
      </c>
      <c r="X36" s="102">
        <f t="shared" si="4"/>
        <v>18076</v>
      </c>
      <c r="Y36" s="2">
        <f>'[4]Non farebox- Details '!Q34</f>
        <v>504</v>
      </c>
      <c r="Z36" s="1">
        <v>28019</v>
      </c>
      <c r="AA36" s="1">
        <v>4450</v>
      </c>
      <c r="AB36" s="1">
        <v>0</v>
      </c>
      <c r="AC36" s="1">
        <v>0</v>
      </c>
      <c r="AD36" s="102">
        <f t="shared" si="5"/>
        <v>32469</v>
      </c>
      <c r="AE36" s="2">
        <f>'[4]Non farebox- Details '!U34</f>
        <v>2062</v>
      </c>
      <c r="AF36" s="1">
        <v>33320</v>
      </c>
      <c r="AG36" s="1">
        <v>6810</v>
      </c>
      <c r="AH36" s="1">
        <v>0</v>
      </c>
      <c r="AI36" s="1">
        <v>0</v>
      </c>
      <c r="AJ36" s="102">
        <f t="shared" si="6"/>
        <v>40130</v>
      </c>
      <c r="AK36" s="2">
        <f>'[4]Non farebox- Details '!Y34</f>
        <v>330</v>
      </c>
      <c r="AL36" s="1">
        <v>64099</v>
      </c>
      <c r="AM36" s="1">
        <v>16640</v>
      </c>
      <c r="AN36" s="1">
        <v>0</v>
      </c>
      <c r="AO36" s="1">
        <v>0</v>
      </c>
      <c r="AP36" s="102">
        <f t="shared" si="7"/>
        <v>80739</v>
      </c>
      <c r="AQ36" s="2">
        <f>'[4]Non farebox- Details '!AD34</f>
        <v>5363</v>
      </c>
      <c r="AR36" s="1">
        <v>49911</v>
      </c>
      <c r="AS36" s="1">
        <v>17480</v>
      </c>
      <c r="AT36" s="1"/>
      <c r="AU36" s="1">
        <v>0</v>
      </c>
      <c r="AV36" s="102">
        <f t="shared" si="8"/>
        <v>67391</v>
      </c>
      <c r="AW36" s="2">
        <f>'[4]Non farebox- Details '!AH34</f>
        <v>7758</v>
      </c>
      <c r="AX36" s="1">
        <v>59444</v>
      </c>
      <c r="AY36" s="1">
        <v>6210</v>
      </c>
      <c r="AZ36" s="1"/>
      <c r="BA36" s="1">
        <v>0</v>
      </c>
      <c r="BB36" s="103">
        <f t="shared" si="9"/>
        <v>65654</v>
      </c>
      <c r="BC36" s="2">
        <f>'[4]Non farebox- Details '!AJ34</f>
        <v>172</v>
      </c>
      <c r="BD36" s="1">
        <v>20550</v>
      </c>
      <c r="BE36" s="1">
        <v>5910</v>
      </c>
      <c r="BF36" s="4">
        <v>0</v>
      </c>
      <c r="BG36" s="1">
        <v>0</v>
      </c>
      <c r="BH36" s="103">
        <f t="shared" si="10"/>
        <v>26460</v>
      </c>
      <c r="BI36" s="103">
        <f>'[4]Non farebox- Details '!AM34</f>
        <v>3895</v>
      </c>
      <c r="BJ36" s="4">
        <v>49815</v>
      </c>
      <c r="BK36" s="4">
        <v>4520</v>
      </c>
      <c r="BL36" s="4">
        <v>0</v>
      </c>
      <c r="BM36" s="4">
        <v>0</v>
      </c>
      <c r="BN36" s="103">
        <f t="shared" si="11"/>
        <v>54335</v>
      </c>
      <c r="BO36" s="103">
        <f>'[4]Non farebox- Details '!AQ34</f>
        <v>9526</v>
      </c>
      <c r="BP36" s="1">
        <v>34552</v>
      </c>
      <c r="BQ36" s="1">
        <v>1330</v>
      </c>
      <c r="BR36" s="4"/>
      <c r="BS36" s="4">
        <v>0</v>
      </c>
      <c r="BT36" s="103">
        <f t="shared" si="12"/>
        <v>35882</v>
      </c>
      <c r="BU36" s="2">
        <f>'[4]Non farebox- Details '!AU34</f>
        <v>2310</v>
      </c>
      <c r="BV36" s="1">
        <v>53768</v>
      </c>
      <c r="BW36" s="1">
        <v>13630</v>
      </c>
      <c r="BX36" s="1">
        <v>0</v>
      </c>
      <c r="BY36" s="1">
        <v>0</v>
      </c>
      <c r="BZ36" s="103">
        <f t="shared" si="13"/>
        <v>67398</v>
      </c>
      <c r="CA36" s="2">
        <f>'[4]Non farebox- Details '!AY34</f>
        <v>530</v>
      </c>
      <c r="CB36" s="1">
        <v>82560</v>
      </c>
      <c r="CC36" s="1">
        <v>6190</v>
      </c>
      <c r="CD36" s="1">
        <v>0</v>
      </c>
      <c r="CE36" s="1">
        <v>0</v>
      </c>
      <c r="CF36" s="103">
        <f t="shared" si="14"/>
        <v>88750</v>
      </c>
      <c r="CG36" s="103">
        <f>'[4]Non farebox- Details '!BC34</f>
        <v>6020</v>
      </c>
      <c r="CH36" s="104">
        <v>48717</v>
      </c>
      <c r="CI36" s="104">
        <v>8900</v>
      </c>
      <c r="CJ36" s="104">
        <v>0</v>
      </c>
      <c r="CK36" s="104">
        <v>0</v>
      </c>
      <c r="CL36" s="103">
        <f t="shared" si="15"/>
        <v>57617</v>
      </c>
      <c r="CM36" s="105">
        <f>'[4]Non farebox- Details '!BF34</f>
        <v>1170</v>
      </c>
      <c r="CN36" s="174">
        <f t="shared" si="16"/>
        <v>711979</v>
      </c>
      <c r="CO36" s="175">
        <f t="shared" si="16"/>
        <v>41028</v>
      </c>
      <c r="CP36" s="1">
        <v>14594</v>
      </c>
      <c r="CQ36" s="1">
        <v>8090</v>
      </c>
      <c r="CR36" s="1"/>
      <c r="CS36" s="1">
        <v>0</v>
      </c>
      <c r="CT36" s="103">
        <f t="shared" si="17"/>
        <v>22684</v>
      </c>
      <c r="CU36" s="103">
        <f>'[4]Non farebox- Details '!BI34</f>
        <v>905</v>
      </c>
      <c r="CV36" s="1">
        <v>24760</v>
      </c>
      <c r="CW36" s="1">
        <v>1600</v>
      </c>
      <c r="CX36" s="1">
        <v>0</v>
      </c>
      <c r="CY36" s="1">
        <v>0</v>
      </c>
      <c r="CZ36" s="103">
        <f t="shared" si="18"/>
        <v>26360</v>
      </c>
      <c r="DA36" s="103">
        <f>'[4]Non farebox- Details '!BL34</f>
        <v>2910</v>
      </c>
      <c r="DB36" s="1">
        <v>3759</v>
      </c>
      <c r="DC36" s="1">
        <v>1210</v>
      </c>
      <c r="DD36" s="1">
        <v>0</v>
      </c>
      <c r="DE36" s="1">
        <v>0</v>
      </c>
      <c r="DF36" s="103">
        <f t="shared" si="19"/>
        <v>4969</v>
      </c>
      <c r="DG36" s="103">
        <f>'[4]Non farebox- Details '!BQ34</f>
        <v>80</v>
      </c>
      <c r="DH36" s="1">
        <v>17693</v>
      </c>
      <c r="DI36" s="1">
        <v>3870</v>
      </c>
      <c r="DJ36" s="1">
        <v>0</v>
      </c>
      <c r="DK36" s="1">
        <v>0</v>
      </c>
      <c r="DL36" s="103">
        <f t="shared" si="20"/>
        <v>21563</v>
      </c>
      <c r="DM36" s="103">
        <f>'[4]Non farebox- Details '!BU34</f>
        <v>330</v>
      </c>
      <c r="DN36" s="1">
        <v>79855</v>
      </c>
      <c r="DO36" s="1">
        <v>9680</v>
      </c>
      <c r="DP36" s="1">
        <v>0</v>
      </c>
      <c r="DQ36" s="1">
        <v>0</v>
      </c>
      <c r="DR36" s="103">
        <f t="shared" si="21"/>
        <v>89535</v>
      </c>
      <c r="DS36" s="105">
        <f>'[4]Non farebox- Details '!BY34</f>
        <v>2315</v>
      </c>
      <c r="DT36" s="177">
        <f t="shared" si="22"/>
        <v>165111</v>
      </c>
      <c r="DU36" s="178">
        <f t="shared" si="0"/>
        <v>6540</v>
      </c>
      <c r="DV36" s="108">
        <f t="shared" si="23"/>
        <v>877090</v>
      </c>
      <c r="DW36" s="109">
        <f>'[4]Non farebox- Details '!BZ34</f>
        <v>47568</v>
      </c>
    </row>
    <row r="37" spans="1:128" ht="21.75" thickBot="1">
      <c r="A37" s="117" t="s">
        <v>5</v>
      </c>
      <c r="B37" s="118">
        <f t="shared" ref="B37:BM37" si="24">SUM(B7:B36)</f>
        <v>1637579</v>
      </c>
      <c r="C37" s="118">
        <f t="shared" si="24"/>
        <v>175663</v>
      </c>
      <c r="D37" s="118">
        <f t="shared" si="24"/>
        <v>0</v>
      </c>
      <c r="E37" s="118">
        <f t="shared" si="24"/>
        <v>900</v>
      </c>
      <c r="F37" s="119">
        <f t="shared" si="24"/>
        <v>1814142</v>
      </c>
      <c r="G37" s="119">
        <f t="shared" si="24"/>
        <v>32427</v>
      </c>
      <c r="H37" s="118">
        <f t="shared" si="24"/>
        <v>484804</v>
      </c>
      <c r="I37" s="118">
        <f t="shared" si="24"/>
        <v>65640</v>
      </c>
      <c r="J37" s="118">
        <f t="shared" si="24"/>
        <v>0</v>
      </c>
      <c r="K37" s="118">
        <f t="shared" si="24"/>
        <v>400</v>
      </c>
      <c r="L37" s="120">
        <f t="shared" si="24"/>
        <v>550844</v>
      </c>
      <c r="M37" s="120">
        <f t="shared" si="24"/>
        <v>4561</v>
      </c>
      <c r="N37" s="118">
        <f t="shared" si="24"/>
        <v>410015</v>
      </c>
      <c r="O37" s="118">
        <f t="shared" si="24"/>
        <v>55699</v>
      </c>
      <c r="P37" s="118">
        <f t="shared" si="24"/>
        <v>0</v>
      </c>
      <c r="Q37" s="118">
        <f t="shared" si="24"/>
        <v>1100</v>
      </c>
      <c r="R37" s="120">
        <f t="shared" si="24"/>
        <v>466814</v>
      </c>
      <c r="S37" s="120">
        <f t="shared" si="24"/>
        <v>4060</v>
      </c>
      <c r="T37" s="118">
        <f t="shared" si="24"/>
        <v>585577</v>
      </c>
      <c r="U37" s="118">
        <f t="shared" si="24"/>
        <v>88201.4</v>
      </c>
      <c r="V37" s="118">
        <f t="shared" si="24"/>
        <v>0</v>
      </c>
      <c r="W37" s="118">
        <f t="shared" si="24"/>
        <v>100</v>
      </c>
      <c r="X37" s="120">
        <f t="shared" si="24"/>
        <v>673878.4</v>
      </c>
      <c r="Y37" s="120">
        <f t="shared" si="24"/>
        <v>17913</v>
      </c>
      <c r="Z37" s="118">
        <f t="shared" si="24"/>
        <v>937089</v>
      </c>
      <c r="AA37" s="118">
        <f t="shared" si="24"/>
        <v>207925</v>
      </c>
      <c r="AB37" s="118">
        <f t="shared" si="24"/>
        <v>0</v>
      </c>
      <c r="AC37" s="118">
        <f t="shared" si="24"/>
        <v>2100</v>
      </c>
      <c r="AD37" s="120">
        <f t="shared" si="24"/>
        <v>1147114</v>
      </c>
      <c r="AE37" s="120">
        <f t="shared" si="24"/>
        <v>30356</v>
      </c>
      <c r="AF37" s="118">
        <f t="shared" si="24"/>
        <v>974860</v>
      </c>
      <c r="AG37" s="118">
        <f t="shared" si="24"/>
        <v>185137</v>
      </c>
      <c r="AH37" s="118">
        <f t="shared" si="24"/>
        <v>0</v>
      </c>
      <c r="AI37" s="118">
        <f t="shared" si="24"/>
        <v>950</v>
      </c>
      <c r="AJ37" s="120">
        <f t="shared" si="24"/>
        <v>1160947</v>
      </c>
      <c r="AK37" s="120">
        <f t="shared" si="24"/>
        <v>13848</v>
      </c>
      <c r="AL37" s="118">
        <f t="shared" si="24"/>
        <v>2364023</v>
      </c>
      <c r="AM37" s="118">
        <f t="shared" si="24"/>
        <v>535384</v>
      </c>
      <c r="AN37" s="118">
        <f t="shared" si="24"/>
        <v>0</v>
      </c>
      <c r="AO37" s="118">
        <f t="shared" si="24"/>
        <v>5100</v>
      </c>
      <c r="AP37" s="120">
        <f t="shared" si="24"/>
        <v>2904507</v>
      </c>
      <c r="AQ37" s="120">
        <f t="shared" si="24"/>
        <v>101312</v>
      </c>
      <c r="AR37" s="118">
        <f t="shared" si="24"/>
        <v>1713337</v>
      </c>
      <c r="AS37" s="118">
        <f t="shared" si="24"/>
        <v>473558.88</v>
      </c>
      <c r="AT37" s="118">
        <f t="shared" si="24"/>
        <v>0</v>
      </c>
      <c r="AU37" s="118">
        <f t="shared" si="24"/>
        <v>1950</v>
      </c>
      <c r="AV37" s="120">
        <f t="shared" si="24"/>
        <v>2188845.88</v>
      </c>
      <c r="AW37" s="120">
        <f t="shared" si="24"/>
        <v>253701</v>
      </c>
      <c r="AX37" s="118">
        <f t="shared" si="24"/>
        <v>2201164</v>
      </c>
      <c r="AY37" s="118">
        <f t="shared" si="24"/>
        <v>161990</v>
      </c>
      <c r="AZ37" s="118">
        <f t="shared" si="24"/>
        <v>0</v>
      </c>
      <c r="BA37" s="118">
        <f t="shared" si="24"/>
        <v>1700</v>
      </c>
      <c r="BB37" s="120">
        <f t="shared" si="24"/>
        <v>2364854</v>
      </c>
      <c r="BC37" s="120">
        <f t="shared" si="24"/>
        <v>7208</v>
      </c>
      <c r="BD37" s="118">
        <f t="shared" si="24"/>
        <v>597576</v>
      </c>
      <c r="BE37" s="118">
        <f t="shared" si="24"/>
        <v>105824</v>
      </c>
      <c r="BF37" s="118">
        <f t="shared" si="24"/>
        <v>0</v>
      </c>
      <c r="BG37" s="118">
        <f t="shared" si="24"/>
        <v>100</v>
      </c>
      <c r="BH37" s="120">
        <f t="shared" si="24"/>
        <v>703500</v>
      </c>
      <c r="BI37" s="120">
        <f t="shared" si="24"/>
        <v>59515</v>
      </c>
      <c r="BJ37" s="118">
        <f t="shared" si="24"/>
        <v>1749302</v>
      </c>
      <c r="BK37" s="118">
        <f t="shared" si="24"/>
        <v>295952</v>
      </c>
      <c r="BL37" s="118">
        <f t="shared" si="24"/>
        <v>0</v>
      </c>
      <c r="BM37" s="118">
        <f t="shared" si="24"/>
        <v>600</v>
      </c>
      <c r="BN37" s="120">
        <f t="shared" ref="BN37:DW37" si="25">SUM(BN7:BN36)</f>
        <v>2045854</v>
      </c>
      <c r="BO37" s="120">
        <f t="shared" si="25"/>
        <v>252013</v>
      </c>
      <c r="BP37" s="118">
        <f t="shared" si="25"/>
        <v>1036110</v>
      </c>
      <c r="BQ37" s="118">
        <f t="shared" si="25"/>
        <v>139706</v>
      </c>
      <c r="BR37" s="118">
        <f t="shared" si="25"/>
        <v>0</v>
      </c>
      <c r="BS37" s="118">
        <f t="shared" si="25"/>
        <v>500</v>
      </c>
      <c r="BT37" s="120">
        <f t="shared" si="25"/>
        <v>1176316</v>
      </c>
      <c r="BU37" s="120">
        <f t="shared" si="25"/>
        <v>79022</v>
      </c>
      <c r="BV37" s="118">
        <f t="shared" si="25"/>
        <v>1038255</v>
      </c>
      <c r="BW37" s="118">
        <f t="shared" si="25"/>
        <v>308858</v>
      </c>
      <c r="BX37" s="118">
        <f t="shared" si="25"/>
        <v>0</v>
      </c>
      <c r="BY37" s="118">
        <f t="shared" si="25"/>
        <v>500</v>
      </c>
      <c r="BZ37" s="120">
        <f t="shared" si="25"/>
        <v>1347613</v>
      </c>
      <c r="CA37" s="120">
        <f t="shared" si="25"/>
        <v>20395</v>
      </c>
      <c r="CB37" s="118">
        <f t="shared" si="25"/>
        <v>2048169</v>
      </c>
      <c r="CC37" s="118">
        <f t="shared" si="25"/>
        <v>324399</v>
      </c>
      <c r="CD37" s="118">
        <f t="shared" si="25"/>
        <v>0</v>
      </c>
      <c r="CE37" s="118">
        <f t="shared" si="25"/>
        <v>1700</v>
      </c>
      <c r="CF37" s="120">
        <f t="shared" si="25"/>
        <v>2374268</v>
      </c>
      <c r="CG37" s="120">
        <f t="shared" si="25"/>
        <v>174280</v>
      </c>
      <c r="CH37" s="118">
        <f t="shared" si="25"/>
        <v>1516951</v>
      </c>
      <c r="CI37" s="118">
        <f t="shared" si="25"/>
        <v>290950</v>
      </c>
      <c r="CJ37" s="118">
        <f t="shared" si="25"/>
        <v>0</v>
      </c>
      <c r="CK37" s="118">
        <f t="shared" si="25"/>
        <v>0</v>
      </c>
      <c r="CL37" s="120">
        <f t="shared" si="25"/>
        <v>1807901</v>
      </c>
      <c r="CM37" s="120">
        <f t="shared" si="25"/>
        <v>39360</v>
      </c>
      <c r="CN37" s="121">
        <f t="shared" si="25"/>
        <v>22727398.279999997</v>
      </c>
      <c r="CO37" s="121">
        <f t="shared" si="25"/>
        <v>1089971</v>
      </c>
      <c r="CP37" s="118">
        <f t="shared" si="25"/>
        <v>406281</v>
      </c>
      <c r="CQ37" s="118">
        <f t="shared" si="25"/>
        <v>135703</v>
      </c>
      <c r="CR37" s="118">
        <f t="shared" si="25"/>
        <v>0</v>
      </c>
      <c r="CS37" s="118">
        <f t="shared" si="25"/>
        <v>1000</v>
      </c>
      <c r="CT37" s="120">
        <f t="shared" si="25"/>
        <v>542984</v>
      </c>
      <c r="CU37" s="120">
        <f t="shared" si="25"/>
        <v>29640</v>
      </c>
      <c r="CV37" s="118">
        <f t="shared" si="25"/>
        <v>643464</v>
      </c>
      <c r="CW37" s="118">
        <f t="shared" si="25"/>
        <v>72385</v>
      </c>
      <c r="CX37" s="118">
        <f t="shared" si="25"/>
        <v>0</v>
      </c>
      <c r="CY37" s="118">
        <f t="shared" si="25"/>
        <v>0</v>
      </c>
      <c r="CZ37" s="120">
        <f t="shared" si="25"/>
        <v>715849</v>
      </c>
      <c r="DA37" s="120">
        <f t="shared" si="25"/>
        <v>76574</v>
      </c>
      <c r="DB37" s="118">
        <f t="shared" si="25"/>
        <v>132371</v>
      </c>
      <c r="DC37" s="118">
        <f t="shared" si="25"/>
        <v>34360</v>
      </c>
      <c r="DD37" s="118">
        <f t="shared" si="25"/>
        <v>0</v>
      </c>
      <c r="DE37" s="118">
        <f t="shared" si="25"/>
        <v>0</v>
      </c>
      <c r="DF37" s="120">
        <f t="shared" si="25"/>
        <v>166731</v>
      </c>
      <c r="DG37" s="120">
        <f t="shared" si="25"/>
        <v>5406</v>
      </c>
      <c r="DH37" s="118">
        <f t="shared" si="25"/>
        <v>535038</v>
      </c>
      <c r="DI37" s="118">
        <f t="shared" si="25"/>
        <v>106970</v>
      </c>
      <c r="DJ37" s="118">
        <f t="shared" si="25"/>
        <v>0</v>
      </c>
      <c r="DK37" s="118">
        <f t="shared" si="25"/>
        <v>0</v>
      </c>
      <c r="DL37" s="120">
        <f t="shared" si="25"/>
        <v>642008</v>
      </c>
      <c r="DM37" s="120">
        <f t="shared" si="25"/>
        <v>13720</v>
      </c>
      <c r="DN37" s="118">
        <f t="shared" si="25"/>
        <v>2669738</v>
      </c>
      <c r="DO37" s="118">
        <f t="shared" si="25"/>
        <v>294511</v>
      </c>
      <c r="DP37" s="118">
        <f t="shared" si="25"/>
        <v>0</v>
      </c>
      <c r="DQ37" s="118">
        <f t="shared" si="25"/>
        <v>0</v>
      </c>
      <c r="DR37" s="120">
        <f t="shared" si="25"/>
        <v>2964249</v>
      </c>
      <c r="DS37" s="120">
        <f t="shared" si="25"/>
        <v>131805</v>
      </c>
      <c r="DT37" s="120">
        <f t="shared" si="25"/>
        <v>5031821</v>
      </c>
      <c r="DU37" s="120">
        <f t="shared" si="25"/>
        <v>257145</v>
      </c>
      <c r="DV37" s="121">
        <f t="shared" si="25"/>
        <v>27759219.279999997</v>
      </c>
      <c r="DW37" s="121">
        <f t="shared" si="25"/>
        <v>1347116</v>
      </c>
    </row>
    <row r="38" spans="1:128" s="46" customFormat="1">
      <c r="A38" s="122"/>
      <c r="F38" s="123"/>
      <c r="G38" s="123"/>
      <c r="L38" s="123"/>
      <c r="M38" s="123"/>
      <c r="R38" s="123"/>
      <c r="S38" s="123"/>
      <c r="X38" s="123"/>
      <c r="Y38" s="123"/>
      <c r="AD38" s="123"/>
      <c r="AE38" s="123"/>
      <c r="AJ38" s="123"/>
      <c r="AK38" s="123"/>
      <c r="AP38" s="123"/>
      <c r="AQ38" s="123"/>
      <c r="AV38" s="123"/>
      <c r="AW38" s="123"/>
      <c r="BB38" s="45"/>
      <c r="CG38" s="47"/>
      <c r="CH38" s="47"/>
      <c r="CI38" s="47"/>
      <c r="CJ38" s="47"/>
      <c r="CK38" s="47"/>
      <c r="CL38" s="47"/>
      <c r="CM38" s="47"/>
      <c r="CN38" s="47"/>
      <c r="CO38" s="47"/>
      <c r="CU38" s="47"/>
      <c r="DA38" s="47"/>
      <c r="DG38" s="47"/>
      <c r="DM38" s="47"/>
      <c r="DS38" s="47"/>
      <c r="DT38" s="47"/>
      <c r="DU38" s="47"/>
      <c r="DV38" s="47"/>
      <c r="DW38" s="47"/>
      <c r="DX38" s="110"/>
    </row>
    <row r="39" spans="1:128">
      <c r="F39" s="124"/>
      <c r="L39" s="124"/>
      <c r="R39" s="124"/>
      <c r="X39" s="124"/>
      <c r="AD39" s="124"/>
      <c r="AJ39" s="124"/>
      <c r="AP39" s="124"/>
      <c r="AV39" s="124"/>
      <c r="BB39" s="125"/>
      <c r="BH39" s="126"/>
      <c r="BN39" s="126"/>
      <c r="BT39" s="126"/>
      <c r="BZ39" s="126"/>
    </row>
    <row r="40" spans="1:128">
      <c r="G40" s="127"/>
      <c r="M40" s="127"/>
      <c r="S40" s="127"/>
      <c r="Y40" s="127"/>
      <c r="AE40" s="127"/>
      <c r="AK40" s="127"/>
      <c r="AQ40" s="127"/>
      <c r="AW40" s="127"/>
    </row>
  </sheetData>
  <mergeCells count="89">
    <mergeCell ref="DB5:DE5"/>
    <mergeCell ref="CL5:CL6"/>
    <mergeCell ref="CM5:CM6"/>
    <mergeCell ref="CN5:CN6"/>
    <mergeCell ref="CO5:CO6"/>
    <mergeCell ref="CP5:CS5"/>
    <mergeCell ref="CH5:CK5"/>
    <mergeCell ref="BN5:BN6"/>
    <mergeCell ref="BO5:BO6"/>
    <mergeCell ref="BP5:BS5"/>
    <mergeCell ref="BT5:BT6"/>
    <mergeCell ref="BU5:BU6"/>
    <mergeCell ref="BV5:BY5"/>
    <mergeCell ref="BZ5:BZ6"/>
    <mergeCell ref="CA5:CA6"/>
    <mergeCell ref="CB5:CE5"/>
    <mergeCell ref="CF5:CF6"/>
    <mergeCell ref="CG5:CG6"/>
    <mergeCell ref="AF5:AI5"/>
    <mergeCell ref="AJ5:AJ6"/>
    <mergeCell ref="AK5:AK6"/>
    <mergeCell ref="BJ5:BM5"/>
    <mergeCell ref="AP5:AP6"/>
    <mergeCell ref="AQ5:AQ6"/>
    <mergeCell ref="AR5:AU5"/>
    <mergeCell ref="AV5:AV6"/>
    <mergeCell ref="AW5:AW6"/>
    <mergeCell ref="AX5:BA5"/>
    <mergeCell ref="BB5:BB6"/>
    <mergeCell ref="BC5:BC6"/>
    <mergeCell ref="BD5:BG5"/>
    <mergeCell ref="BH5:BH6"/>
    <mergeCell ref="BI5:BI6"/>
    <mergeCell ref="AL5:AO5"/>
    <mergeCell ref="DW4:DW6"/>
    <mergeCell ref="B5:E5"/>
    <mergeCell ref="F5:F6"/>
    <mergeCell ref="G5:G6"/>
    <mergeCell ref="H5:K5"/>
    <mergeCell ref="L5:L6"/>
    <mergeCell ref="M5:M6"/>
    <mergeCell ref="N5:Q5"/>
    <mergeCell ref="R5:R6"/>
    <mergeCell ref="S5:S6"/>
    <mergeCell ref="CV4:DA4"/>
    <mergeCell ref="DB4:DG4"/>
    <mergeCell ref="DH4:DM4"/>
    <mergeCell ref="DN4:DS4"/>
    <mergeCell ref="DT4:DU4"/>
    <mergeCell ref="DV4:DV6"/>
    <mergeCell ref="DR5:DR6"/>
    <mergeCell ref="DS5:DS6"/>
    <mergeCell ref="DT5:DT6"/>
    <mergeCell ref="DU5:DU6"/>
    <mergeCell ref="CP4:CU4"/>
    <mergeCell ref="DG5:DG6"/>
    <mergeCell ref="DH5:DK5"/>
    <mergeCell ref="DL5:DL6"/>
    <mergeCell ref="DM5:DM6"/>
    <mergeCell ref="DN5:DQ5"/>
    <mergeCell ref="DF5:DF6"/>
    <mergeCell ref="CT5:CT6"/>
    <mergeCell ref="CU5:CU6"/>
    <mergeCell ref="CV5:CW5"/>
    <mergeCell ref="CZ5:CZ6"/>
    <mergeCell ref="DA5:DA6"/>
    <mergeCell ref="CB4:CG4"/>
    <mergeCell ref="CH4:CM4"/>
    <mergeCell ref="AF4:AK4"/>
    <mergeCell ref="AL4:AQ4"/>
    <mergeCell ref="AR4:AW4"/>
    <mergeCell ref="AX4:BC4"/>
    <mergeCell ref="BD4:BI4"/>
    <mergeCell ref="CN4:CO4"/>
    <mergeCell ref="A4:A6"/>
    <mergeCell ref="B4:G4"/>
    <mergeCell ref="H4:M4"/>
    <mergeCell ref="N4:S4"/>
    <mergeCell ref="T4:Y4"/>
    <mergeCell ref="Z4:AE4"/>
    <mergeCell ref="T5:W5"/>
    <mergeCell ref="X5:X6"/>
    <mergeCell ref="Y5:Y6"/>
    <mergeCell ref="Z5:AC5"/>
    <mergeCell ref="AD5:AD6"/>
    <mergeCell ref="AE5:AE6"/>
    <mergeCell ref="BJ4:BO4"/>
    <mergeCell ref="BP4:BU4"/>
    <mergeCell ref="BV4:C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A39"/>
  <sheetViews>
    <sheetView zoomScale="85" zoomScaleNormal="85" workbookViewId="0">
      <selection activeCell="D10" sqref="D10"/>
    </sheetView>
  </sheetViews>
  <sheetFormatPr defaultRowHeight="18.75"/>
  <cols>
    <col min="1" max="1" width="15.140625" style="92" customWidth="1"/>
    <col min="2" max="2" width="16.5703125" style="6" bestFit="1" customWidth="1"/>
    <col min="3" max="3" width="14.85546875" style="6" bestFit="1" customWidth="1"/>
    <col min="4" max="4" width="10.7109375" style="6" bestFit="1" customWidth="1"/>
    <col min="5" max="5" width="14.85546875" style="6" bestFit="1" customWidth="1"/>
    <col min="6" max="6" width="17" style="93" bestFit="1" customWidth="1"/>
    <col min="7" max="7" width="16" style="93" bestFit="1" customWidth="1"/>
    <col min="8" max="8" width="14.85546875" style="6" bestFit="1" customWidth="1"/>
    <col min="9" max="9" width="13.28515625" style="6" bestFit="1" customWidth="1"/>
    <col min="10" max="10" width="10.7109375" style="6" bestFit="1" customWidth="1"/>
    <col min="11" max="11" width="14.85546875" style="6" bestFit="1" customWidth="1"/>
    <col min="12" max="12" width="17" style="93" bestFit="1" customWidth="1"/>
    <col min="13" max="13" width="16" style="93" bestFit="1" customWidth="1"/>
    <col min="14" max="14" width="14.85546875" style="6" bestFit="1" customWidth="1"/>
    <col min="15" max="15" width="13.28515625" style="6" bestFit="1" customWidth="1"/>
    <col min="16" max="16" width="10.7109375" style="6" bestFit="1" customWidth="1"/>
    <col min="17" max="17" width="15.42578125" style="6" bestFit="1" customWidth="1"/>
    <col min="18" max="18" width="17.28515625" style="93" bestFit="1" customWidth="1"/>
    <col min="19" max="19" width="16.28515625" style="93" bestFit="1" customWidth="1"/>
    <col min="20" max="20" width="14.85546875" style="6" bestFit="1" customWidth="1"/>
    <col min="21" max="21" width="13.28515625" style="6" bestFit="1" customWidth="1"/>
    <col min="22" max="22" width="10.7109375" style="6" bestFit="1" customWidth="1"/>
    <col min="23" max="23" width="15.42578125" style="6" bestFit="1" customWidth="1"/>
    <col min="24" max="24" width="17.28515625" style="93" bestFit="1" customWidth="1"/>
    <col min="25" max="25" width="16.28515625" style="93" bestFit="1" customWidth="1"/>
    <col min="26" max="27" width="14.85546875" style="6" bestFit="1" customWidth="1"/>
    <col min="28" max="28" width="10.7109375" style="6" bestFit="1" customWidth="1"/>
    <col min="29" max="29" width="15.42578125" style="6" bestFit="1" customWidth="1"/>
    <col min="30" max="30" width="17.28515625" style="93" bestFit="1" customWidth="1"/>
    <col min="31" max="31" width="16.28515625" style="93" bestFit="1" customWidth="1"/>
    <col min="32" max="33" width="14.85546875" style="6" bestFit="1" customWidth="1"/>
    <col min="34" max="34" width="10.7109375" style="6" bestFit="1" customWidth="1"/>
    <col min="35" max="35" width="15.42578125" style="6" bestFit="1" customWidth="1"/>
    <col min="36" max="36" width="17.28515625" style="93" bestFit="1" customWidth="1"/>
    <col min="37" max="37" width="16.28515625" style="93" bestFit="1" customWidth="1"/>
    <col min="38" max="38" width="16.5703125" style="6" bestFit="1" customWidth="1"/>
    <col min="39" max="39" width="14.85546875" style="6" bestFit="1" customWidth="1"/>
    <col min="40" max="40" width="10.7109375" style="6" bestFit="1" customWidth="1"/>
    <col min="41" max="41" width="15.42578125" style="6" bestFit="1" customWidth="1"/>
    <col min="42" max="42" width="17.28515625" style="93" bestFit="1" customWidth="1"/>
    <col min="43" max="43" width="16.28515625" style="93" bestFit="1" customWidth="1"/>
    <col min="44" max="44" width="16.5703125" style="6" bestFit="1" customWidth="1"/>
    <col min="45" max="45" width="14.85546875" style="6" bestFit="1" customWidth="1"/>
    <col min="46" max="46" width="6.85546875" style="6" bestFit="1" customWidth="1"/>
    <col min="47" max="47" width="15.42578125" style="6" bestFit="1" customWidth="1"/>
    <col min="48" max="48" width="17.28515625" style="93" bestFit="1" customWidth="1"/>
    <col min="49" max="49" width="16.28515625" style="93" bestFit="1" customWidth="1"/>
    <col min="50" max="50" width="16.5703125" style="6" bestFit="1" customWidth="1"/>
    <col min="51" max="51" width="14.85546875" style="6" bestFit="1" customWidth="1"/>
    <col min="52" max="52" width="10.7109375" style="6" bestFit="1" customWidth="1"/>
    <col min="53" max="53" width="15.42578125" style="6" bestFit="1" customWidth="1"/>
    <col min="54" max="54" width="17.28515625" style="94" bestFit="1" customWidth="1"/>
    <col min="55" max="55" width="16.28515625" style="6" bestFit="1" customWidth="1"/>
    <col min="56" max="56" width="14.85546875" style="6" bestFit="1" customWidth="1"/>
    <col min="57" max="57" width="13.28515625" style="6" bestFit="1" customWidth="1"/>
    <col min="58" max="58" width="10.7109375" style="6" bestFit="1" customWidth="1"/>
    <col min="59" max="59" width="15.42578125" style="6" bestFit="1" customWidth="1"/>
    <col min="60" max="60" width="17.28515625" style="6" bestFit="1" customWidth="1"/>
    <col min="61" max="61" width="16.28515625" style="6" bestFit="1" customWidth="1"/>
    <col min="62" max="62" width="16.5703125" style="6" bestFit="1" customWidth="1"/>
    <col min="63" max="63" width="14.85546875" style="6" bestFit="1" customWidth="1"/>
    <col min="64" max="64" width="10.7109375" style="6" bestFit="1" customWidth="1"/>
    <col min="65" max="65" width="15.42578125" style="6" bestFit="1" customWidth="1"/>
    <col min="66" max="66" width="17.28515625" style="6" bestFit="1" customWidth="1"/>
    <col min="67" max="67" width="16.28515625" style="6" bestFit="1" customWidth="1"/>
    <col min="68" max="69" width="14.85546875" style="6" bestFit="1" customWidth="1"/>
    <col min="70" max="70" width="6.85546875" style="6" bestFit="1" customWidth="1"/>
    <col min="71" max="71" width="15.5703125" style="6" bestFit="1" customWidth="1"/>
    <col min="72" max="72" width="17.28515625" style="6" bestFit="1" customWidth="1"/>
    <col min="73" max="73" width="16.28515625" style="6" bestFit="1" customWidth="1"/>
    <col min="74" max="75" width="14.85546875" style="6" bestFit="1" customWidth="1"/>
    <col min="76" max="76" width="10.7109375" style="6" bestFit="1" customWidth="1"/>
    <col min="77" max="77" width="15.5703125" style="6" bestFit="1" customWidth="1"/>
    <col min="78" max="78" width="17.28515625" style="6" bestFit="1" customWidth="1"/>
    <col min="79" max="79" width="16.28515625" style="6" bestFit="1" customWidth="1"/>
    <col min="80" max="80" width="16.5703125" style="6" bestFit="1" customWidth="1"/>
    <col min="81" max="81" width="14.85546875" style="6" bestFit="1" customWidth="1"/>
    <col min="82" max="82" width="10.7109375" style="6" bestFit="1" customWidth="1"/>
    <col min="83" max="83" width="15.5703125" style="6" bestFit="1" customWidth="1"/>
    <col min="84" max="84" width="17.28515625" style="6" bestFit="1" customWidth="1"/>
    <col min="85" max="85" width="16.28515625" style="7" bestFit="1" customWidth="1"/>
    <col min="86" max="86" width="16.5703125" style="7" bestFit="1" customWidth="1"/>
    <col min="87" max="87" width="14.85546875" style="7" bestFit="1" customWidth="1"/>
    <col min="88" max="88" width="14.42578125" style="7" bestFit="1" customWidth="1"/>
    <col min="89" max="89" width="15.5703125" style="7" bestFit="1" customWidth="1"/>
    <col min="90" max="90" width="17.28515625" style="7" bestFit="1" customWidth="1"/>
    <col min="91" max="91" width="16.28515625" style="7" bestFit="1" customWidth="1"/>
    <col min="92" max="92" width="18.140625" style="7" bestFit="1" customWidth="1"/>
    <col min="93" max="93" width="16.5703125" style="7" bestFit="1" customWidth="1"/>
    <col min="94" max="95" width="14.85546875" style="6" bestFit="1" customWidth="1"/>
    <col min="96" max="96" width="14.42578125" style="6" bestFit="1" customWidth="1"/>
    <col min="97" max="97" width="15.5703125" style="6" bestFit="1" customWidth="1"/>
    <col min="98" max="98" width="17.28515625" style="6" bestFit="1" customWidth="1"/>
    <col min="99" max="99" width="16.28515625" style="7" bestFit="1" customWidth="1"/>
    <col min="100" max="100" width="14.85546875" style="6" bestFit="1" customWidth="1"/>
    <col min="101" max="101" width="13.28515625" style="6" bestFit="1" customWidth="1"/>
    <col min="102" max="102" width="14.42578125" style="6" bestFit="1" customWidth="1"/>
    <col min="103" max="103" width="15.5703125" style="6" bestFit="1" customWidth="1"/>
    <col min="104" max="104" width="17.28515625" style="6" bestFit="1" customWidth="1"/>
    <col min="105" max="105" width="16.28515625" style="7" bestFit="1" customWidth="1"/>
    <col min="106" max="106" width="14.85546875" style="6" bestFit="1" customWidth="1"/>
    <col min="107" max="107" width="13.28515625" style="6" bestFit="1" customWidth="1"/>
    <col min="108" max="108" width="14.42578125" style="6" bestFit="1" customWidth="1"/>
    <col min="109" max="109" width="11.28515625" style="6" bestFit="1" customWidth="1"/>
    <col min="110" max="110" width="17.28515625" style="6" bestFit="1" customWidth="1"/>
    <col min="111" max="111" width="16.28515625" style="7" bestFit="1" customWidth="1"/>
    <col min="112" max="113" width="14.85546875" style="6" bestFit="1" customWidth="1"/>
    <col min="114" max="114" width="14.42578125" style="6" bestFit="1" customWidth="1"/>
    <col min="115" max="115" width="15.5703125" style="6" bestFit="1" customWidth="1"/>
    <col min="116" max="116" width="17.28515625" style="6" bestFit="1" customWidth="1"/>
    <col min="117" max="117" width="16.28515625" style="7" bestFit="1" customWidth="1"/>
    <col min="118" max="118" width="16.5703125" style="6" bestFit="1" customWidth="1"/>
    <col min="119" max="119" width="14.85546875" style="6" bestFit="1" customWidth="1"/>
    <col min="120" max="120" width="14.42578125" style="6" bestFit="1" customWidth="1"/>
    <col min="121" max="121" width="15.5703125" style="6" bestFit="1" customWidth="1"/>
    <col min="122" max="122" width="17.28515625" style="6" bestFit="1" customWidth="1"/>
    <col min="123" max="123" width="16.28515625" style="7" bestFit="1" customWidth="1"/>
    <col min="124" max="124" width="17.28515625" style="7" bestFit="1" customWidth="1"/>
    <col min="125" max="125" width="16.28515625" style="7" bestFit="1" customWidth="1"/>
    <col min="126" max="126" width="26.85546875" style="7" bestFit="1" customWidth="1"/>
    <col min="127" max="127" width="22.140625" style="7" bestFit="1" customWidth="1"/>
    <col min="128" max="128" width="15.140625" style="95" bestFit="1" customWidth="1"/>
    <col min="129" max="129" width="15.140625" style="6" bestFit="1" customWidth="1"/>
    <col min="130" max="130" width="15.7109375" style="6" bestFit="1" customWidth="1"/>
    <col min="131" max="131" width="18.85546875" style="6" bestFit="1" customWidth="1"/>
    <col min="132" max="16384" width="9.140625" style="6"/>
  </cols>
  <sheetData>
    <row r="1" spans="1:131" s="91" customFormat="1" ht="19.5" thickBot="1">
      <c r="A1" s="91" t="s">
        <v>105</v>
      </c>
    </row>
    <row r="2" spans="1:131" ht="26.25" customHeight="1">
      <c r="A2" s="334" t="s">
        <v>0</v>
      </c>
      <c r="B2" s="337" t="s">
        <v>106</v>
      </c>
      <c r="C2" s="306"/>
      <c r="D2" s="306"/>
      <c r="E2" s="306"/>
      <c r="F2" s="306"/>
      <c r="G2" s="338"/>
      <c r="H2" s="337" t="s">
        <v>107</v>
      </c>
      <c r="I2" s="306"/>
      <c r="J2" s="306"/>
      <c r="K2" s="306"/>
      <c r="L2" s="306"/>
      <c r="M2" s="338"/>
      <c r="N2" s="337" t="s">
        <v>108</v>
      </c>
      <c r="O2" s="306"/>
      <c r="P2" s="306"/>
      <c r="Q2" s="306"/>
      <c r="R2" s="306"/>
      <c r="S2" s="338"/>
      <c r="T2" s="337" t="s">
        <v>109</v>
      </c>
      <c r="U2" s="306"/>
      <c r="V2" s="306"/>
      <c r="W2" s="306"/>
      <c r="X2" s="306"/>
      <c r="Y2" s="338"/>
      <c r="Z2" s="337" t="s">
        <v>110</v>
      </c>
      <c r="AA2" s="306"/>
      <c r="AB2" s="306"/>
      <c r="AC2" s="306"/>
      <c r="AD2" s="306"/>
      <c r="AE2" s="338"/>
      <c r="AF2" s="337" t="s">
        <v>111</v>
      </c>
      <c r="AG2" s="306"/>
      <c r="AH2" s="306"/>
      <c r="AI2" s="306"/>
      <c r="AJ2" s="306"/>
      <c r="AK2" s="338"/>
      <c r="AL2" s="337" t="s">
        <v>112</v>
      </c>
      <c r="AM2" s="306"/>
      <c r="AN2" s="306"/>
      <c r="AO2" s="306"/>
      <c r="AP2" s="306"/>
      <c r="AQ2" s="338"/>
      <c r="AR2" s="337" t="s">
        <v>113</v>
      </c>
      <c r="AS2" s="306"/>
      <c r="AT2" s="306"/>
      <c r="AU2" s="306"/>
      <c r="AV2" s="306"/>
      <c r="AW2" s="338"/>
      <c r="AX2" s="337" t="s">
        <v>114</v>
      </c>
      <c r="AY2" s="306"/>
      <c r="AZ2" s="306"/>
      <c r="BA2" s="306"/>
      <c r="BB2" s="306"/>
      <c r="BC2" s="338"/>
      <c r="BD2" s="337" t="s">
        <v>115</v>
      </c>
      <c r="BE2" s="306"/>
      <c r="BF2" s="306"/>
      <c r="BG2" s="306"/>
      <c r="BH2" s="306"/>
      <c r="BI2" s="338"/>
      <c r="BJ2" s="337" t="s">
        <v>116</v>
      </c>
      <c r="BK2" s="306"/>
      <c r="BL2" s="306"/>
      <c r="BM2" s="306"/>
      <c r="BN2" s="306"/>
      <c r="BO2" s="338"/>
      <c r="BP2" s="337" t="s">
        <v>117</v>
      </c>
      <c r="BQ2" s="306"/>
      <c r="BR2" s="306"/>
      <c r="BS2" s="306"/>
      <c r="BT2" s="306"/>
      <c r="BU2" s="338"/>
      <c r="BV2" s="337" t="s">
        <v>118</v>
      </c>
      <c r="BW2" s="306"/>
      <c r="BX2" s="306"/>
      <c r="BY2" s="306"/>
      <c r="BZ2" s="306"/>
      <c r="CA2" s="338"/>
      <c r="CB2" s="337" t="s">
        <v>119</v>
      </c>
      <c r="CC2" s="306"/>
      <c r="CD2" s="306"/>
      <c r="CE2" s="306"/>
      <c r="CF2" s="306"/>
      <c r="CG2" s="338"/>
      <c r="CH2" s="337" t="s">
        <v>120</v>
      </c>
      <c r="CI2" s="306"/>
      <c r="CJ2" s="306"/>
      <c r="CK2" s="306"/>
      <c r="CL2" s="306"/>
      <c r="CM2" s="338"/>
      <c r="CN2" s="300" t="s">
        <v>78</v>
      </c>
      <c r="CO2" s="301"/>
      <c r="CP2" s="337" t="s">
        <v>121</v>
      </c>
      <c r="CQ2" s="306"/>
      <c r="CR2" s="306"/>
      <c r="CS2" s="306"/>
      <c r="CT2" s="306"/>
      <c r="CU2" s="338"/>
      <c r="CV2" s="306" t="s">
        <v>122</v>
      </c>
      <c r="CW2" s="306"/>
      <c r="CX2" s="306"/>
      <c r="CY2" s="306"/>
      <c r="CZ2" s="306"/>
      <c r="DA2" s="306"/>
      <c r="DB2" s="337" t="s">
        <v>123</v>
      </c>
      <c r="DC2" s="306"/>
      <c r="DD2" s="306"/>
      <c r="DE2" s="306"/>
      <c r="DF2" s="306"/>
      <c r="DG2" s="338"/>
      <c r="DH2" s="306" t="s">
        <v>124</v>
      </c>
      <c r="DI2" s="306"/>
      <c r="DJ2" s="306"/>
      <c r="DK2" s="306"/>
      <c r="DL2" s="306"/>
      <c r="DM2" s="306"/>
      <c r="DN2" s="337" t="s">
        <v>125</v>
      </c>
      <c r="DO2" s="306"/>
      <c r="DP2" s="306"/>
      <c r="DQ2" s="306"/>
      <c r="DR2" s="306"/>
      <c r="DS2" s="338"/>
      <c r="DT2" s="325" t="s">
        <v>47</v>
      </c>
      <c r="DU2" s="326"/>
      <c r="DV2" s="327" t="s">
        <v>48</v>
      </c>
      <c r="DW2" s="322" t="s">
        <v>49</v>
      </c>
    </row>
    <row r="3" spans="1:131" s="98" customFormat="1" ht="26.25" customHeight="1">
      <c r="A3" s="335"/>
      <c r="B3" s="333" t="s">
        <v>51</v>
      </c>
      <c r="C3" s="309"/>
      <c r="D3" s="309"/>
      <c r="E3" s="310"/>
      <c r="F3" s="311" t="s">
        <v>52</v>
      </c>
      <c r="G3" s="339" t="s">
        <v>53</v>
      </c>
      <c r="H3" s="333" t="s">
        <v>51</v>
      </c>
      <c r="I3" s="309"/>
      <c r="J3" s="309"/>
      <c r="K3" s="310"/>
      <c r="L3" s="311" t="s">
        <v>52</v>
      </c>
      <c r="M3" s="339" t="s">
        <v>53</v>
      </c>
      <c r="N3" s="333" t="s">
        <v>51</v>
      </c>
      <c r="O3" s="309"/>
      <c r="P3" s="309"/>
      <c r="Q3" s="310"/>
      <c r="R3" s="311" t="s">
        <v>52</v>
      </c>
      <c r="S3" s="339" t="s">
        <v>53</v>
      </c>
      <c r="T3" s="333" t="s">
        <v>51</v>
      </c>
      <c r="U3" s="309"/>
      <c r="V3" s="309"/>
      <c r="W3" s="310"/>
      <c r="X3" s="311" t="s">
        <v>52</v>
      </c>
      <c r="Y3" s="339" t="s">
        <v>53</v>
      </c>
      <c r="Z3" s="333" t="s">
        <v>51</v>
      </c>
      <c r="AA3" s="309"/>
      <c r="AB3" s="309"/>
      <c r="AC3" s="310"/>
      <c r="AD3" s="311" t="s">
        <v>52</v>
      </c>
      <c r="AE3" s="339" t="s">
        <v>53</v>
      </c>
      <c r="AF3" s="333" t="s">
        <v>51</v>
      </c>
      <c r="AG3" s="309"/>
      <c r="AH3" s="309"/>
      <c r="AI3" s="310"/>
      <c r="AJ3" s="311" t="s">
        <v>52</v>
      </c>
      <c r="AK3" s="339" t="s">
        <v>53</v>
      </c>
      <c r="AL3" s="333" t="s">
        <v>51</v>
      </c>
      <c r="AM3" s="309"/>
      <c r="AN3" s="309"/>
      <c r="AO3" s="310"/>
      <c r="AP3" s="311" t="s">
        <v>52</v>
      </c>
      <c r="AQ3" s="339" t="s">
        <v>53</v>
      </c>
      <c r="AR3" s="333" t="s">
        <v>51</v>
      </c>
      <c r="AS3" s="309"/>
      <c r="AT3" s="309"/>
      <c r="AU3" s="310"/>
      <c r="AV3" s="311" t="s">
        <v>52</v>
      </c>
      <c r="AW3" s="339" t="s">
        <v>53</v>
      </c>
      <c r="AX3" s="343" t="s">
        <v>51</v>
      </c>
      <c r="AY3" s="331"/>
      <c r="AZ3" s="331"/>
      <c r="BA3" s="332"/>
      <c r="BB3" s="311" t="s">
        <v>54</v>
      </c>
      <c r="BC3" s="339" t="s">
        <v>53</v>
      </c>
      <c r="BD3" s="343" t="s">
        <v>51</v>
      </c>
      <c r="BE3" s="331"/>
      <c r="BF3" s="331"/>
      <c r="BG3" s="332"/>
      <c r="BH3" s="313" t="s">
        <v>54</v>
      </c>
      <c r="BI3" s="341" t="s">
        <v>53</v>
      </c>
      <c r="BJ3" s="343" t="s">
        <v>51</v>
      </c>
      <c r="BK3" s="331"/>
      <c r="BL3" s="331"/>
      <c r="BM3" s="332"/>
      <c r="BN3" s="311" t="s">
        <v>54</v>
      </c>
      <c r="BO3" s="339" t="s">
        <v>53</v>
      </c>
      <c r="BP3" s="333" t="s">
        <v>51</v>
      </c>
      <c r="BQ3" s="309"/>
      <c r="BR3" s="309"/>
      <c r="BS3" s="310"/>
      <c r="BT3" s="313" t="s">
        <v>54</v>
      </c>
      <c r="BU3" s="341" t="s">
        <v>53</v>
      </c>
      <c r="BV3" s="343" t="s">
        <v>51</v>
      </c>
      <c r="BW3" s="331"/>
      <c r="BX3" s="331"/>
      <c r="BY3" s="332"/>
      <c r="BZ3" s="313" t="s">
        <v>54</v>
      </c>
      <c r="CA3" s="341" t="s">
        <v>53</v>
      </c>
      <c r="CB3" s="343" t="s">
        <v>51</v>
      </c>
      <c r="CC3" s="331"/>
      <c r="CD3" s="331"/>
      <c r="CE3" s="332"/>
      <c r="CF3" s="313" t="s">
        <v>54</v>
      </c>
      <c r="CG3" s="341" t="s">
        <v>53</v>
      </c>
      <c r="CH3" s="333" t="s">
        <v>51</v>
      </c>
      <c r="CI3" s="309"/>
      <c r="CJ3" s="309"/>
      <c r="CK3" s="310"/>
      <c r="CL3" s="313" t="s">
        <v>54</v>
      </c>
      <c r="CM3" s="341" t="s">
        <v>53</v>
      </c>
      <c r="CN3" s="317" t="s">
        <v>54</v>
      </c>
      <c r="CO3" s="319" t="s">
        <v>53</v>
      </c>
      <c r="CP3" s="333" t="s">
        <v>51</v>
      </c>
      <c r="CQ3" s="309"/>
      <c r="CR3" s="309"/>
      <c r="CS3" s="310"/>
      <c r="CT3" s="313" t="s">
        <v>54</v>
      </c>
      <c r="CU3" s="341" t="s">
        <v>53</v>
      </c>
      <c r="CV3" s="331" t="s">
        <v>51</v>
      </c>
      <c r="CW3" s="332"/>
      <c r="CX3" s="96"/>
      <c r="CY3" s="96"/>
      <c r="CZ3" s="313" t="s">
        <v>54</v>
      </c>
      <c r="DA3" s="315" t="s">
        <v>53</v>
      </c>
      <c r="DB3" s="333" t="s">
        <v>51</v>
      </c>
      <c r="DC3" s="309"/>
      <c r="DD3" s="309"/>
      <c r="DE3" s="310"/>
      <c r="DF3" s="313" t="s">
        <v>54</v>
      </c>
      <c r="DG3" s="341" t="s">
        <v>53</v>
      </c>
      <c r="DH3" s="332" t="s">
        <v>51</v>
      </c>
      <c r="DI3" s="321"/>
      <c r="DJ3" s="321"/>
      <c r="DK3" s="321"/>
      <c r="DL3" s="313" t="s">
        <v>54</v>
      </c>
      <c r="DM3" s="315" t="s">
        <v>53</v>
      </c>
      <c r="DN3" s="333" t="s">
        <v>51</v>
      </c>
      <c r="DO3" s="309"/>
      <c r="DP3" s="309"/>
      <c r="DQ3" s="310"/>
      <c r="DR3" s="313" t="s">
        <v>54</v>
      </c>
      <c r="DS3" s="341" t="s">
        <v>53</v>
      </c>
      <c r="DT3" s="317" t="s">
        <v>54</v>
      </c>
      <c r="DU3" s="319" t="s">
        <v>53</v>
      </c>
      <c r="DV3" s="328"/>
      <c r="DW3" s="323"/>
      <c r="DX3" s="97"/>
    </row>
    <row r="4" spans="1:131" s="98" customFormat="1" ht="37.5">
      <c r="A4" s="336"/>
      <c r="B4" s="128" t="s">
        <v>55</v>
      </c>
      <c r="C4" s="99" t="s">
        <v>56</v>
      </c>
      <c r="D4" s="99" t="s">
        <v>57</v>
      </c>
      <c r="E4" s="99" t="s">
        <v>58</v>
      </c>
      <c r="F4" s="312"/>
      <c r="G4" s="340"/>
      <c r="H4" s="128" t="s">
        <v>55</v>
      </c>
      <c r="I4" s="99" t="s">
        <v>56</v>
      </c>
      <c r="J4" s="99" t="s">
        <v>57</v>
      </c>
      <c r="K4" s="99" t="s">
        <v>58</v>
      </c>
      <c r="L4" s="312"/>
      <c r="M4" s="340"/>
      <c r="N4" s="128" t="s">
        <v>55</v>
      </c>
      <c r="O4" s="99" t="s">
        <v>56</v>
      </c>
      <c r="P4" s="99" t="s">
        <v>57</v>
      </c>
      <c r="Q4" s="99" t="s">
        <v>58</v>
      </c>
      <c r="R4" s="312"/>
      <c r="S4" s="340"/>
      <c r="T4" s="128" t="s">
        <v>55</v>
      </c>
      <c r="U4" s="99" t="s">
        <v>56</v>
      </c>
      <c r="V4" s="99" t="s">
        <v>57</v>
      </c>
      <c r="W4" s="99" t="s">
        <v>58</v>
      </c>
      <c r="X4" s="312"/>
      <c r="Y4" s="340"/>
      <c r="Z4" s="128" t="s">
        <v>55</v>
      </c>
      <c r="AA4" s="99" t="s">
        <v>56</v>
      </c>
      <c r="AB4" s="99" t="s">
        <v>57</v>
      </c>
      <c r="AC4" s="99" t="s">
        <v>58</v>
      </c>
      <c r="AD4" s="312"/>
      <c r="AE4" s="340"/>
      <c r="AF4" s="128" t="s">
        <v>55</v>
      </c>
      <c r="AG4" s="99" t="s">
        <v>56</v>
      </c>
      <c r="AH4" s="99" t="s">
        <v>57</v>
      </c>
      <c r="AI4" s="99" t="s">
        <v>58</v>
      </c>
      <c r="AJ4" s="312"/>
      <c r="AK4" s="340"/>
      <c r="AL4" s="128" t="s">
        <v>55</v>
      </c>
      <c r="AM4" s="99" t="s">
        <v>56</v>
      </c>
      <c r="AN4" s="99" t="s">
        <v>57</v>
      </c>
      <c r="AO4" s="99" t="s">
        <v>58</v>
      </c>
      <c r="AP4" s="312"/>
      <c r="AQ4" s="340"/>
      <c r="AR4" s="128" t="s">
        <v>55</v>
      </c>
      <c r="AS4" s="99" t="s">
        <v>56</v>
      </c>
      <c r="AT4" s="99" t="s">
        <v>57</v>
      </c>
      <c r="AU4" s="99" t="s">
        <v>58</v>
      </c>
      <c r="AV4" s="312"/>
      <c r="AW4" s="340"/>
      <c r="AX4" s="128" t="s">
        <v>55</v>
      </c>
      <c r="AY4" s="99" t="s">
        <v>56</v>
      </c>
      <c r="AZ4" s="99" t="s">
        <v>57</v>
      </c>
      <c r="BA4" s="99" t="s">
        <v>58</v>
      </c>
      <c r="BB4" s="312"/>
      <c r="BC4" s="340"/>
      <c r="BD4" s="128" t="s">
        <v>55</v>
      </c>
      <c r="BE4" s="99" t="s">
        <v>56</v>
      </c>
      <c r="BF4" s="99" t="s">
        <v>57</v>
      </c>
      <c r="BG4" s="99" t="s">
        <v>58</v>
      </c>
      <c r="BH4" s="314"/>
      <c r="BI4" s="342"/>
      <c r="BJ4" s="128" t="s">
        <v>55</v>
      </c>
      <c r="BK4" s="99" t="s">
        <v>56</v>
      </c>
      <c r="BL4" s="99" t="s">
        <v>57</v>
      </c>
      <c r="BM4" s="99" t="s">
        <v>58</v>
      </c>
      <c r="BN4" s="312"/>
      <c r="BO4" s="340"/>
      <c r="BP4" s="128" t="s">
        <v>55</v>
      </c>
      <c r="BQ4" s="99" t="s">
        <v>56</v>
      </c>
      <c r="BR4" s="99" t="s">
        <v>57</v>
      </c>
      <c r="BS4" s="99" t="s">
        <v>59</v>
      </c>
      <c r="BT4" s="314"/>
      <c r="BU4" s="342"/>
      <c r="BV4" s="128" t="s">
        <v>55</v>
      </c>
      <c r="BW4" s="99" t="s">
        <v>56</v>
      </c>
      <c r="BX4" s="99" t="s">
        <v>57</v>
      </c>
      <c r="BY4" s="99" t="s">
        <v>59</v>
      </c>
      <c r="BZ4" s="314"/>
      <c r="CA4" s="342"/>
      <c r="CB4" s="128" t="s">
        <v>55</v>
      </c>
      <c r="CC4" s="99" t="s">
        <v>56</v>
      </c>
      <c r="CD4" s="99" t="s">
        <v>57</v>
      </c>
      <c r="CE4" s="99" t="s">
        <v>59</v>
      </c>
      <c r="CF4" s="314"/>
      <c r="CG4" s="316"/>
      <c r="CH4" s="99" t="s">
        <v>55</v>
      </c>
      <c r="CI4" s="99" t="s">
        <v>56</v>
      </c>
      <c r="CJ4" s="99" t="s">
        <v>60</v>
      </c>
      <c r="CK4" s="99" t="s">
        <v>59</v>
      </c>
      <c r="CL4" s="314"/>
      <c r="CM4" s="342"/>
      <c r="CN4" s="318"/>
      <c r="CO4" s="320"/>
      <c r="CP4" s="128" t="s">
        <v>55</v>
      </c>
      <c r="CQ4" s="99" t="s">
        <v>56</v>
      </c>
      <c r="CR4" s="100" t="s">
        <v>60</v>
      </c>
      <c r="CS4" s="99" t="s">
        <v>59</v>
      </c>
      <c r="CT4" s="314"/>
      <c r="CU4" s="342"/>
      <c r="CV4" s="101" t="s">
        <v>55</v>
      </c>
      <c r="CW4" s="99" t="s">
        <v>56</v>
      </c>
      <c r="CX4" s="100" t="s">
        <v>60</v>
      </c>
      <c r="CY4" s="99" t="s">
        <v>59</v>
      </c>
      <c r="CZ4" s="314"/>
      <c r="DA4" s="316"/>
      <c r="DB4" s="128" t="s">
        <v>55</v>
      </c>
      <c r="DC4" s="99" t="s">
        <v>56</v>
      </c>
      <c r="DD4" s="100" t="s">
        <v>60</v>
      </c>
      <c r="DE4" s="100" t="s">
        <v>61</v>
      </c>
      <c r="DF4" s="314"/>
      <c r="DG4" s="342"/>
      <c r="DH4" s="129" t="s">
        <v>55</v>
      </c>
      <c r="DI4" s="100" t="s">
        <v>56</v>
      </c>
      <c r="DJ4" s="100" t="s">
        <v>60</v>
      </c>
      <c r="DK4" s="100" t="s">
        <v>59</v>
      </c>
      <c r="DL4" s="314"/>
      <c r="DM4" s="316"/>
      <c r="DN4" s="128" t="s">
        <v>55</v>
      </c>
      <c r="DO4" s="99" t="s">
        <v>56</v>
      </c>
      <c r="DP4" s="100" t="s">
        <v>60</v>
      </c>
      <c r="DQ4" s="99" t="s">
        <v>59</v>
      </c>
      <c r="DR4" s="314"/>
      <c r="DS4" s="342"/>
      <c r="DT4" s="318"/>
      <c r="DU4" s="320"/>
      <c r="DV4" s="329"/>
      <c r="DW4" s="324"/>
      <c r="DX4" s="97"/>
    </row>
    <row r="5" spans="1:131">
      <c r="A5" s="356">
        <v>42917</v>
      </c>
      <c r="B5" s="130">
        <v>43943</v>
      </c>
      <c r="C5" s="1">
        <v>8830</v>
      </c>
      <c r="D5" s="1">
        <v>0</v>
      </c>
      <c r="E5" s="1">
        <v>0</v>
      </c>
      <c r="F5" s="102">
        <f>SUM(B5+C5+D5+E5)</f>
        <v>52773</v>
      </c>
      <c r="G5" s="131">
        <f>'[5]Non farebox- Details '!E5</f>
        <v>1099</v>
      </c>
      <c r="H5" s="130">
        <v>16448</v>
      </c>
      <c r="I5" s="1">
        <v>1520</v>
      </c>
      <c r="J5" s="1">
        <v>0</v>
      </c>
      <c r="K5" s="1">
        <v>0</v>
      </c>
      <c r="L5" s="102">
        <f>SUM(H5+I5+J5+K5)</f>
        <v>17968</v>
      </c>
      <c r="M5" s="131">
        <f>'[5]Non farebox- Details '!I5</f>
        <v>121</v>
      </c>
      <c r="N5" s="130">
        <v>14231</v>
      </c>
      <c r="O5" s="1">
        <v>1768</v>
      </c>
      <c r="P5" s="1">
        <v>0</v>
      </c>
      <c r="Q5" s="1">
        <v>0</v>
      </c>
      <c r="R5" s="102">
        <f>SUM(N5+O5+P5+Q5)</f>
        <v>15999</v>
      </c>
      <c r="S5" s="131">
        <f>'[5]Non farebox- Details '!M5</f>
        <v>50</v>
      </c>
      <c r="T5" s="130">
        <v>22129</v>
      </c>
      <c r="U5" s="1">
        <v>2440</v>
      </c>
      <c r="V5" s="1">
        <v>0</v>
      </c>
      <c r="W5" s="1">
        <v>0</v>
      </c>
      <c r="X5" s="102">
        <f>SUM(T5+U5+V5+W5)</f>
        <v>24569</v>
      </c>
      <c r="Y5" s="131">
        <f>'[5]Non farebox- Details '!Q5</f>
        <v>895</v>
      </c>
      <c r="Z5" s="130">
        <v>34109</v>
      </c>
      <c r="AA5" s="1">
        <v>7800</v>
      </c>
      <c r="AB5" s="1">
        <v>0</v>
      </c>
      <c r="AC5" s="1">
        <v>0</v>
      </c>
      <c r="AD5" s="102">
        <f>SUM(Z5+AA5+AB5+AC5)</f>
        <v>41909</v>
      </c>
      <c r="AE5" s="131">
        <f>'[5]Non farebox- Details '!U5</f>
        <v>964</v>
      </c>
      <c r="AF5" s="130">
        <v>37822</v>
      </c>
      <c r="AG5" s="1">
        <v>5320</v>
      </c>
      <c r="AH5" s="1">
        <v>0</v>
      </c>
      <c r="AI5" s="1">
        <v>0</v>
      </c>
      <c r="AJ5" s="102">
        <f>SUM(AF5+AG5+AH5+AI5)</f>
        <v>43142</v>
      </c>
      <c r="AK5" s="131">
        <f>'[5]Non farebox- Details '!Y5</f>
        <v>398</v>
      </c>
      <c r="AL5" s="130">
        <v>78859</v>
      </c>
      <c r="AM5" s="1">
        <v>10632</v>
      </c>
      <c r="AN5" s="1">
        <v>0</v>
      </c>
      <c r="AO5" s="1">
        <v>0</v>
      </c>
      <c r="AP5" s="102">
        <f>SUM(AL5+AM5+AN5+AO5)</f>
        <v>89491</v>
      </c>
      <c r="AQ5" s="131">
        <f>'[5]Non farebox- Details '!AD5</f>
        <v>2649</v>
      </c>
      <c r="AR5" s="130">
        <v>59254</v>
      </c>
      <c r="AS5" s="1">
        <v>10810</v>
      </c>
      <c r="AT5" s="1">
        <v>0</v>
      </c>
      <c r="AU5" s="1">
        <v>200</v>
      </c>
      <c r="AV5" s="102">
        <f>SUM(AR5+AS5+AT5+AU5)</f>
        <v>70264</v>
      </c>
      <c r="AW5" s="131">
        <f>'[5]Non farebox- Details '!AH5</f>
        <v>5468</v>
      </c>
      <c r="AX5" s="130">
        <v>65940</v>
      </c>
      <c r="AY5" s="1">
        <v>3770</v>
      </c>
      <c r="AZ5" s="1">
        <v>0</v>
      </c>
      <c r="BA5" s="1">
        <v>0</v>
      </c>
      <c r="BB5" s="103">
        <f>SUM(AX5:BA5)</f>
        <v>69710</v>
      </c>
      <c r="BC5" s="131">
        <f>'[5]Non farebox- Details '!AJ5</f>
        <v>0</v>
      </c>
      <c r="BD5" s="132">
        <v>17360</v>
      </c>
      <c r="BE5" s="4">
        <v>900</v>
      </c>
      <c r="BF5" s="4">
        <v>0</v>
      </c>
      <c r="BG5" s="4">
        <v>0</v>
      </c>
      <c r="BH5" s="103">
        <f>SUM(BD5:BG5)</f>
        <v>18260</v>
      </c>
      <c r="BI5" s="106">
        <f>'[5]Non farebox- Details '!AM5</f>
        <v>1810</v>
      </c>
      <c r="BJ5" s="132">
        <v>73136</v>
      </c>
      <c r="BK5" s="4">
        <v>7500</v>
      </c>
      <c r="BL5" s="4">
        <v>0</v>
      </c>
      <c r="BM5" s="4">
        <v>0</v>
      </c>
      <c r="BN5" s="103">
        <f>SUM(BJ5:BM5)</f>
        <v>80636</v>
      </c>
      <c r="BO5" s="106">
        <f>'[5]Non farebox- Details '!AQ5</f>
        <v>11710</v>
      </c>
      <c r="BP5" s="130">
        <v>37943</v>
      </c>
      <c r="BQ5" s="1">
        <v>2490</v>
      </c>
      <c r="BR5" s="4">
        <v>0</v>
      </c>
      <c r="BS5" s="4">
        <v>0</v>
      </c>
      <c r="BT5" s="103">
        <f>SUM(BP5:BS5)</f>
        <v>40433</v>
      </c>
      <c r="BU5" s="131">
        <f>'[5]Non farebox- Details '!AU5</f>
        <v>2042</v>
      </c>
      <c r="BV5" s="130">
        <v>28302</v>
      </c>
      <c r="BW5" s="1">
        <v>580</v>
      </c>
      <c r="BX5" s="4">
        <v>0</v>
      </c>
      <c r="BY5" s="1">
        <v>0</v>
      </c>
      <c r="BZ5" s="103">
        <f>SUM(BV5:BY5)</f>
        <v>28882</v>
      </c>
      <c r="CA5" s="131">
        <f>'[5]Non farebox- Details '!AY5</f>
        <v>510</v>
      </c>
      <c r="CB5" s="130">
        <v>73191</v>
      </c>
      <c r="CC5" s="1">
        <v>4720</v>
      </c>
      <c r="CD5" s="1">
        <v>0</v>
      </c>
      <c r="CE5" s="1">
        <v>0</v>
      </c>
      <c r="CF5" s="103">
        <f>SUM(CB5:CE5)</f>
        <v>77911</v>
      </c>
      <c r="CG5" s="106">
        <f>'[5]Non farebox- Details '!BC5</f>
        <v>6205</v>
      </c>
      <c r="CH5" s="133">
        <v>51429</v>
      </c>
      <c r="CI5" s="104">
        <v>6660</v>
      </c>
      <c r="CJ5" s="104">
        <v>0</v>
      </c>
      <c r="CK5" s="104">
        <v>0</v>
      </c>
      <c r="CL5" s="103">
        <f>SUM(CH5:CK5)</f>
        <v>58089</v>
      </c>
      <c r="CM5" s="106">
        <f>'[5]Non farebox- Details '!BG5</f>
        <v>795</v>
      </c>
      <c r="CN5" s="174">
        <f>SUM(AV5+BB5+BH5+BN5+BT5+BZ5+CF5+CL5+F5+L5+R5+X5+AD5+AJ5+AP5)</f>
        <v>730036</v>
      </c>
      <c r="CO5" s="175">
        <f>SUM(AW5+BC5+BI5+BO5+BU5+CA5+CG5+CM5+G5+M5+S5+Y5+AE5+AK5+AQ5)</f>
        <v>34716</v>
      </c>
      <c r="CP5" s="130">
        <v>12800</v>
      </c>
      <c r="CQ5" s="1">
        <v>3560</v>
      </c>
      <c r="CR5" s="1">
        <v>0</v>
      </c>
      <c r="CS5" s="1">
        <v>0</v>
      </c>
      <c r="CT5" s="103">
        <f>SUM(CP5+CQ5+CR5+CS5)</f>
        <v>16360</v>
      </c>
      <c r="CU5" s="106">
        <f>'[5]Non farebox- Details '!BJ5</f>
        <v>415</v>
      </c>
      <c r="CV5" s="107">
        <v>22584</v>
      </c>
      <c r="CW5" s="1">
        <v>760</v>
      </c>
      <c r="CX5" s="1">
        <v>0</v>
      </c>
      <c r="CY5" s="1">
        <v>0</v>
      </c>
      <c r="CZ5" s="103">
        <f>SUM(CV5:CY5)</f>
        <v>23344</v>
      </c>
      <c r="DA5" s="105">
        <f>'[5]Non farebox- Details '!BM5</f>
        <v>3780</v>
      </c>
      <c r="DB5" s="130">
        <v>3435</v>
      </c>
      <c r="DC5" s="1">
        <v>2800</v>
      </c>
      <c r="DD5" s="1">
        <v>0</v>
      </c>
      <c r="DE5" s="1">
        <v>0</v>
      </c>
      <c r="DF5" s="103">
        <f>SUM(DB5:DE5)</f>
        <v>6235</v>
      </c>
      <c r="DG5" s="106">
        <f>'[5]Non farebox- Details '!BR5</f>
        <v>341</v>
      </c>
      <c r="DH5" s="107">
        <v>17226</v>
      </c>
      <c r="DI5" s="1">
        <v>5700</v>
      </c>
      <c r="DJ5" s="1">
        <v>0</v>
      </c>
      <c r="DK5" s="1">
        <v>0</v>
      </c>
      <c r="DL5" s="103">
        <f>SUM(DH5:DK5)</f>
        <v>22926</v>
      </c>
      <c r="DM5" s="105">
        <f>'[5]Non farebox- Details '!BV5</f>
        <v>450</v>
      </c>
      <c r="DN5" s="130">
        <v>85507</v>
      </c>
      <c r="DO5" s="1">
        <v>10630</v>
      </c>
      <c r="DP5" s="1">
        <v>0</v>
      </c>
      <c r="DQ5" s="1">
        <v>0</v>
      </c>
      <c r="DR5" s="103">
        <f>SUM(DN5:DQ5)</f>
        <v>96137</v>
      </c>
      <c r="DS5" s="106">
        <f>'[5]Non farebox- Details '!BZ5</f>
        <v>5595</v>
      </c>
      <c r="DT5" s="174">
        <f>SUM(CT5+CZ5+DF5+DL5+DR5)</f>
        <v>165002</v>
      </c>
      <c r="DU5" s="176">
        <f t="shared" ref="DU5:DU35" si="0">SUM(CU5+DA5+DG5+DM5+DS5)</f>
        <v>10581</v>
      </c>
      <c r="DV5" s="108">
        <f>AV5+BB5+BH5+BN5+BT5+BZ5+CF5+CL5+CT5+CZ5+DF5+DL5+DR5+F5+L5+R5+X5+AD5+AJ5+AP5</f>
        <v>895038</v>
      </c>
      <c r="DW5" s="109">
        <f>'[5]Non farebox- Details '!CA5</f>
        <v>45297</v>
      </c>
      <c r="DX5" s="110"/>
      <c r="DY5" s="110"/>
      <c r="DZ5" s="46"/>
      <c r="EA5" s="46"/>
    </row>
    <row r="6" spans="1:131">
      <c r="A6" s="356">
        <v>42918</v>
      </c>
      <c r="B6" s="130">
        <v>88162</v>
      </c>
      <c r="C6" s="1">
        <v>9540</v>
      </c>
      <c r="D6" s="1">
        <v>0</v>
      </c>
      <c r="E6" s="1">
        <v>0</v>
      </c>
      <c r="F6" s="102">
        <f t="shared" ref="F6:F35" si="1">SUM(B6+C6+D6+E6)</f>
        <v>97702</v>
      </c>
      <c r="G6" s="131">
        <f>'[5]Non farebox- Details '!E6</f>
        <v>1954</v>
      </c>
      <c r="H6" s="130">
        <v>23537</v>
      </c>
      <c r="I6" s="1">
        <v>3170</v>
      </c>
      <c r="J6" s="1">
        <v>0</v>
      </c>
      <c r="K6" s="1">
        <v>0</v>
      </c>
      <c r="L6" s="102">
        <f t="shared" ref="L6:L35" si="2">SUM(H6+I6+J6+K6)</f>
        <v>26707</v>
      </c>
      <c r="M6" s="131">
        <f>'[5]Non farebox- Details '!I6</f>
        <v>221</v>
      </c>
      <c r="N6" s="130">
        <v>16959</v>
      </c>
      <c r="O6" s="1">
        <v>2986</v>
      </c>
      <c r="P6" s="1">
        <v>0</v>
      </c>
      <c r="Q6" s="1">
        <v>0</v>
      </c>
      <c r="R6" s="102">
        <f t="shared" ref="R6:R35" si="3">SUM(N6+O6+P6+Q6)</f>
        <v>19945</v>
      </c>
      <c r="S6" s="131">
        <f>'[5]Non farebox- Details '!M6</f>
        <v>165</v>
      </c>
      <c r="T6" s="130">
        <v>29084</v>
      </c>
      <c r="U6" s="1">
        <v>2604</v>
      </c>
      <c r="V6" s="1">
        <v>0</v>
      </c>
      <c r="W6" s="1">
        <v>0</v>
      </c>
      <c r="X6" s="102">
        <f t="shared" ref="X6:X35" si="4">SUM(T6+U6+V6+W6)</f>
        <v>31688</v>
      </c>
      <c r="Y6" s="131">
        <f>'[5]Non farebox- Details '!Q6</f>
        <v>816</v>
      </c>
      <c r="Z6" s="130">
        <v>40855</v>
      </c>
      <c r="AA6" s="1">
        <v>8540</v>
      </c>
      <c r="AB6" s="1">
        <v>0</v>
      </c>
      <c r="AC6" s="1">
        <v>0</v>
      </c>
      <c r="AD6" s="102">
        <f t="shared" ref="AD6:AD35" si="5">SUM(Z6+AA6+AB6+AC6)</f>
        <v>49395</v>
      </c>
      <c r="AE6" s="131">
        <f>'[5]Non farebox- Details '!U6</f>
        <v>1303</v>
      </c>
      <c r="AF6" s="134">
        <v>44480</v>
      </c>
      <c r="AG6" s="1">
        <v>7450</v>
      </c>
      <c r="AH6" s="1">
        <v>0</v>
      </c>
      <c r="AI6" s="1">
        <v>0</v>
      </c>
      <c r="AJ6" s="102">
        <f t="shared" ref="AJ6:AJ35" si="6">SUM(AF6+AG6+AH6+AI6)</f>
        <v>51930</v>
      </c>
      <c r="AK6" s="131">
        <f>'[5]Non farebox- Details '!Y6</f>
        <v>1242</v>
      </c>
      <c r="AL6" s="130">
        <v>98994</v>
      </c>
      <c r="AM6" s="1">
        <v>15010</v>
      </c>
      <c r="AN6" s="1">
        <v>0</v>
      </c>
      <c r="AO6" s="1">
        <v>0</v>
      </c>
      <c r="AP6" s="102">
        <f t="shared" ref="AP6:AP35" si="7">SUM(AL6+AM6+AN6+AO6)</f>
        <v>114004</v>
      </c>
      <c r="AQ6" s="131">
        <f>'[5]Non farebox- Details '!AD6</f>
        <v>2394</v>
      </c>
      <c r="AR6" s="134">
        <v>62341</v>
      </c>
      <c r="AS6" s="1">
        <v>12090</v>
      </c>
      <c r="AT6" s="1">
        <v>0</v>
      </c>
      <c r="AU6" s="1">
        <v>500</v>
      </c>
      <c r="AV6" s="102">
        <f t="shared" ref="AV6:AV35" si="8">SUM(AR6+AS6+AT6+AU6)</f>
        <v>74931</v>
      </c>
      <c r="AW6" s="131">
        <f>'[5]Non farebox- Details '!AH6</f>
        <v>4413</v>
      </c>
      <c r="AX6" s="134">
        <v>81089</v>
      </c>
      <c r="AY6" s="1">
        <v>2170</v>
      </c>
      <c r="AZ6" s="1">
        <v>0</v>
      </c>
      <c r="BA6" s="1">
        <v>0</v>
      </c>
      <c r="BB6" s="103">
        <f t="shared" ref="BB6:BB35" si="9">SUM(AX6:BA6)</f>
        <v>83259</v>
      </c>
      <c r="BC6" s="131">
        <f>'[5]Non farebox- Details '!AJ6</f>
        <v>256</v>
      </c>
      <c r="BD6" s="132">
        <v>16262</v>
      </c>
      <c r="BE6" s="4">
        <v>1130</v>
      </c>
      <c r="BF6" s="4">
        <v>0</v>
      </c>
      <c r="BG6" s="4">
        <v>0</v>
      </c>
      <c r="BH6" s="103">
        <f t="shared" ref="BH6:BH35" si="10">SUM(BD6:BG6)</f>
        <v>17392</v>
      </c>
      <c r="BI6" s="106">
        <f>'[5]Non farebox- Details '!AM6</f>
        <v>665</v>
      </c>
      <c r="BJ6" s="132">
        <v>76018</v>
      </c>
      <c r="BK6" s="4">
        <v>8700</v>
      </c>
      <c r="BL6" s="4">
        <v>0</v>
      </c>
      <c r="BM6" s="4">
        <v>0</v>
      </c>
      <c r="BN6" s="103">
        <f t="shared" ref="BN6:BN35" si="11">SUM(BJ6:BM6)</f>
        <v>84718</v>
      </c>
      <c r="BO6" s="106">
        <f>'[5]Non farebox- Details '!AQ6</f>
        <v>11348</v>
      </c>
      <c r="BP6" s="130">
        <v>28356</v>
      </c>
      <c r="BQ6" s="1">
        <v>3330</v>
      </c>
      <c r="BR6" s="4">
        <v>0</v>
      </c>
      <c r="BS6" s="4">
        <v>0</v>
      </c>
      <c r="BT6" s="103">
        <f t="shared" ref="BT6:BT35" si="12">SUM(BP6:BS6)</f>
        <v>31686</v>
      </c>
      <c r="BU6" s="131">
        <f>'[5]Non farebox- Details '!AU6</f>
        <v>1693</v>
      </c>
      <c r="BV6" s="130">
        <v>18142</v>
      </c>
      <c r="BW6" s="1">
        <v>620</v>
      </c>
      <c r="BX6" s="4">
        <v>0</v>
      </c>
      <c r="BY6" s="1">
        <v>100</v>
      </c>
      <c r="BZ6" s="103">
        <f t="shared" ref="BZ6:BZ35" si="13">SUM(BV6:BY6)</f>
        <v>18862</v>
      </c>
      <c r="CA6" s="131">
        <f>'[5]Non farebox- Details '!AY6</f>
        <v>395</v>
      </c>
      <c r="CB6" s="134">
        <v>79094</v>
      </c>
      <c r="CC6" s="1">
        <v>7080</v>
      </c>
      <c r="CD6" s="1">
        <v>0</v>
      </c>
      <c r="CE6" s="1">
        <v>0</v>
      </c>
      <c r="CF6" s="103">
        <f t="shared" ref="CF6:CF35" si="14">SUM(CB6:CE6)</f>
        <v>86174</v>
      </c>
      <c r="CG6" s="106">
        <f>'[5]Non farebox- Details '!BC6</f>
        <v>3625</v>
      </c>
      <c r="CH6" s="133">
        <v>54475</v>
      </c>
      <c r="CI6" s="104">
        <v>6160</v>
      </c>
      <c r="CJ6" s="104">
        <v>0</v>
      </c>
      <c r="CK6" s="104">
        <v>0</v>
      </c>
      <c r="CL6" s="103">
        <f t="shared" ref="CL6:CL35" si="15">SUM(CH6:CK6)</f>
        <v>60635</v>
      </c>
      <c r="CM6" s="106">
        <f>'[5]Non farebox- Details '!BG6</f>
        <v>1035</v>
      </c>
      <c r="CN6" s="174">
        <f t="shared" ref="CN6:CO34" si="16">SUM(AV6+BB6+BH6+BN6+BT6+BZ6+CF6+CL6+F6+L6+R6+X6+AD6+AJ6+AP6)</f>
        <v>849028</v>
      </c>
      <c r="CO6" s="175">
        <f t="shared" si="16"/>
        <v>31525</v>
      </c>
      <c r="CP6" s="134">
        <v>10871</v>
      </c>
      <c r="CQ6" s="1">
        <v>1730</v>
      </c>
      <c r="CR6" s="1">
        <v>0</v>
      </c>
      <c r="CS6" s="1">
        <v>0</v>
      </c>
      <c r="CT6" s="103">
        <f t="shared" ref="CT6:CT35" si="17">SUM(CP6+CQ6+CR6+CS6)</f>
        <v>12601</v>
      </c>
      <c r="CU6" s="106">
        <f>'[5]Non farebox- Details '!BJ6</f>
        <v>1140</v>
      </c>
      <c r="CV6" s="111">
        <v>17884</v>
      </c>
      <c r="CW6" s="1">
        <v>3960</v>
      </c>
      <c r="CX6" s="1">
        <v>0</v>
      </c>
      <c r="CY6" s="1">
        <v>0</v>
      </c>
      <c r="CZ6" s="103">
        <f t="shared" ref="CZ6:CZ35" si="18">SUM(CV6:CY6)</f>
        <v>21844</v>
      </c>
      <c r="DA6" s="105">
        <f>'[5]Non farebox- Details '!BM6</f>
        <v>1880</v>
      </c>
      <c r="DB6" s="134">
        <v>4095</v>
      </c>
      <c r="DC6" s="1">
        <v>860</v>
      </c>
      <c r="DD6" s="1">
        <v>0</v>
      </c>
      <c r="DE6" s="1">
        <v>0</v>
      </c>
      <c r="DF6" s="103">
        <f t="shared" ref="DF6:DF35" si="19">SUM(DB6:DE6)</f>
        <v>4955</v>
      </c>
      <c r="DG6" s="106">
        <f>'[5]Non farebox- Details '!BR6</f>
        <v>57</v>
      </c>
      <c r="DH6" s="111">
        <v>12754</v>
      </c>
      <c r="DI6" s="1">
        <v>1280</v>
      </c>
      <c r="DJ6" s="1">
        <v>0</v>
      </c>
      <c r="DK6" s="1">
        <v>0</v>
      </c>
      <c r="DL6" s="103">
        <f t="shared" ref="DL6:DL35" si="20">SUM(DH6:DK6)</f>
        <v>14034</v>
      </c>
      <c r="DM6" s="105">
        <f>'[5]Non farebox- Details '!BV6</f>
        <v>220</v>
      </c>
      <c r="DN6" s="134">
        <v>100906</v>
      </c>
      <c r="DO6" s="1">
        <v>11060</v>
      </c>
      <c r="DP6" s="1">
        <v>0</v>
      </c>
      <c r="DQ6" s="1">
        <v>0</v>
      </c>
      <c r="DR6" s="103">
        <f t="shared" ref="DR6:DR35" si="21">SUM(DN6:DQ6)</f>
        <v>111966</v>
      </c>
      <c r="DS6" s="106">
        <f>'[5]Non farebox- Details '!BZ6</f>
        <v>4450</v>
      </c>
      <c r="DT6" s="174">
        <f t="shared" ref="DT6:DT35" si="22">SUM(CT6+CZ6+DF6+DL6+DR6)</f>
        <v>165400</v>
      </c>
      <c r="DU6" s="176">
        <f t="shared" si="0"/>
        <v>7747</v>
      </c>
      <c r="DV6" s="108">
        <f t="shared" ref="DV6:DV35" si="23">AV6+BB6+BH6+BN6+BT6+BZ6+CF6+CL6+CT6+CZ6+DF6+DL6+DR6+F6+L6+R6+X6+AD6+AJ6+AP6</f>
        <v>1014428</v>
      </c>
      <c r="DW6" s="109">
        <f>'[5]Non farebox- Details '!CA6</f>
        <v>39272</v>
      </c>
      <c r="DX6" s="112"/>
      <c r="DY6" s="110"/>
      <c r="DZ6" s="46"/>
      <c r="EA6" s="8"/>
    </row>
    <row r="7" spans="1:131">
      <c r="A7" s="356">
        <v>42919</v>
      </c>
      <c r="B7" s="130">
        <v>40603</v>
      </c>
      <c r="C7" s="1">
        <v>8160</v>
      </c>
      <c r="D7" s="1">
        <v>0</v>
      </c>
      <c r="E7" s="1">
        <v>0</v>
      </c>
      <c r="F7" s="102">
        <f t="shared" si="1"/>
        <v>48763</v>
      </c>
      <c r="G7" s="131">
        <f>'[5]Non farebox- Details '!E7</f>
        <v>862</v>
      </c>
      <c r="H7" s="130">
        <v>17293</v>
      </c>
      <c r="I7" s="1">
        <v>7110</v>
      </c>
      <c r="J7" s="1">
        <v>0</v>
      </c>
      <c r="K7" s="1">
        <v>0</v>
      </c>
      <c r="L7" s="102">
        <f t="shared" si="2"/>
        <v>24403</v>
      </c>
      <c r="M7" s="131">
        <f>'[5]Non farebox- Details '!I7</f>
        <v>601</v>
      </c>
      <c r="N7" s="130">
        <v>9231</v>
      </c>
      <c r="O7" s="1">
        <v>1500</v>
      </c>
      <c r="P7" s="1">
        <v>0</v>
      </c>
      <c r="Q7" s="1">
        <v>0</v>
      </c>
      <c r="R7" s="102">
        <f t="shared" si="3"/>
        <v>10731</v>
      </c>
      <c r="S7" s="131">
        <f>'[5]Non farebox- Details '!M7</f>
        <v>50</v>
      </c>
      <c r="T7" s="130">
        <v>14639</v>
      </c>
      <c r="U7" s="1">
        <v>2920</v>
      </c>
      <c r="V7" s="1">
        <v>0</v>
      </c>
      <c r="W7" s="1">
        <v>0</v>
      </c>
      <c r="X7" s="102">
        <f t="shared" si="4"/>
        <v>17559</v>
      </c>
      <c r="Y7" s="131">
        <f>'[5]Non farebox- Details '!Q7</f>
        <v>983</v>
      </c>
      <c r="Z7" s="130">
        <v>26618</v>
      </c>
      <c r="AA7" s="1">
        <v>7460</v>
      </c>
      <c r="AB7" s="1">
        <v>0</v>
      </c>
      <c r="AC7" s="1">
        <v>0</v>
      </c>
      <c r="AD7" s="102">
        <f t="shared" si="5"/>
        <v>34078</v>
      </c>
      <c r="AE7" s="131">
        <f>'[5]Non farebox- Details '!U7</f>
        <v>1683</v>
      </c>
      <c r="AF7" s="130">
        <v>29863</v>
      </c>
      <c r="AG7" s="1">
        <v>13860</v>
      </c>
      <c r="AH7" s="1">
        <v>0</v>
      </c>
      <c r="AI7" s="1">
        <v>0</v>
      </c>
      <c r="AJ7" s="102">
        <f t="shared" si="6"/>
        <v>43723</v>
      </c>
      <c r="AK7" s="131">
        <f>'[5]Non farebox- Details '!Y7</f>
        <v>877</v>
      </c>
      <c r="AL7" s="130">
        <v>74508</v>
      </c>
      <c r="AM7" s="1">
        <v>24600</v>
      </c>
      <c r="AN7" s="1">
        <v>0</v>
      </c>
      <c r="AO7" s="1">
        <v>0</v>
      </c>
      <c r="AP7" s="102">
        <f t="shared" si="7"/>
        <v>99108</v>
      </c>
      <c r="AQ7" s="131">
        <f>'[5]Non farebox- Details '!AD7</f>
        <v>6153</v>
      </c>
      <c r="AR7" s="130">
        <v>54462</v>
      </c>
      <c r="AS7" s="1">
        <v>28070</v>
      </c>
      <c r="AT7" s="1">
        <v>0</v>
      </c>
      <c r="AU7" s="1">
        <v>1600</v>
      </c>
      <c r="AV7" s="102">
        <f t="shared" si="8"/>
        <v>84132</v>
      </c>
      <c r="AW7" s="131">
        <f>'[5]Non farebox- Details '!AH7</f>
        <v>13363</v>
      </c>
      <c r="AX7" s="130">
        <v>97846</v>
      </c>
      <c r="AY7" s="1">
        <v>5900</v>
      </c>
      <c r="AZ7" s="1">
        <v>0</v>
      </c>
      <c r="BA7" s="1">
        <v>500</v>
      </c>
      <c r="BB7" s="103">
        <f t="shared" si="9"/>
        <v>104246</v>
      </c>
      <c r="BC7" s="131">
        <f>'[5]Non farebox- Details '!AJ7</f>
        <v>292</v>
      </c>
      <c r="BD7" s="132">
        <v>21308</v>
      </c>
      <c r="BE7" s="4">
        <v>2370</v>
      </c>
      <c r="BF7" s="4">
        <v>0</v>
      </c>
      <c r="BG7" s="4">
        <v>0</v>
      </c>
      <c r="BH7" s="103">
        <f t="shared" si="10"/>
        <v>23678</v>
      </c>
      <c r="BI7" s="106">
        <f>'[5]Non farebox- Details '!AM7</f>
        <v>2520</v>
      </c>
      <c r="BJ7" s="132">
        <v>44287</v>
      </c>
      <c r="BK7" s="4">
        <v>7360</v>
      </c>
      <c r="BL7" s="4">
        <v>0</v>
      </c>
      <c r="BM7" s="4">
        <v>450</v>
      </c>
      <c r="BN7" s="103">
        <f t="shared" si="11"/>
        <v>52097</v>
      </c>
      <c r="BO7" s="106">
        <f>'[5]Non farebox- Details '!AQ7</f>
        <v>7882</v>
      </c>
      <c r="BP7" s="130">
        <v>30220</v>
      </c>
      <c r="BQ7" s="1">
        <v>9210</v>
      </c>
      <c r="BR7" s="4">
        <v>0</v>
      </c>
      <c r="BS7" s="4">
        <v>100</v>
      </c>
      <c r="BT7" s="103">
        <f t="shared" si="12"/>
        <v>39530</v>
      </c>
      <c r="BU7" s="131">
        <f>'[5]Non farebox- Details '!AU7</f>
        <v>3647</v>
      </c>
      <c r="BV7" s="130">
        <v>38243</v>
      </c>
      <c r="BW7" s="1">
        <v>15930</v>
      </c>
      <c r="BX7" s="4">
        <v>0</v>
      </c>
      <c r="BY7" s="1">
        <v>0</v>
      </c>
      <c r="BZ7" s="103">
        <f t="shared" si="13"/>
        <v>54173</v>
      </c>
      <c r="CA7" s="131">
        <f>'[5]Non farebox- Details '!AY7</f>
        <v>2550</v>
      </c>
      <c r="CB7" s="130">
        <v>57307</v>
      </c>
      <c r="CC7" s="1">
        <v>15320</v>
      </c>
      <c r="CD7" s="1">
        <v>0</v>
      </c>
      <c r="CE7" s="1">
        <v>150</v>
      </c>
      <c r="CF7" s="103">
        <f t="shared" si="14"/>
        <v>72777</v>
      </c>
      <c r="CG7" s="106">
        <f>'[5]Non farebox- Details '!BC7</f>
        <v>6430</v>
      </c>
      <c r="CH7" s="133">
        <v>51025</v>
      </c>
      <c r="CI7" s="104">
        <v>15770</v>
      </c>
      <c r="CJ7" s="104">
        <v>0</v>
      </c>
      <c r="CK7" s="104">
        <v>0</v>
      </c>
      <c r="CL7" s="103">
        <f t="shared" si="15"/>
        <v>66795</v>
      </c>
      <c r="CM7" s="106">
        <f>'[5]Non farebox- Details '!BG7</f>
        <v>3530</v>
      </c>
      <c r="CN7" s="174">
        <f t="shared" si="16"/>
        <v>775793</v>
      </c>
      <c r="CO7" s="175">
        <f t="shared" si="16"/>
        <v>51423</v>
      </c>
      <c r="CP7" s="130">
        <v>10212</v>
      </c>
      <c r="CQ7" s="1">
        <v>15530</v>
      </c>
      <c r="CR7" s="1">
        <v>0</v>
      </c>
      <c r="CS7" s="1">
        <v>0</v>
      </c>
      <c r="CT7" s="103">
        <f t="shared" si="17"/>
        <v>25742</v>
      </c>
      <c r="CU7" s="106">
        <f>'[5]Non farebox- Details '!BJ7</f>
        <v>1590</v>
      </c>
      <c r="CV7" s="107">
        <v>19132</v>
      </c>
      <c r="CW7" s="1">
        <v>6040</v>
      </c>
      <c r="CX7" s="1">
        <v>0</v>
      </c>
      <c r="CY7" s="1">
        <v>0</v>
      </c>
      <c r="CZ7" s="103">
        <f t="shared" si="18"/>
        <v>25172</v>
      </c>
      <c r="DA7" s="105">
        <f>'[5]Non farebox- Details '!BM7</f>
        <v>4430</v>
      </c>
      <c r="DB7" s="130">
        <v>5300</v>
      </c>
      <c r="DC7" s="1">
        <v>420</v>
      </c>
      <c r="DD7" s="1">
        <v>0</v>
      </c>
      <c r="DE7" s="1">
        <v>0</v>
      </c>
      <c r="DF7" s="103">
        <f t="shared" si="19"/>
        <v>5720</v>
      </c>
      <c r="DG7" s="106">
        <f>'[5]Non farebox- Details '!BR7</f>
        <v>257</v>
      </c>
      <c r="DH7" s="107">
        <v>16294</v>
      </c>
      <c r="DI7" s="1">
        <v>3490</v>
      </c>
      <c r="DJ7" s="1">
        <v>0</v>
      </c>
      <c r="DK7" s="1">
        <v>0</v>
      </c>
      <c r="DL7" s="103">
        <f t="shared" si="20"/>
        <v>19784</v>
      </c>
      <c r="DM7" s="105">
        <f>'[5]Non farebox- Details '!BV7</f>
        <v>420</v>
      </c>
      <c r="DN7" s="130">
        <v>77707</v>
      </c>
      <c r="DO7" s="1">
        <v>10470</v>
      </c>
      <c r="DP7" s="1">
        <v>0</v>
      </c>
      <c r="DQ7" s="1">
        <v>0</v>
      </c>
      <c r="DR7" s="103">
        <f t="shared" si="21"/>
        <v>88177</v>
      </c>
      <c r="DS7" s="106">
        <f>'[5]Non farebox- Details '!BZ7</f>
        <v>3895</v>
      </c>
      <c r="DT7" s="174">
        <f t="shared" si="22"/>
        <v>164595</v>
      </c>
      <c r="DU7" s="176">
        <f t="shared" si="0"/>
        <v>10592</v>
      </c>
      <c r="DV7" s="108">
        <f t="shared" si="23"/>
        <v>940388</v>
      </c>
      <c r="DW7" s="109">
        <f>'[5]Non farebox- Details '!CA7</f>
        <v>62015</v>
      </c>
      <c r="DX7" s="112"/>
      <c r="DY7" s="110"/>
      <c r="DZ7" s="46"/>
      <c r="EA7" s="8"/>
    </row>
    <row r="8" spans="1:131">
      <c r="A8" s="356">
        <v>42920</v>
      </c>
      <c r="B8" s="130">
        <v>33741</v>
      </c>
      <c r="C8" s="1">
        <v>9135.5499999999993</v>
      </c>
      <c r="D8" s="1">
        <v>0</v>
      </c>
      <c r="E8" s="1">
        <v>0</v>
      </c>
      <c r="F8" s="102">
        <f t="shared" si="1"/>
        <v>42876.55</v>
      </c>
      <c r="G8" s="131">
        <f>'[5]Non farebox- Details '!E8</f>
        <v>1186</v>
      </c>
      <c r="H8" s="130">
        <v>13578</v>
      </c>
      <c r="I8" s="1">
        <v>1160</v>
      </c>
      <c r="J8" s="1">
        <v>0</v>
      </c>
      <c r="K8" s="1">
        <v>0</v>
      </c>
      <c r="L8" s="102">
        <f t="shared" si="2"/>
        <v>14738</v>
      </c>
      <c r="M8" s="131">
        <f>'[5]Non farebox- Details '!I8</f>
        <v>78</v>
      </c>
      <c r="N8" s="130">
        <v>11775</v>
      </c>
      <c r="O8" s="1">
        <v>100</v>
      </c>
      <c r="P8" s="1">
        <v>0</v>
      </c>
      <c r="Q8" s="1">
        <v>0</v>
      </c>
      <c r="R8" s="102">
        <f t="shared" si="3"/>
        <v>11875</v>
      </c>
      <c r="S8" s="131">
        <f>'[5]Non farebox- Details '!M8</f>
        <v>45</v>
      </c>
      <c r="T8" s="130">
        <v>13094</v>
      </c>
      <c r="U8" s="1">
        <v>3210</v>
      </c>
      <c r="V8" s="1">
        <v>0</v>
      </c>
      <c r="W8" s="1">
        <v>0</v>
      </c>
      <c r="X8" s="102">
        <f t="shared" si="4"/>
        <v>16304</v>
      </c>
      <c r="Y8" s="131">
        <f>'[5]Non farebox- Details '!Q8</f>
        <v>456</v>
      </c>
      <c r="Z8" s="130">
        <v>25214</v>
      </c>
      <c r="AA8" s="1">
        <v>10380</v>
      </c>
      <c r="AB8" s="1">
        <v>0</v>
      </c>
      <c r="AC8" s="1">
        <v>650</v>
      </c>
      <c r="AD8" s="102">
        <f t="shared" si="5"/>
        <v>36244</v>
      </c>
      <c r="AE8" s="131">
        <f>'[5]Non farebox- Details '!U8</f>
        <v>815</v>
      </c>
      <c r="AF8" s="130">
        <v>27925</v>
      </c>
      <c r="AG8" s="1">
        <v>9090</v>
      </c>
      <c r="AH8" s="1">
        <v>0</v>
      </c>
      <c r="AI8" s="1">
        <v>0</v>
      </c>
      <c r="AJ8" s="102">
        <f t="shared" si="6"/>
        <v>37015</v>
      </c>
      <c r="AK8" s="131">
        <f>'[5]Non farebox- Details '!Y8</f>
        <v>326</v>
      </c>
      <c r="AL8" s="130">
        <v>65750</v>
      </c>
      <c r="AM8" s="1">
        <v>17600</v>
      </c>
      <c r="AN8" s="1">
        <v>0</v>
      </c>
      <c r="AO8" s="1">
        <v>700</v>
      </c>
      <c r="AP8" s="102">
        <f t="shared" si="7"/>
        <v>84050</v>
      </c>
      <c r="AQ8" s="131">
        <f>'[5]Non farebox- Details '!AD8</f>
        <v>4988</v>
      </c>
      <c r="AR8" s="130">
        <v>42592</v>
      </c>
      <c r="AS8" s="1">
        <v>24570</v>
      </c>
      <c r="AT8" s="1">
        <v>0</v>
      </c>
      <c r="AU8" s="1">
        <v>0</v>
      </c>
      <c r="AV8" s="102">
        <f t="shared" si="8"/>
        <v>67162</v>
      </c>
      <c r="AW8" s="131">
        <f>'[5]Non farebox- Details '!AH8</f>
        <v>10153</v>
      </c>
      <c r="AX8" s="130">
        <v>58493</v>
      </c>
      <c r="AY8" s="1">
        <v>5230</v>
      </c>
      <c r="AZ8" s="1">
        <v>0</v>
      </c>
      <c r="BA8" s="1">
        <v>0</v>
      </c>
      <c r="BB8" s="103">
        <f t="shared" si="9"/>
        <v>63723</v>
      </c>
      <c r="BC8" s="131">
        <f>'[5]Non farebox- Details '!AJ8</f>
        <v>188</v>
      </c>
      <c r="BD8" s="132">
        <v>18308</v>
      </c>
      <c r="BE8" s="4">
        <v>2860</v>
      </c>
      <c r="BF8" s="4">
        <v>0</v>
      </c>
      <c r="BG8" s="4">
        <v>0</v>
      </c>
      <c r="BH8" s="103">
        <f t="shared" si="10"/>
        <v>21168</v>
      </c>
      <c r="BI8" s="106">
        <f>'[5]Non farebox- Details '!AM8</f>
        <v>1830</v>
      </c>
      <c r="BJ8" s="135">
        <v>50106</v>
      </c>
      <c r="BK8" s="113">
        <v>4970</v>
      </c>
      <c r="BL8" s="4">
        <v>0</v>
      </c>
      <c r="BM8" s="113">
        <v>100</v>
      </c>
      <c r="BN8" s="103">
        <f t="shared" si="11"/>
        <v>55176</v>
      </c>
      <c r="BO8" s="106">
        <f>'[5]Non farebox- Details '!AQ8</f>
        <v>6464</v>
      </c>
      <c r="BP8" s="130">
        <v>26973</v>
      </c>
      <c r="BQ8" s="1">
        <v>3180</v>
      </c>
      <c r="BR8" s="4">
        <v>0</v>
      </c>
      <c r="BS8" s="4">
        <v>300</v>
      </c>
      <c r="BT8" s="103">
        <f t="shared" si="12"/>
        <v>30453</v>
      </c>
      <c r="BU8" s="131">
        <f>'[5]Non farebox- Details '!AU8</f>
        <v>3368</v>
      </c>
      <c r="BV8" s="130">
        <v>35679</v>
      </c>
      <c r="BW8" s="1">
        <v>18980</v>
      </c>
      <c r="BX8" s="4">
        <v>0</v>
      </c>
      <c r="BY8" s="1">
        <v>0</v>
      </c>
      <c r="BZ8" s="103">
        <f t="shared" si="13"/>
        <v>54659</v>
      </c>
      <c r="CA8" s="131">
        <f>'[5]Non farebox- Details '!AY8</f>
        <v>700</v>
      </c>
      <c r="CB8" s="130">
        <v>48947</v>
      </c>
      <c r="CC8" s="1">
        <v>13890</v>
      </c>
      <c r="CD8" s="1">
        <v>0</v>
      </c>
      <c r="CE8" s="1">
        <v>0</v>
      </c>
      <c r="CF8" s="103">
        <f t="shared" si="14"/>
        <v>62837</v>
      </c>
      <c r="CG8" s="106">
        <f>'[5]Non farebox- Details '!BC8</f>
        <v>7765</v>
      </c>
      <c r="CH8" s="133">
        <v>37942</v>
      </c>
      <c r="CI8" s="104">
        <v>10780</v>
      </c>
      <c r="CJ8" s="104">
        <v>0</v>
      </c>
      <c r="CK8" s="104">
        <v>0</v>
      </c>
      <c r="CL8" s="103">
        <f t="shared" si="15"/>
        <v>48722</v>
      </c>
      <c r="CM8" s="106">
        <f>'[5]Non farebox- Details '!BG8</f>
        <v>1350</v>
      </c>
      <c r="CN8" s="174">
        <f t="shared" si="16"/>
        <v>647002.55000000005</v>
      </c>
      <c r="CO8" s="175">
        <f t="shared" si="16"/>
        <v>39712</v>
      </c>
      <c r="CP8" s="130">
        <v>11524</v>
      </c>
      <c r="CQ8" s="1">
        <v>8390</v>
      </c>
      <c r="CR8" s="1">
        <v>0</v>
      </c>
      <c r="CS8" s="1">
        <v>400</v>
      </c>
      <c r="CT8" s="103">
        <f t="shared" si="17"/>
        <v>20314</v>
      </c>
      <c r="CU8" s="106">
        <f>'[5]Non farebox- Details '!BJ8</f>
        <v>725</v>
      </c>
      <c r="CV8" s="107">
        <v>14892</v>
      </c>
      <c r="CW8" s="1">
        <v>4260</v>
      </c>
      <c r="CX8" s="1">
        <v>0</v>
      </c>
      <c r="CY8" s="1">
        <v>0</v>
      </c>
      <c r="CZ8" s="103">
        <f t="shared" si="18"/>
        <v>19152</v>
      </c>
      <c r="DA8" s="105">
        <f>'[5]Non farebox- Details '!BM8</f>
        <v>5671</v>
      </c>
      <c r="DB8" s="130">
        <v>3960</v>
      </c>
      <c r="DC8" s="1">
        <v>2700</v>
      </c>
      <c r="DD8" s="1">
        <v>0</v>
      </c>
      <c r="DE8" s="1">
        <v>0</v>
      </c>
      <c r="DF8" s="103">
        <f t="shared" si="19"/>
        <v>6660</v>
      </c>
      <c r="DG8" s="106">
        <f>'[5]Non farebox- Details '!BR8</f>
        <v>252</v>
      </c>
      <c r="DH8" s="107">
        <v>14282</v>
      </c>
      <c r="DI8" s="1">
        <v>4830</v>
      </c>
      <c r="DJ8" s="1">
        <v>0</v>
      </c>
      <c r="DK8" s="1">
        <v>0</v>
      </c>
      <c r="DL8" s="103">
        <f t="shared" si="20"/>
        <v>19112</v>
      </c>
      <c r="DM8" s="105">
        <f>'[5]Non farebox- Details '!BV8</f>
        <v>295</v>
      </c>
      <c r="DN8" s="130">
        <v>75414</v>
      </c>
      <c r="DO8" s="1">
        <v>10750</v>
      </c>
      <c r="DP8" s="1">
        <v>0</v>
      </c>
      <c r="DQ8" s="1">
        <v>0</v>
      </c>
      <c r="DR8" s="103">
        <f t="shared" si="21"/>
        <v>86164</v>
      </c>
      <c r="DS8" s="106">
        <f>'[5]Non farebox- Details '!BZ8</f>
        <v>3020</v>
      </c>
      <c r="DT8" s="174">
        <f t="shared" si="22"/>
        <v>151402</v>
      </c>
      <c r="DU8" s="176">
        <f t="shared" si="0"/>
        <v>9963</v>
      </c>
      <c r="DV8" s="108">
        <f t="shared" si="23"/>
        <v>798404.55</v>
      </c>
      <c r="DW8" s="109">
        <f>'[5]Non farebox- Details '!CA8</f>
        <v>49675</v>
      </c>
      <c r="DX8" s="114"/>
      <c r="DY8" s="114"/>
      <c r="DZ8" s="46"/>
      <c r="EA8" s="46"/>
    </row>
    <row r="9" spans="1:131">
      <c r="A9" s="356">
        <v>42921</v>
      </c>
      <c r="B9" s="130">
        <v>42579</v>
      </c>
      <c r="C9" s="1">
        <v>1550</v>
      </c>
      <c r="D9" s="1">
        <v>0</v>
      </c>
      <c r="E9" s="1">
        <v>0</v>
      </c>
      <c r="F9" s="102">
        <f t="shared" si="1"/>
        <v>44129</v>
      </c>
      <c r="G9" s="131">
        <f>'[5]Non farebox- Details '!E9</f>
        <v>978</v>
      </c>
      <c r="H9" s="130">
        <v>15863</v>
      </c>
      <c r="I9" s="1">
        <v>2780</v>
      </c>
      <c r="J9" s="1">
        <v>0</v>
      </c>
      <c r="K9" s="1">
        <v>250</v>
      </c>
      <c r="L9" s="102">
        <f t="shared" si="2"/>
        <v>18893</v>
      </c>
      <c r="M9" s="131">
        <f>'[5]Non farebox- Details '!I9</f>
        <v>187</v>
      </c>
      <c r="N9" s="130">
        <v>12615</v>
      </c>
      <c r="O9" s="1">
        <v>4530</v>
      </c>
      <c r="P9" s="1">
        <v>0</v>
      </c>
      <c r="Q9" s="1">
        <v>0</v>
      </c>
      <c r="R9" s="102">
        <f t="shared" si="3"/>
        <v>17145</v>
      </c>
      <c r="S9" s="131">
        <f>'[5]Non farebox- Details '!M9</f>
        <v>65</v>
      </c>
      <c r="T9" s="130">
        <v>11885</v>
      </c>
      <c r="U9" s="1">
        <v>3950</v>
      </c>
      <c r="V9" s="1">
        <v>0</v>
      </c>
      <c r="W9" s="1">
        <v>0</v>
      </c>
      <c r="X9" s="102">
        <f t="shared" si="4"/>
        <v>15835</v>
      </c>
      <c r="Y9" s="131">
        <f>'[5]Non farebox- Details '!Q9</f>
        <v>985</v>
      </c>
      <c r="Z9" s="130">
        <v>21983</v>
      </c>
      <c r="AA9" s="1">
        <v>6660</v>
      </c>
      <c r="AB9" s="1">
        <v>0</v>
      </c>
      <c r="AC9" s="1">
        <v>0</v>
      </c>
      <c r="AD9" s="102">
        <f t="shared" si="5"/>
        <v>28643</v>
      </c>
      <c r="AE9" s="131">
        <f>'[5]Non farebox- Details '!U9</f>
        <v>1563</v>
      </c>
      <c r="AF9" s="130">
        <v>25636</v>
      </c>
      <c r="AG9" s="1">
        <v>4680</v>
      </c>
      <c r="AH9" s="1">
        <v>0</v>
      </c>
      <c r="AI9" s="1">
        <v>0</v>
      </c>
      <c r="AJ9" s="102">
        <f t="shared" si="6"/>
        <v>30316</v>
      </c>
      <c r="AK9" s="131">
        <f>'[5]Non farebox- Details '!Y9</f>
        <v>646</v>
      </c>
      <c r="AL9" s="130">
        <v>61371</v>
      </c>
      <c r="AM9" s="1">
        <v>20712</v>
      </c>
      <c r="AN9" s="1">
        <v>0</v>
      </c>
      <c r="AO9" s="1">
        <v>0</v>
      </c>
      <c r="AP9" s="102">
        <f t="shared" si="7"/>
        <v>82083</v>
      </c>
      <c r="AQ9" s="131">
        <f>'[5]Non farebox- Details '!AD9</f>
        <v>5377</v>
      </c>
      <c r="AR9" s="130">
        <v>47649</v>
      </c>
      <c r="AS9" s="1">
        <v>16440</v>
      </c>
      <c r="AT9" s="1">
        <v>0</v>
      </c>
      <c r="AU9" s="1">
        <v>0</v>
      </c>
      <c r="AV9" s="102">
        <f t="shared" si="8"/>
        <v>64089</v>
      </c>
      <c r="AW9" s="131">
        <f>'[5]Non farebox- Details '!AH9</f>
        <v>14011</v>
      </c>
      <c r="AX9" s="130">
        <v>61188</v>
      </c>
      <c r="AY9" s="1">
        <v>1890</v>
      </c>
      <c r="AZ9" s="1">
        <v>0</v>
      </c>
      <c r="BA9" s="1">
        <v>0</v>
      </c>
      <c r="BB9" s="103">
        <f t="shared" si="9"/>
        <v>63078</v>
      </c>
      <c r="BC9" s="131">
        <f>'[5]Non farebox- Details '!AJ9</f>
        <v>164</v>
      </c>
      <c r="BD9" s="132">
        <v>18248</v>
      </c>
      <c r="BE9" s="1">
        <v>430</v>
      </c>
      <c r="BF9" s="4">
        <v>0</v>
      </c>
      <c r="BG9" s="1">
        <v>0</v>
      </c>
      <c r="BH9" s="103">
        <f t="shared" si="10"/>
        <v>18678</v>
      </c>
      <c r="BI9" s="106">
        <f>'[5]Non farebox- Details '!AM9</f>
        <v>8150</v>
      </c>
      <c r="BJ9" s="135">
        <v>46767</v>
      </c>
      <c r="BK9" s="113">
        <v>4240</v>
      </c>
      <c r="BL9" s="4">
        <v>0</v>
      </c>
      <c r="BM9" s="113">
        <v>0</v>
      </c>
      <c r="BN9" s="103">
        <f t="shared" si="11"/>
        <v>51007</v>
      </c>
      <c r="BO9" s="106">
        <f>'[5]Non farebox- Details '!AQ9</f>
        <v>5245</v>
      </c>
      <c r="BP9" s="130">
        <v>26885</v>
      </c>
      <c r="BQ9" s="1">
        <v>4410</v>
      </c>
      <c r="BR9" s="4">
        <v>0</v>
      </c>
      <c r="BS9" s="4">
        <v>0</v>
      </c>
      <c r="BT9" s="103">
        <f t="shared" si="12"/>
        <v>31295</v>
      </c>
      <c r="BU9" s="131">
        <f>'[5]Non farebox- Details '!AU9</f>
        <v>2303</v>
      </c>
      <c r="BV9" s="130">
        <v>32022</v>
      </c>
      <c r="BW9" s="1">
        <v>9250</v>
      </c>
      <c r="BX9" s="4">
        <v>0</v>
      </c>
      <c r="BY9" s="1">
        <v>0</v>
      </c>
      <c r="BZ9" s="103">
        <f t="shared" si="13"/>
        <v>41272</v>
      </c>
      <c r="CA9" s="131">
        <f>'[5]Non farebox- Details '!AY9</f>
        <v>1020</v>
      </c>
      <c r="CB9" s="130">
        <v>49540</v>
      </c>
      <c r="CC9" s="1">
        <v>10050</v>
      </c>
      <c r="CD9" s="1">
        <v>0</v>
      </c>
      <c r="CE9" s="1">
        <v>0</v>
      </c>
      <c r="CF9" s="103">
        <f t="shared" si="14"/>
        <v>59590</v>
      </c>
      <c r="CG9" s="106">
        <f>'[5]Non farebox- Details '!BC9</f>
        <v>6975</v>
      </c>
      <c r="CH9" s="133">
        <v>40863</v>
      </c>
      <c r="CI9" s="104">
        <v>9980</v>
      </c>
      <c r="CJ9" s="104">
        <v>0</v>
      </c>
      <c r="CK9" s="104">
        <v>0</v>
      </c>
      <c r="CL9" s="103">
        <f t="shared" si="15"/>
        <v>50843</v>
      </c>
      <c r="CM9" s="106">
        <f>'[5]Non farebox- Details '!BG9</f>
        <v>1140</v>
      </c>
      <c r="CN9" s="174">
        <f t="shared" si="16"/>
        <v>616896</v>
      </c>
      <c r="CO9" s="175">
        <f t="shared" si="16"/>
        <v>48809</v>
      </c>
      <c r="CP9" s="130">
        <v>12966</v>
      </c>
      <c r="CQ9" s="1">
        <v>10480</v>
      </c>
      <c r="CR9" s="1">
        <v>0</v>
      </c>
      <c r="CS9" s="1">
        <v>0</v>
      </c>
      <c r="CT9" s="103">
        <f t="shared" si="17"/>
        <v>23446</v>
      </c>
      <c r="CU9" s="106">
        <f>'[5]Non farebox- Details '!BJ9</f>
        <v>715</v>
      </c>
      <c r="CV9" s="107">
        <v>16392</v>
      </c>
      <c r="CW9" s="1">
        <v>3050</v>
      </c>
      <c r="CX9" s="1">
        <v>0</v>
      </c>
      <c r="CY9" s="1">
        <v>0</v>
      </c>
      <c r="CZ9" s="103">
        <f t="shared" si="18"/>
        <v>19442</v>
      </c>
      <c r="DA9" s="105">
        <f>'[5]Non farebox- Details '!BM9</f>
        <v>5250</v>
      </c>
      <c r="DB9" s="130">
        <v>6130</v>
      </c>
      <c r="DC9" s="1">
        <v>320</v>
      </c>
      <c r="DD9" s="1">
        <v>0</v>
      </c>
      <c r="DE9" s="1">
        <v>0</v>
      </c>
      <c r="DF9" s="103">
        <f t="shared" si="19"/>
        <v>6450</v>
      </c>
      <c r="DG9" s="106">
        <f>'[5]Non farebox- Details '!BR9</f>
        <v>167</v>
      </c>
      <c r="DH9" s="107">
        <v>16630</v>
      </c>
      <c r="DI9" s="1">
        <v>2920</v>
      </c>
      <c r="DJ9" s="1">
        <v>0</v>
      </c>
      <c r="DK9" s="1">
        <v>0</v>
      </c>
      <c r="DL9" s="103">
        <f t="shared" si="20"/>
        <v>19550</v>
      </c>
      <c r="DM9" s="105">
        <f>'[5]Non farebox- Details '!BV9</f>
        <v>890</v>
      </c>
      <c r="DN9" s="130">
        <v>75534</v>
      </c>
      <c r="DO9" s="1">
        <v>15300</v>
      </c>
      <c r="DP9" s="1">
        <v>0</v>
      </c>
      <c r="DQ9" s="1">
        <v>0</v>
      </c>
      <c r="DR9" s="103">
        <f t="shared" si="21"/>
        <v>90834</v>
      </c>
      <c r="DS9" s="106">
        <f>'[5]Non farebox- Details '!BZ9</f>
        <v>5285</v>
      </c>
      <c r="DT9" s="174">
        <f t="shared" si="22"/>
        <v>159722</v>
      </c>
      <c r="DU9" s="176">
        <f t="shared" si="0"/>
        <v>12307</v>
      </c>
      <c r="DV9" s="108">
        <f t="shared" si="23"/>
        <v>776618</v>
      </c>
      <c r="DW9" s="109">
        <f>'[5]Non farebox- Details '!CA9</f>
        <v>61116</v>
      </c>
    </row>
    <row r="10" spans="1:131">
      <c r="A10" s="356">
        <v>42922</v>
      </c>
      <c r="B10" s="130">
        <v>31105</v>
      </c>
      <c r="C10" s="1">
        <v>1160</v>
      </c>
      <c r="D10" s="1">
        <v>0</v>
      </c>
      <c r="E10" s="1">
        <v>0</v>
      </c>
      <c r="F10" s="102">
        <f t="shared" si="1"/>
        <v>32265</v>
      </c>
      <c r="G10" s="131">
        <f>'[5]Non farebox- Details '!E10</f>
        <v>780</v>
      </c>
      <c r="H10" s="130">
        <v>17007</v>
      </c>
      <c r="I10" s="1">
        <v>2100</v>
      </c>
      <c r="J10" s="1">
        <v>0</v>
      </c>
      <c r="K10" s="1">
        <v>0</v>
      </c>
      <c r="L10" s="102">
        <f t="shared" si="2"/>
        <v>19107</v>
      </c>
      <c r="M10" s="131">
        <f>'[5]Non farebox- Details '!I10</f>
        <v>97</v>
      </c>
      <c r="N10" s="130">
        <v>9620</v>
      </c>
      <c r="O10" s="1">
        <v>2010</v>
      </c>
      <c r="P10" s="1">
        <v>0</v>
      </c>
      <c r="Q10" s="1">
        <v>0</v>
      </c>
      <c r="R10" s="102">
        <f t="shared" si="3"/>
        <v>11630</v>
      </c>
      <c r="S10" s="131">
        <f>'[5]Non farebox- Details '!M10</f>
        <v>45</v>
      </c>
      <c r="T10" s="130">
        <v>16684</v>
      </c>
      <c r="U10" s="1">
        <v>5320</v>
      </c>
      <c r="V10" s="1">
        <v>0</v>
      </c>
      <c r="W10" s="1">
        <v>0</v>
      </c>
      <c r="X10" s="102">
        <f t="shared" si="4"/>
        <v>22004</v>
      </c>
      <c r="Y10" s="131">
        <f>'[5]Non farebox- Details '!Q10</f>
        <v>404</v>
      </c>
      <c r="Z10" s="130">
        <v>24654</v>
      </c>
      <c r="AA10" s="1">
        <v>9640</v>
      </c>
      <c r="AB10" s="1">
        <v>0</v>
      </c>
      <c r="AC10" s="1">
        <v>0</v>
      </c>
      <c r="AD10" s="102">
        <f t="shared" si="5"/>
        <v>34294</v>
      </c>
      <c r="AE10" s="131">
        <f>'[5]Non farebox- Details '!U10</f>
        <v>684</v>
      </c>
      <c r="AF10" s="130">
        <v>26169</v>
      </c>
      <c r="AG10" s="1">
        <v>7040</v>
      </c>
      <c r="AH10" s="1">
        <v>0</v>
      </c>
      <c r="AI10" s="1">
        <v>0</v>
      </c>
      <c r="AJ10" s="102">
        <f t="shared" si="6"/>
        <v>33209</v>
      </c>
      <c r="AK10" s="131">
        <f>'[5]Non farebox- Details '!Y10</f>
        <v>270</v>
      </c>
      <c r="AL10" s="130">
        <v>56885</v>
      </c>
      <c r="AM10" s="1">
        <v>24822</v>
      </c>
      <c r="AN10" s="1">
        <v>0</v>
      </c>
      <c r="AO10" s="1">
        <v>0</v>
      </c>
      <c r="AP10" s="102">
        <f t="shared" si="7"/>
        <v>81707</v>
      </c>
      <c r="AQ10" s="131">
        <f>'[5]Non farebox- Details '!AD10</f>
        <v>6218</v>
      </c>
      <c r="AR10" s="130">
        <v>45305</v>
      </c>
      <c r="AS10" s="1">
        <v>19980</v>
      </c>
      <c r="AT10" s="1">
        <v>0</v>
      </c>
      <c r="AU10" s="1">
        <v>0</v>
      </c>
      <c r="AV10" s="102">
        <f t="shared" si="8"/>
        <v>65285</v>
      </c>
      <c r="AW10" s="131">
        <f>'[5]Non farebox- Details '!AH10</f>
        <v>9916</v>
      </c>
      <c r="AX10" s="130">
        <v>52668</v>
      </c>
      <c r="AY10" s="1">
        <v>5110</v>
      </c>
      <c r="AZ10" s="1">
        <v>0</v>
      </c>
      <c r="BA10" s="1">
        <v>0</v>
      </c>
      <c r="BB10" s="103">
        <f t="shared" si="9"/>
        <v>57778</v>
      </c>
      <c r="BC10" s="131">
        <f>'[5]Non farebox- Details '!AJ10</f>
        <v>236</v>
      </c>
      <c r="BD10" s="132">
        <v>16239</v>
      </c>
      <c r="BE10" s="1">
        <v>4970</v>
      </c>
      <c r="BF10" s="4">
        <v>0</v>
      </c>
      <c r="BG10" s="1">
        <v>0</v>
      </c>
      <c r="BH10" s="103">
        <f t="shared" si="10"/>
        <v>21209</v>
      </c>
      <c r="BI10" s="106">
        <f>'[5]Non farebox- Details '!AM10</f>
        <v>1390</v>
      </c>
      <c r="BJ10" s="135">
        <v>46005</v>
      </c>
      <c r="BK10" s="113">
        <v>4990</v>
      </c>
      <c r="BL10" s="4">
        <v>0</v>
      </c>
      <c r="BM10" s="113">
        <v>0</v>
      </c>
      <c r="BN10" s="103">
        <f t="shared" si="11"/>
        <v>50995</v>
      </c>
      <c r="BO10" s="106">
        <f>'[5]Non farebox- Details '!AQ10</f>
        <v>8286</v>
      </c>
      <c r="BP10" s="130">
        <v>26955</v>
      </c>
      <c r="BQ10" s="1">
        <v>3090</v>
      </c>
      <c r="BR10" s="4">
        <v>0</v>
      </c>
      <c r="BS10" s="4">
        <v>0</v>
      </c>
      <c r="BT10" s="103">
        <f t="shared" si="12"/>
        <v>30045</v>
      </c>
      <c r="BU10" s="131">
        <f>'[5]Non farebox- Details '!AU10</f>
        <v>2517</v>
      </c>
      <c r="BV10" s="130">
        <v>31184</v>
      </c>
      <c r="BW10" s="1">
        <v>14620</v>
      </c>
      <c r="BX10" s="4">
        <v>0</v>
      </c>
      <c r="BY10" s="1">
        <v>0</v>
      </c>
      <c r="BZ10" s="103">
        <f t="shared" si="13"/>
        <v>45804</v>
      </c>
      <c r="CA10" s="131">
        <f>'[5]Non farebox- Details '!AY10</f>
        <v>1280</v>
      </c>
      <c r="CB10" s="130">
        <v>50867</v>
      </c>
      <c r="CC10" s="1">
        <v>9370</v>
      </c>
      <c r="CD10" s="1">
        <v>0</v>
      </c>
      <c r="CE10" s="1">
        <v>0</v>
      </c>
      <c r="CF10" s="103">
        <f t="shared" si="14"/>
        <v>60237</v>
      </c>
      <c r="CG10" s="106">
        <f>'[5]Non farebox- Details '!BC10</f>
        <v>7015</v>
      </c>
      <c r="CH10" s="133">
        <v>37297</v>
      </c>
      <c r="CI10" s="104">
        <v>7890</v>
      </c>
      <c r="CJ10" s="104">
        <v>0</v>
      </c>
      <c r="CK10" s="104">
        <v>0</v>
      </c>
      <c r="CL10" s="103">
        <f t="shared" si="15"/>
        <v>45187</v>
      </c>
      <c r="CM10" s="106">
        <f>'[5]Non farebox- Details '!BG10</f>
        <v>2010</v>
      </c>
      <c r="CN10" s="174">
        <f t="shared" si="16"/>
        <v>610756</v>
      </c>
      <c r="CO10" s="175">
        <f t="shared" si="16"/>
        <v>41148</v>
      </c>
      <c r="CP10" s="130">
        <v>10952</v>
      </c>
      <c r="CQ10" s="1">
        <v>8090</v>
      </c>
      <c r="CR10" s="1">
        <v>0</v>
      </c>
      <c r="CS10" s="1">
        <v>0</v>
      </c>
      <c r="CT10" s="103">
        <f t="shared" si="17"/>
        <v>19042</v>
      </c>
      <c r="CU10" s="106">
        <f>'[5]Non farebox- Details '!BJ10</f>
        <v>1160</v>
      </c>
      <c r="CV10" s="107">
        <v>18420</v>
      </c>
      <c r="CW10" s="1">
        <v>830</v>
      </c>
      <c r="CX10" s="1">
        <v>0</v>
      </c>
      <c r="CY10" s="1">
        <v>0</v>
      </c>
      <c r="CZ10" s="103">
        <f t="shared" si="18"/>
        <v>19250</v>
      </c>
      <c r="DA10" s="105">
        <f>'[5]Non farebox- Details '!BM10</f>
        <v>6120</v>
      </c>
      <c r="DB10" s="130">
        <v>5130</v>
      </c>
      <c r="DC10" s="1">
        <v>4720</v>
      </c>
      <c r="DD10" s="1">
        <v>0</v>
      </c>
      <c r="DE10" s="1">
        <v>0</v>
      </c>
      <c r="DF10" s="103">
        <f t="shared" si="19"/>
        <v>9850</v>
      </c>
      <c r="DG10" s="106">
        <f>'[5]Non farebox- Details '!BR10</f>
        <v>171</v>
      </c>
      <c r="DH10" s="107">
        <v>12121</v>
      </c>
      <c r="DI10" s="1">
        <v>1970</v>
      </c>
      <c r="DJ10" s="1">
        <v>0</v>
      </c>
      <c r="DK10" s="1">
        <v>0</v>
      </c>
      <c r="DL10" s="103">
        <f t="shared" si="20"/>
        <v>14091</v>
      </c>
      <c r="DM10" s="105">
        <f>'[5]Non farebox- Details '!BV10</f>
        <v>560</v>
      </c>
      <c r="DN10" s="130">
        <v>69552</v>
      </c>
      <c r="DO10" s="1">
        <v>9910</v>
      </c>
      <c r="DP10" s="1">
        <v>0</v>
      </c>
      <c r="DQ10" s="1">
        <v>0</v>
      </c>
      <c r="DR10" s="103">
        <f t="shared" si="21"/>
        <v>79462</v>
      </c>
      <c r="DS10" s="106">
        <f>'[5]Non farebox- Details '!BZ10</f>
        <v>3830</v>
      </c>
      <c r="DT10" s="174">
        <f t="shared" si="22"/>
        <v>141695</v>
      </c>
      <c r="DU10" s="176">
        <f t="shared" si="0"/>
        <v>11841</v>
      </c>
      <c r="DV10" s="108">
        <f t="shared" si="23"/>
        <v>752451</v>
      </c>
      <c r="DW10" s="109">
        <f>'[5]Non farebox- Details '!CA10</f>
        <v>52989</v>
      </c>
    </row>
    <row r="11" spans="1:131">
      <c r="A11" s="356">
        <v>42923</v>
      </c>
      <c r="B11" s="130">
        <v>35679</v>
      </c>
      <c r="C11" s="1">
        <v>8170</v>
      </c>
      <c r="D11" s="1">
        <v>0</v>
      </c>
      <c r="E11" s="1">
        <v>0</v>
      </c>
      <c r="F11" s="102">
        <f t="shared" si="1"/>
        <v>43849</v>
      </c>
      <c r="G11" s="131">
        <f>'[5]Non farebox- Details '!E11</f>
        <v>895</v>
      </c>
      <c r="H11" s="130">
        <v>13424</v>
      </c>
      <c r="I11" s="1">
        <v>2230</v>
      </c>
      <c r="J11" s="1">
        <v>0</v>
      </c>
      <c r="K11" s="1">
        <v>0</v>
      </c>
      <c r="L11" s="102">
        <f t="shared" si="2"/>
        <v>15654</v>
      </c>
      <c r="M11" s="131">
        <f>'[5]Non farebox- Details '!I11</f>
        <v>88</v>
      </c>
      <c r="N11" s="130">
        <v>10355</v>
      </c>
      <c r="O11" s="1">
        <v>650</v>
      </c>
      <c r="P11" s="1">
        <v>0</v>
      </c>
      <c r="Q11" s="1">
        <v>0</v>
      </c>
      <c r="R11" s="102">
        <f t="shared" si="3"/>
        <v>11005</v>
      </c>
      <c r="S11" s="131">
        <f>'[5]Non farebox- Details '!M11</f>
        <v>85</v>
      </c>
      <c r="T11" s="130">
        <v>12696</v>
      </c>
      <c r="U11" s="1">
        <v>1800</v>
      </c>
      <c r="V11" s="1">
        <v>0</v>
      </c>
      <c r="W11" s="1">
        <v>0</v>
      </c>
      <c r="X11" s="102">
        <f t="shared" si="4"/>
        <v>14496</v>
      </c>
      <c r="Y11" s="131">
        <f>'[5]Non farebox- Details '!Q11</f>
        <v>1058</v>
      </c>
      <c r="Z11" s="130">
        <v>26345</v>
      </c>
      <c r="AA11" s="1">
        <v>4420</v>
      </c>
      <c r="AB11" s="1">
        <v>0</v>
      </c>
      <c r="AC11" s="1">
        <v>0</v>
      </c>
      <c r="AD11" s="102">
        <f t="shared" si="5"/>
        <v>30765</v>
      </c>
      <c r="AE11" s="131">
        <f>'[5]Non farebox- Details '!U11</f>
        <v>775</v>
      </c>
      <c r="AF11" s="130">
        <v>27920</v>
      </c>
      <c r="AG11" s="1">
        <v>3980</v>
      </c>
      <c r="AH11" s="1">
        <v>0</v>
      </c>
      <c r="AI11" s="1">
        <v>0</v>
      </c>
      <c r="AJ11" s="102">
        <f t="shared" si="6"/>
        <v>31900</v>
      </c>
      <c r="AK11" s="131">
        <f>'[5]Non farebox- Details '!Y11</f>
        <v>377</v>
      </c>
      <c r="AL11" s="130">
        <v>65826</v>
      </c>
      <c r="AM11" s="1">
        <v>12138</v>
      </c>
      <c r="AN11" s="1">
        <v>0</v>
      </c>
      <c r="AO11" s="1">
        <v>100</v>
      </c>
      <c r="AP11" s="102">
        <f t="shared" si="7"/>
        <v>78064</v>
      </c>
      <c r="AQ11" s="131">
        <f>'[5]Non farebox- Details '!AD11</f>
        <v>4338</v>
      </c>
      <c r="AR11" s="130">
        <v>41332</v>
      </c>
      <c r="AS11" s="1">
        <v>12560</v>
      </c>
      <c r="AT11" s="1">
        <v>0</v>
      </c>
      <c r="AU11" s="1">
        <v>600</v>
      </c>
      <c r="AV11" s="102">
        <f t="shared" si="8"/>
        <v>54492</v>
      </c>
      <c r="AW11" s="131">
        <f>'[5]Non farebox- Details '!AH11</f>
        <v>10307</v>
      </c>
      <c r="AX11" s="130">
        <v>60061</v>
      </c>
      <c r="AY11" s="1">
        <v>5080</v>
      </c>
      <c r="AZ11" s="1">
        <v>0</v>
      </c>
      <c r="BA11" s="1">
        <v>0</v>
      </c>
      <c r="BB11" s="103">
        <f t="shared" si="9"/>
        <v>65141</v>
      </c>
      <c r="BC11" s="131">
        <f>'[5]Non farebox- Details '!AJ11</f>
        <v>148</v>
      </c>
      <c r="BD11" s="132">
        <v>18785</v>
      </c>
      <c r="BE11" s="1">
        <v>2050</v>
      </c>
      <c r="BF11" s="4">
        <v>0</v>
      </c>
      <c r="BG11" s="1">
        <v>0</v>
      </c>
      <c r="BH11" s="103">
        <f t="shared" si="10"/>
        <v>20835</v>
      </c>
      <c r="BI11" s="106">
        <f>'[5]Non farebox- Details '!AM11</f>
        <v>1290</v>
      </c>
      <c r="BJ11" s="136">
        <v>52460</v>
      </c>
      <c r="BK11" s="115">
        <v>8500</v>
      </c>
      <c r="BL11" s="4">
        <v>0</v>
      </c>
      <c r="BM11" s="115">
        <v>0</v>
      </c>
      <c r="BN11" s="103">
        <f t="shared" si="11"/>
        <v>60960</v>
      </c>
      <c r="BO11" s="106">
        <f>'[5]Non farebox- Details '!AQ11</f>
        <v>9201</v>
      </c>
      <c r="BP11" s="130">
        <v>37162</v>
      </c>
      <c r="BQ11" s="1">
        <v>5250</v>
      </c>
      <c r="BR11" s="4">
        <v>0</v>
      </c>
      <c r="BS11" s="4">
        <v>0</v>
      </c>
      <c r="BT11" s="103">
        <f t="shared" si="12"/>
        <v>42412</v>
      </c>
      <c r="BU11" s="131">
        <f>'[5]Non farebox- Details '!AU11</f>
        <v>1951</v>
      </c>
      <c r="BV11" s="130">
        <v>56952</v>
      </c>
      <c r="BW11" s="1">
        <v>15000</v>
      </c>
      <c r="BX11" s="4">
        <v>0</v>
      </c>
      <c r="BY11" s="1">
        <v>0</v>
      </c>
      <c r="BZ11" s="103">
        <f t="shared" si="13"/>
        <v>71952</v>
      </c>
      <c r="CA11" s="131">
        <f>'[5]Non farebox- Details '!AY11</f>
        <v>650</v>
      </c>
      <c r="CB11" s="130">
        <v>84045</v>
      </c>
      <c r="CC11" s="1">
        <v>8850</v>
      </c>
      <c r="CD11" s="1">
        <v>0</v>
      </c>
      <c r="CE11" s="1">
        <v>0</v>
      </c>
      <c r="CF11" s="103">
        <f t="shared" si="14"/>
        <v>92895</v>
      </c>
      <c r="CG11" s="106">
        <f>'[5]Non farebox- Details '!BC11</f>
        <v>10180</v>
      </c>
      <c r="CH11" s="134">
        <v>46111</v>
      </c>
      <c r="CI11" s="3">
        <v>9220</v>
      </c>
      <c r="CJ11" s="3">
        <v>0</v>
      </c>
      <c r="CK11" s="3">
        <v>0</v>
      </c>
      <c r="CL11" s="103">
        <f t="shared" si="15"/>
        <v>55331</v>
      </c>
      <c r="CM11" s="106">
        <f>'[5]Non farebox- Details '!BG11</f>
        <v>1285</v>
      </c>
      <c r="CN11" s="174">
        <f t="shared" si="16"/>
        <v>689751</v>
      </c>
      <c r="CO11" s="175">
        <f t="shared" si="16"/>
        <v>42628</v>
      </c>
      <c r="CP11" s="130">
        <v>15846</v>
      </c>
      <c r="CQ11" s="1">
        <v>2440</v>
      </c>
      <c r="CR11" s="1">
        <v>0</v>
      </c>
      <c r="CS11" s="1">
        <v>0</v>
      </c>
      <c r="CT11" s="103">
        <f t="shared" si="17"/>
        <v>18286</v>
      </c>
      <c r="CU11" s="106">
        <f>'[5]Non farebox- Details '!BJ11</f>
        <v>1665</v>
      </c>
      <c r="CV11" s="107">
        <v>25246</v>
      </c>
      <c r="CW11" s="1">
        <v>1160</v>
      </c>
      <c r="CX11" s="1">
        <v>0</v>
      </c>
      <c r="CY11" s="1">
        <v>0</v>
      </c>
      <c r="CZ11" s="103">
        <f t="shared" si="18"/>
        <v>26406</v>
      </c>
      <c r="DA11" s="105">
        <f>'[5]Non farebox- Details '!BM11</f>
        <v>4860</v>
      </c>
      <c r="DB11" s="130">
        <v>6800</v>
      </c>
      <c r="DC11" s="1">
        <v>620</v>
      </c>
      <c r="DD11" s="1">
        <v>0</v>
      </c>
      <c r="DE11" s="1">
        <v>0</v>
      </c>
      <c r="DF11" s="103">
        <f t="shared" si="19"/>
        <v>7420</v>
      </c>
      <c r="DG11" s="106">
        <f>'[5]Non farebox- Details '!BR11</f>
        <v>200</v>
      </c>
      <c r="DH11" s="107">
        <v>17375</v>
      </c>
      <c r="DI11" s="1">
        <v>1680</v>
      </c>
      <c r="DJ11" s="1">
        <v>0</v>
      </c>
      <c r="DK11" s="1">
        <v>0</v>
      </c>
      <c r="DL11" s="103">
        <f t="shared" si="20"/>
        <v>19055</v>
      </c>
      <c r="DM11" s="105">
        <f>'[5]Non farebox- Details '!BV11</f>
        <v>290</v>
      </c>
      <c r="DN11" s="130">
        <v>90908</v>
      </c>
      <c r="DO11" s="1">
        <v>11180</v>
      </c>
      <c r="DP11" s="1">
        <v>0</v>
      </c>
      <c r="DQ11" s="1">
        <v>0</v>
      </c>
      <c r="DR11" s="103">
        <f t="shared" si="21"/>
        <v>102088</v>
      </c>
      <c r="DS11" s="106">
        <f>'[5]Non farebox- Details '!BZ11</f>
        <v>4456</v>
      </c>
      <c r="DT11" s="174">
        <f t="shared" si="22"/>
        <v>173255</v>
      </c>
      <c r="DU11" s="176">
        <f t="shared" si="0"/>
        <v>11471</v>
      </c>
      <c r="DV11" s="108">
        <f t="shared" si="23"/>
        <v>863006</v>
      </c>
      <c r="DW11" s="109">
        <f>'[5]Non farebox- Details '!CA11</f>
        <v>54099</v>
      </c>
    </row>
    <row r="12" spans="1:131">
      <c r="A12" s="356">
        <v>42924</v>
      </c>
      <c r="B12" s="130">
        <v>51611</v>
      </c>
      <c r="C12" s="1">
        <v>7930</v>
      </c>
      <c r="D12" s="1">
        <v>0</v>
      </c>
      <c r="E12" s="1">
        <v>0</v>
      </c>
      <c r="F12" s="102">
        <f t="shared" si="1"/>
        <v>59541</v>
      </c>
      <c r="G12" s="131">
        <f>'[5]Non farebox- Details '!E12</f>
        <v>1723</v>
      </c>
      <c r="H12" s="130">
        <v>19059</v>
      </c>
      <c r="I12" s="1">
        <v>2010</v>
      </c>
      <c r="J12" s="1">
        <v>0</v>
      </c>
      <c r="K12" s="1">
        <v>0</v>
      </c>
      <c r="L12" s="102">
        <f t="shared" si="2"/>
        <v>21069</v>
      </c>
      <c r="M12" s="131">
        <f>'[5]Non farebox- Details '!I12</f>
        <v>129</v>
      </c>
      <c r="N12" s="130">
        <v>13156</v>
      </c>
      <c r="O12" s="1">
        <v>2910</v>
      </c>
      <c r="P12" s="1">
        <v>0</v>
      </c>
      <c r="Q12" s="1">
        <v>0</v>
      </c>
      <c r="R12" s="102">
        <f t="shared" si="3"/>
        <v>16066</v>
      </c>
      <c r="S12" s="131">
        <f>'[5]Non farebox- Details '!M12</f>
        <v>150</v>
      </c>
      <c r="T12" s="130">
        <v>20354</v>
      </c>
      <c r="U12" s="1">
        <v>1590</v>
      </c>
      <c r="V12" s="1">
        <v>0</v>
      </c>
      <c r="W12" s="1">
        <v>0</v>
      </c>
      <c r="X12" s="102">
        <f t="shared" si="4"/>
        <v>21944</v>
      </c>
      <c r="Y12" s="131">
        <f>'[5]Non farebox- Details '!Q12</f>
        <v>525</v>
      </c>
      <c r="Z12" s="130">
        <v>33861</v>
      </c>
      <c r="AA12" s="1">
        <v>7020</v>
      </c>
      <c r="AB12" s="1">
        <v>0</v>
      </c>
      <c r="AC12" s="1">
        <v>0</v>
      </c>
      <c r="AD12" s="102">
        <f t="shared" si="5"/>
        <v>40881</v>
      </c>
      <c r="AE12" s="131">
        <f>'[5]Non farebox- Details '!U12</f>
        <v>1065</v>
      </c>
      <c r="AF12" s="130">
        <v>37699</v>
      </c>
      <c r="AG12" s="1">
        <v>9870</v>
      </c>
      <c r="AH12" s="1">
        <v>0</v>
      </c>
      <c r="AI12" s="1">
        <v>0</v>
      </c>
      <c r="AJ12" s="102">
        <f t="shared" si="6"/>
        <v>47569</v>
      </c>
      <c r="AK12" s="131">
        <f>'[5]Non farebox- Details '!Y12</f>
        <v>791</v>
      </c>
      <c r="AL12" s="130">
        <v>80064</v>
      </c>
      <c r="AM12" s="1">
        <v>12000</v>
      </c>
      <c r="AN12" s="1">
        <v>0</v>
      </c>
      <c r="AO12" s="1">
        <v>1000</v>
      </c>
      <c r="AP12" s="102">
        <f t="shared" si="7"/>
        <v>93064</v>
      </c>
      <c r="AQ12" s="131">
        <f>'[5]Non farebox- Details '!AD12</f>
        <v>2096</v>
      </c>
      <c r="AR12" s="130">
        <v>64737</v>
      </c>
      <c r="AS12" s="1">
        <v>10690</v>
      </c>
      <c r="AT12" s="1">
        <v>0</v>
      </c>
      <c r="AU12" s="1">
        <v>0</v>
      </c>
      <c r="AV12" s="102">
        <f t="shared" si="8"/>
        <v>75427</v>
      </c>
      <c r="AW12" s="131">
        <f>'[5]Non farebox- Details '!AH12</f>
        <v>5209</v>
      </c>
      <c r="AX12" s="130">
        <v>85275</v>
      </c>
      <c r="AY12" s="1">
        <v>3620</v>
      </c>
      <c r="AZ12" s="1">
        <v>0</v>
      </c>
      <c r="BA12" s="1">
        <v>0</v>
      </c>
      <c r="BB12" s="103">
        <f t="shared" si="9"/>
        <v>88895</v>
      </c>
      <c r="BC12" s="131">
        <f>'[5]Non farebox- Details '!AJ12</f>
        <v>0</v>
      </c>
      <c r="BD12" s="132">
        <v>23472</v>
      </c>
      <c r="BE12" s="1">
        <v>800</v>
      </c>
      <c r="BF12" s="4">
        <v>0</v>
      </c>
      <c r="BG12" s="1">
        <v>0</v>
      </c>
      <c r="BH12" s="103">
        <f t="shared" si="10"/>
        <v>24272</v>
      </c>
      <c r="BI12" s="106">
        <f>'[5]Non farebox- Details '!AM12</f>
        <v>2555</v>
      </c>
      <c r="BJ12" s="135">
        <v>73313</v>
      </c>
      <c r="BK12" s="113">
        <v>7720</v>
      </c>
      <c r="BL12" s="4">
        <v>0</v>
      </c>
      <c r="BM12" s="113">
        <v>0</v>
      </c>
      <c r="BN12" s="103">
        <f t="shared" si="11"/>
        <v>81033</v>
      </c>
      <c r="BO12" s="106">
        <f>'[5]Non farebox- Details '!AQ12</f>
        <v>12487</v>
      </c>
      <c r="BP12" s="130">
        <v>34820</v>
      </c>
      <c r="BQ12" s="1">
        <v>5690</v>
      </c>
      <c r="BR12" s="4">
        <v>0</v>
      </c>
      <c r="BS12" s="4">
        <v>0</v>
      </c>
      <c r="BT12" s="103">
        <f t="shared" si="12"/>
        <v>40510</v>
      </c>
      <c r="BU12" s="131">
        <f>'[5]Non farebox- Details '!AU12</f>
        <v>1441</v>
      </c>
      <c r="BV12" s="130">
        <v>29123</v>
      </c>
      <c r="BW12" s="1">
        <v>3040</v>
      </c>
      <c r="BX12" s="4">
        <v>0</v>
      </c>
      <c r="BY12" s="1">
        <v>0</v>
      </c>
      <c r="BZ12" s="103">
        <f t="shared" si="13"/>
        <v>32163</v>
      </c>
      <c r="CA12" s="131">
        <f>'[5]Non farebox- Details '!AY12</f>
        <v>550</v>
      </c>
      <c r="CB12" s="130">
        <v>77312</v>
      </c>
      <c r="CC12" s="1">
        <v>10200</v>
      </c>
      <c r="CD12" s="1">
        <v>0</v>
      </c>
      <c r="CE12" s="1">
        <v>0</v>
      </c>
      <c r="CF12" s="103">
        <f t="shared" si="14"/>
        <v>87512</v>
      </c>
      <c r="CG12" s="106">
        <f>'[5]Non farebox- Details '!BC12</f>
        <v>5295</v>
      </c>
      <c r="CH12" s="133">
        <v>51593</v>
      </c>
      <c r="CI12" s="104">
        <v>14990</v>
      </c>
      <c r="CJ12" s="104">
        <v>0</v>
      </c>
      <c r="CK12" s="104">
        <v>0</v>
      </c>
      <c r="CL12" s="103">
        <f t="shared" si="15"/>
        <v>66583</v>
      </c>
      <c r="CM12" s="106">
        <f>'[5]Non farebox- Details '!BG12</f>
        <v>525</v>
      </c>
      <c r="CN12" s="174">
        <f t="shared" si="16"/>
        <v>796529</v>
      </c>
      <c r="CO12" s="175">
        <f t="shared" si="16"/>
        <v>34541</v>
      </c>
      <c r="CP12" s="130">
        <v>11296</v>
      </c>
      <c r="CQ12" s="1">
        <v>3050</v>
      </c>
      <c r="CR12" s="1">
        <v>0</v>
      </c>
      <c r="CS12" s="1">
        <v>200</v>
      </c>
      <c r="CT12" s="103">
        <f t="shared" si="17"/>
        <v>14546</v>
      </c>
      <c r="CU12" s="106">
        <f>'[5]Non farebox- Details '!BJ12</f>
        <v>185</v>
      </c>
      <c r="CV12" s="107">
        <v>24260</v>
      </c>
      <c r="CW12" s="1">
        <v>860</v>
      </c>
      <c r="CX12" s="1">
        <v>0</v>
      </c>
      <c r="CY12" s="1">
        <v>0</v>
      </c>
      <c r="CZ12" s="103">
        <f t="shared" si="18"/>
        <v>25120</v>
      </c>
      <c r="DA12" s="105">
        <f>'[5]Non farebox- Details '!BM12</f>
        <v>1970</v>
      </c>
      <c r="DB12" s="130">
        <v>4080</v>
      </c>
      <c r="DC12" s="1">
        <v>750</v>
      </c>
      <c r="DD12" s="1">
        <v>0</v>
      </c>
      <c r="DE12" s="1">
        <v>0</v>
      </c>
      <c r="DF12" s="103">
        <f t="shared" si="19"/>
        <v>4830</v>
      </c>
      <c r="DG12" s="106">
        <f>'[5]Non farebox- Details '!BR12</f>
        <v>122</v>
      </c>
      <c r="DH12" s="107">
        <v>18060</v>
      </c>
      <c r="DI12" s="1">
        <v>3700</v>
      </c>
      <c r="DJ12" s="1">
        <v>0</v>
      </c>
      <c r="DK12" s="1">
        <v>0</v>
      </c>
      <c r="DL12" s="103">
        <f t="shared" si="20"/>
        <v>21760</v>
      </c>
      <c r="DM12" s="105">
        <f>'[5]Non farebox- Details '!BV12</f>
        <v>455</v>
      </c>
      <c r="DN12" s="130">
        <v>102122</v>
      </c>
      <c r="DO12" s="1">
        <v>13350</v>
      </c>
      <c r="DP12" s="1">
        <v>0</v>
      </c>
      <c r="DQ12" s="1">
        <v>0</v>
      </c>
      <c r="DR12" s="103">
        <f t="shared" si="21"/>
        <v>115472</v>
      </c>
      <c r="DS12" s="106">
        <f>'[5]Non farebox- Details '!BZ12</f>
        <v>8050</v>
      </c>
      <c r="DT12" s="174">
        <f t="shared" si="22"/>
        <v>181728</v>
      </c>
      <c r="DU12" s="176">
        <f t="shared" si="0"/>
        <v>10782</v>
      </c>
      <c r="DV12" s="108">
        <f t="shared" si="23"/>
        <v>978257</v>
      </c>
      <c r="DW12" s="109">
        <f>'[5]Non farebox- Details '!CA12</f>
        <v>45323</v>
      </c>
    </row>
    <row r="13" spans="1:131">
      <c r="A13" s="356">
        <v>42925</v>
      </c>
      <c r="B13" s="130">
        <v>93335</v>
      </c>
      <c r="C13" s="1">
        <v>10040</v>
      </c>
      <c r="D13" s="1">
        <v>0</v>
      </c>
      <c r="E13" s="1">
        <v>0</v>
      </c>
      <c r="F13" s="102">
        <f t="shared" si="1"/>
        <v>103375</v>
      </c>
      <c r="G13" s="131">
        <f>'[5]Non farebox- Details '!E13</f>
        <v>1550</v>
      </c>
      <c r="H13" s="130">
        <v>17160</v>
      </c>
      <c r="I13" s="1">
        <v>1120</v>
      </c>
      <c r="J13" s="1">
        <v>0</v>
      </c>
      <c r="K13" s="1">
        <v>0</v>
      </c>
      <c r="L13" s="102">
        <f t="shared" si="2"/>
        <v>18280</v>
      </c>
      <c r="M13" s="131">
        <f>'[5]Non farebox- Details '!I13</f>
        <v>115</v>
      </c>
      <c r="N13" s="130">
        <v>21198</v>
      </c>
      <c r="O13" s="1">
        <v>2820</v>
      </c>
      <c r="P13" s="1">
        <v>0</v>
      </c>
      <c r="Q13" s="1">
        <v>0</v>
      </c>
      <c r="R13" s="102">
        <f t="shared" si="3"/>
        <v>24018</v>
      </c>
      <c r="S13" s="131">
        <f>'[5]Non farebox- Details '!M13</f>
        <v>210</v>
      </c>
      <c r="T13" s="130">
        <v>23114</v>
      </c>
      <c r="U13" s="1">
        <v>1320</v>
      </c>
      <c r="V13" s="1">
        <v>0</v>
      </c>
      <c r="W13" s="1">
        <v>0</v>
      </c>
      <c r="X13" s="102">
        <f t="shared" si="4"/>
        <v>24434</v>
      </c>
      <c r="Y13" s="131">
        <f>'[5]Non farebox- Details '!Q13</f>
        <v>554</v>
      </c>
      <c r="Z13" s="130">
        <v>37033</v>
      </c>
      <c r="AA13" s="1">
        <v>9630.4</v>
      </c>
      <c r="AB13" s="1">
        <v>0</v>
      </c>
      <c r="AC13" s="1">
        <v>0</v>
      </c>
      <c r="AD13" s="102">
        <f t="shared" si="5"/>
        <v>46663.4</v>
      </c>
      <c r="AE13" s="131">
        <f>'[5]Non farebox- Details '!U13</f>
        <v>1047</v>
      </c>
      <c r="AF13" s="130">
        <v>39787</v>
      </c>
      <c r="AG13" s="1">
        <v>4920</v>
      </c>
      <c r="AH13" s="1">
        <v>0</v>
      </c>
      <c r="AI13" s="1">
        <v>0</v>
      </c>
      <c r="AJ13" s="102">
        <f t="shared" si="6"/>
        <v>44707</v>
      </c>
      <c r="AK13" s="131">
        <f>'[5]Non farebox- Details '!Y13</f>
        <v>581</v>
      </c>
      <c r="AL13" s="130">
        <v>98401</v>
      </c>
      <c r="AM13" s="1">
        <v>18106</v>
      </c>
      <c r="AN13" s="1">
        <v>0</v>
      </c>
      <c r="AO13" s="1">
        <v>0</v>
      </c>
      <c r="AP13" s="102">
        <f t="shared" si="7"/>
        <v>116507</v>
      </c>
      <c r="AQ13" s="131">
        <f>'[5]Non farebox- Details '!AD13</f>
        <v>2233</v>
      </c>
      <c r="AR13" s="130">
        <v>58537</v>
      </c>
      <c r="AS13" s="1">
        <v>3700</v>
      </c>
      <c r="AT13" s="1">
        <v>0</v>
      </c>
      <c r="AU13" s="1">
        <v>0</v>
      </c>
      <c r="AV13" s="102">
        <f t="shared" si="8"/>
        <v>62237</v>
      </c>
      <c r="AW13" s="131">
        <f>'[5]Non farebox- Details '!AH13</f>
        <v>3482</v>
      </c>
      <c r="AX13" s="130">
        <v>91246</v>
      </c>
      <c r="AY13" s="1">
        <v>3770</v>
      </c>
      <c r="AZ13" s="1">
        <v>0</v>
      </c>
      <c r="BA13" s="1">
        <v>0</v>
      </c>
      <c r="BB13" s="103">
        <f t="shared" si="9"/>
        <v>95016</v>
      </c>
      <c r="BC13" s="131">
        <f>'[5]Non farebox- Details '!AJ13</f>
        <v>364</v>
      </c>
      <c r="BD13" s="132">
        <v>16337</v>
      </c>
      <c r="BE13" s="1">
        <v>1490</v>
      </c>
      <c r="BF13" s="4">
        <v>0</v>
      </c>
      <c r="BG13" s="1">
        <v>0</v>
      </c>
      <c r="BH13" s="103">
        <f t="shared" si="10"/>
        <v>17827</v>
      </c>
      <c r="BI13" s="106">
        <f>'[5]Non farebox- Details '!AM13</f>
        <v>1130</v>
      </c>
      <c r="BJ13" s="135">
        <v>74417</v>
      </c>
      <c r="BK13" s="113">
        <v>8120</v>
      </c>
      <c r="BL13" s="4">
        <v>0</v>
      </c>
      <c r="BM13" s="113">
        <v>0</v>
      </c>
      <c r="BN13" s="103">
        <f t="shared" si="11"/>
        <v>82537</v>
      </c>
      <c r="BO13" s="106">
        <f>'[5]Non farebox- Details '!AQ13</f>
        <v>11285</v>
      </c>
      <c r="BP13" s="130">
        <v>27496</v>
      </c>
      <c r="BQ13" s="1">
        <v>4590</v>
      </c>
      <c r="BR13" s="4">
        <v>0</v>
      </c>
      <c r="BS13" s="4">
        <v>0</v>
      </c>
      <c r="BT13" s="103">
        <f t="shared" si="12"/>
        <v>32086</v>
      </c>
      <c r="BU13" s="131">
        <f>'[5]Non farebox- Details '!AU13</f>
        <v>1450</v>
      </c>
      <c r="BV13" s="130">
        <v>19386</v>
      </c>
      <c r="BW13" s="1">
        <v>460</v>
      </c>
      <c r="BX13" s="4">
        <v>0</v>
      </c>
      <c r="BY13" s="1">
        <v>0</v>
      </c>
      <c r="BZ13" s="103">
        <f t="shared" si="13"/>
        <v>19846</v>
      </c>
      <c r="CA13" s="131">
        <f>'[5]Non farebox- Details '!AY13</f>
        <v>340</v>
      </c>
      <c r="CB13" s="130">
        <v>68011</v>
      </c>
      <c r="CC13" s="1">
        <v>5510</v>
      </c>
      <c r="CD13" s="1">
        <v>0</v>
      </c>
      <c r="CE13" s="1">
        <v>0</v>
      </c>
      <c r="CF13" s="103">
        <f t="shared" si="14"/>
        <v>73521</v>
      </c>
      <c r="CG13" s="106">
        <f>'[5]Non farebox- Details '!BC13</f>
        <v>5480</v>
      </c>
      <c r="CH13" s="133">
        <v>44774</v>
      </c>
      <c r="CI13" s="104">
        <v>8810</v>
      </c>
      <c r="CJ13" s="104">
        <v>0</v>
      </c>
      <c r="CK13" s="104">
        <v>0</v>
      </c>
      <c r="CL13" s="103">
        <f t="shared" si="15"/>
        <v>53584</v>
      </c>
      <c r="CM13" s="106">
        <f>'[5]Non farebox- Details '!BG13</f>
        <v>625</v>
      </c>
      <c r="CN13" s="174">
        <f t="shared" si="16"/>
        <v>814638.4</v>
      </c>
      <c r="CO13" s="175">
        <f t="shared" si="16"/>
        <v>30446</v>
      </c>
      <c r="CP13" s="130">
        <v>11198</v>
      </c>
      <c r="CQ13" s="1">
        <v>460</v>
      </c>
      <c r="CR13" s="1">
        <v>0</v>
      </c>
      <c r="CS13" s="1">
        <v>200</v>
      </c>
      <c r="CT13" s="103">
        <f t="shared" si="17"/>
        <v>11858</v>
      </c>
      <c r="CU13" s="106">
        <f>'[5]Non farebox- Details '!BJ13</f>
        <v>1310</v>
      </c>
      <c r="CV13" s="107">
        <v>18781</v>
      </c>
      <c r="CW13" s="1">
        <v>1280</v>
      </c>
      <c r="CX13" s="1">
        <v>0</v>
      </c>
      <c r="CY13" s="1">
        <v>0</v>
      </c>
      <c r="CZ13" s="103">
        <f t="shared" si="18"/>
        <v>20061</v>
      </c>
      <c r="DA13" s="105">
        <f>'[5]Non farebox- Details '!BM13</f>
        <v>2110</v>
      </c>
      <c r="DB13" s="130">
        <v>3195</v>
      </c>
      <c r="DC13" s="1">
        <v>3020</v>
      </c>
      <c r="DD13" s="1">
        <v>0</v>
      </c>
      <c r="DE13" s="1">
        <v>0</v>
      </c>
      <c r="DF13" s="103">
        <f t="shared" si="19"/>
        <v>6215</v>
      </c>
      <c r="DG13" s="106">
        <f>'[5]Non farebox- Details '!BR13</f>
        <v>40</v>
      </c>
      <c r="DH13" s="107">
        <v>16030</v>
      </c>
      <c r="DI13" s="1">
        <v>1770</v>
      </c>
      <c r="DJ13" s="1">
        <v>0</v>
      </c>
      <c r="DK13" s="1">
        <v>0</v>
      </c>
      <c r="DL13" s="103">
        <f t="shared" si="20"/>
        <v>17800</v>
      </c>
      <c r="DM13" s="105">
        <f>'[5]Non farebox- Details '!BV13</f>
        <v>400</v>
      </c>
      <c r="DN13" s="130">
        <v>103262</v>
      </c>
      <c r="DO13" s="1">
        <v>10360</v>
      </c>
      <c r="DP13" s="1">
        <v>0</v>
      </c>
      <c r="DQ13" s="1">
        <v>0</v>
      </c>
      <c r="DR13" s="103">
        <f t="shared" si="21"/>
        <v>113622</v>
      </c>
      <c r="DS13" s="106">
        <f>'[5]Non farebox- Details '!BZ13</f>
        <v>3540</v>
      </c>
      <c r="DT13" s="174">
        <f t="shared" si="22"/>
        <v>169556</v>
      </c>
      <c r="DU13" s="176">
        <f t="shared" si="0"/>
        <v>7400</v>
      </c>
      <c r="DV13" s="108">
        <f t="shared" si="23"/>
        <v>984194.4</v>
      </c>
      <c r="DW13" s="109">
        <f>'[5]Non farebox- Details '!CA13</f>
        <v>37846</v>
      </c>
    </row>
    <row r="14" spans="1:131">
      <c r="A14" s="356">
        <v>42926</v>
      </c>
      <c r="B14" s="130">
        <v>40079</v>
      </c>
      <c r="C14" s="1">
        <v>5290</v>
      </c>
      <c r="D14" s="1">
        <v>0</v>
      </c>
      <c r="E14" s="1">
        <v>100</v>
      </c>
      <c r="F14" s="102">
        <f t="shared" si="1"/>
        <v>45469</v>
      </c>
      <c r="G14" s="131">
        <f>'[5]Non farebox- Details '!E14</f>
        <v>1531</v>
      </c>
      <c r="H14" s="130">
        <v>12537</v>
      </c>
      <c r="I14" s="1">
        <v>2570</v>
      </c>
      <c r="J14" s="1">
        <v>0</v>
      </c>
      <c r="K14" s="1">
        <v>0</v>
      </c>
      <c r="L14" s="102">
        <f t="shared" si="2"/>
        <v>15107</v>
      </c>
      <c r="M14" s="131">
        <f>'[5]Non farebox- Details '!I14</f>
        <v>86</v>
      </c>
      <c r="N14" s="130">
        <v>8873</v>
      </c>
      <c r="O14" s="1">
        <v>740</v>
      </c>
      <c r="P14" s="1">
        <v>0</v>
      </c>
      <c r="Q14" s="1">
        <v>0</v>
      </c>
      <c r="R14" s="102">
        <f t="shared" si="3"/>
        <v>9613</v>
      </c>
      <c r="S14" s="131">
        <f>'[5]Non farebox- Details '!M14</f>
        <v>60</v>
      </c>
      <c r="T14" s="130">
        <v>11146</v>
      </c>
      <c r="U14" s="1">
        <v>8160</v>
      </c>
      <c r="V14" s="1">
        <v>0</v>
      </c>
      <c r="W14" s="1">
        <v>0</v>
      </c>
      <c r="X14" s="102">
        <f t="shared" si="4"/>
        <v>19306</v>
      </c>
      <c r="Y14" s="131">
        <f>'[5]Non farebox- Details '!Q14</f>
        <v>314</v>
      </c>
      <c r="Z14" s="130">
        <v>24772</v>
      </c>
      <c r="AA14" s="1">
        <v>6850</v>
      </c>
      <c r="AB14" s="1">
        <v>0</v>
      </c>
      <c r="AC14" s="1">
        <v>100</v>
      </c>
      <c r="AD14" s="102">
        <f t="shared" si="5"/>
        <v>31722</v>
      </c>
      <c r="AE14" s="131">
        <f>'[5]Non farebox- Details '!U14</f>
        <v>2036</v>
      </c>
      <c r="AF14" s="130">
        <v>31496</v>
      </c>
      <c r="AG14" s="1">
        <v>9310</v>
      </c>
      <c r="AH14" s="1">
        <v>0</v>
      </c>
      <c r="AI14" s="1">
        <v>500</v>
      </c>
      <c r="AJ14" s="102">
        <f t="shared" si="6"/>
        <v>41306</v>
      </c>
      <c r="AK14" s="131">
        <f>'[5]Non farebox- Details '!Y14</f>
        <v>351</v>
      </c>
      <c r="AL14" s="130">
        <v>59233</v>
      </c>
      <c r="AM14" s="1">
        <v>21160</v>
      </c>
      <c r="AN14" s="1">
        <v>0</v>
      </c>
      <c r="AO14" s="1">
        <v>1250</v>
      </c>
      <c r="AP14" s="102">
        <f t="shared" si="7"/>
        <v>81643</v>
      </c>
      <c r="AQ14" s="131">
        <f>'[5]Non farebox- Details '!AD14</f>
        <v>5891</v>
      </c>
      <c r="AR14" s="130">
        <v>55709</v>
      </c>
      <c r="AS14" s="1">
        <v>30000</v>
      </c>
      <c r="AT14" s="1">
        <v>0</v>
      </c>
      <c r="AU14" s="1">
        <v>100</v>
      </c>
      <c r="AV14" s="102">
        <f t="shared" si="8"/>
        <v>85809</v>
      </c>
      <c r="AW14" s="131">
        <f>'[5]Non farebox- Details '!AH14</f>
        <v>13891</v>
      </c>
      <c r="AX14" s="130">
        <v>80288</v>
      </c>
      <c r="AY14" s="1">
        <v>4840</v>
      </c>
      <c r="AZ14" s="1">
        <v>0</v>
      </c>
      <c r="BA14" s="1">
        <v>0</v>
      </c>
      <c r="BB14" s="103">
        <f t="shared" si="9"/>
        <v>85128</v>
      </c>
      <c r="BC14" s="131">
        <f>'[5]Non farebox- Details '!AJ14</f>
        <v>142</v>
      </c>
      <c r="BD14" s="132">
        <v>16812</v>
      </c>
      <c r="BE14" s="1">
        <v>970</v>
      </c>
      <c r="BF14" s="4">
        <v>0</v>
      </c>
      <c r="BG14" s="1">
        <v>0</v>
      </c>
      <c r="BH14" s="103">
        <f t="shared" si="10"/>
        <v>17782</v>
      </c>
      <c r="BI14" s="106">
        <f>'[5]Non farebox- Details '!AM14</f>
        <v>2130</v>
      </c>
      <c r="BJ14" s="136">
        <v>46834</v>
      </c>
      <c r="BK14" s="115">
        <v>8440</v>
      </c>
      <c r="BL14" s="4">
        <v>0</v>
      </c>
      <c r="BM14" s="115">
        <v>0</v>
      </c>
      <c r="BN14" s="103">
        <f t="shared" si="11"/>
        <v>55274</v>
      </c>
      <c r="BO14" s="106">
        <f>'[5]Non farebox- Details '!AQ14</f>
        <v>8358</v>
      </c>
      <c r="BP14" s="130">
        <v>25379</v>
      </c>
      <c r="BQ14" s="1">
        <v>8670</v>
      </c>
      <c r="BR14" s="4">
        <v>0</v>
      </c>
      <c r="BS14" s="4">
        <v>0</v>
      </c>
      <c r="BT14" s="103">
        <f t="shared" si="12"/>
        <v>34049</v>
      </c>
      <c r="BU14" s="131">
        <f>'[5]Non farebox- Details '!AU14</f>
        <v>5242</v>
      </c>
      <c r="BV14" s="130">
        <v>32880</v>
      </c>
      <c r="BW14" s="1">
        <v>15560</v>
      </c>
      <c r="BX14" s="4">
        <v>0</v>
      </c>
      <c r="BY14" s="1">
        <v>0</v>
      </c>
      <c r="BZ14" s="103">
        <f t="shared" si="13"/>
        <v>48440</v>
      </c>
      <c r="CA14" s="131">
        <f>'[5]Non farebox- Details '!AY14</f>
        <v>875</v>
      </c>
      <c r="CB14" s="130">
        <v>48730</v>
      </c>
      <c r="CC14" s="1">
        <v>15170</v>
      </c>
      <c r="CD14" s="1">
        <v>0</v>
      </c>
      <c r="CE14" s="1">
        <v>0</v>
      </c>
      <c r="CF14" s="103">
        <f t="shared" si="14"/>
        <v>63900</v>
      </c>
      <c r="CG14" s="106">
        <f>'[5]Non farebox- Details '!BC14</f>
        <v>8920</v>
      </c>
      <c r="CH14" s="134">
        <v>41468</v>
      </c>
      <c r="CI14" s="3">
        <v>10130</v>
      </c>
      <c r="CJ14" s="3">
        <v>0</v>
      </c>
      <c r="CK14" s="3">
        <v>0</v>
      </c>
      <c r="CL14" s="103">
        <f t="shared" si="15"/>
        <v>51598</v>
      </c>
      <c r="CM14" s="106">
        <f>'[5]Non farebox- Details '!BG14</f>
        <v>2205</v>
      </c>
      <c r="CN14" s="174">
        <f t="shared" si="16"/>
        <v>686146</v>
      </c>
      <c r="CO14" s="175">
        <f t="shared" si="16"/>
        <v>52032</v>
      </c>
      <c r="CP14" s="130">
        <v>10192</v>
      </c>
      <c r="CQ14" s="1">
        <v>5950</v>
      </c>
      <c r="CR14" s="1">
        <v>0</v>
      </c>
      <c r="CS14" s="1">
        <v>0</v>
      </c>
      <c r="CT14" s="103">
        <f t="shared" si="17"/>
        <v>16142</v>
      </c>
      <c r="CU14" s="106">
        <f>'[5]Non farebox- Details '!BJ14</f>
        <v>1130</v>
      </c>
      <c r="CV14" s="107">
        <v>20995</v>
      </c>
      <c r="CW14" s="1">
        <v>2470</v>
      </c>
      <c r="CX14" s="1">
        <v>0</v>
      </c>
      <c r="CY14" s="1">
        <v>0</v>
      </c>
      <c r="CZ14" s="103">
        <f t="shared" si="18"/>
        <v>23465</v>
      </c>
      <c r="DA14" s="105">
        <f>'[5]Non farebox- Details '!BM14</f>
        <v>6320</v>
      </c>
      <c r="DB14" s="130">
        <v>4336</v>
      </c>
      <c r="DC14" s="1">
        <v>980</v>
      </c>
      <c r="DD14" s="1">
        <v>0</v>
      </c>
      <c r="DE14" s="1">
        <v>0</v>
      </c>
      <c r="DF14" s="103">
        <f t="shared" si="19"/>
        <v>5316</v>
      </c>
      <c r="DG14" s="106">
        <f>'[5]Non farebox- Details '!BR14</f>
        <v>174</v>
      </c>
      <c r="DH14" s="107">
        <v>15901</v>
      </c>
      <c r="DI14" s="1">
        <v>6960</v>
      </c>
      <c r="DJ14" s="1">
        <v>0</v>
      </c>
      <c r="DK14" s="1">
        <v>0</v>
      </c>
      <c r="DL14" s="103">
        <f t="shared" si="20"/>
        <v>22861</v>
      </c>
      <c r="DM14" s="105">
        <f>'[5]Non farebox- Details '!BV14</f>
        <v>565</v>
      </c>
      <c r="DN14" s="130">
        <v>74889</v>
      </c>
      <c r="DO14" s="1">
        <v>9410</v>
      </c>
      <c r="DP14" s="1">
        <v>0</v>
      </c>
      <c r="DQ14" s="1">
        <v>0</v>
      </c>
      <c r="DR14" s="103">
        <f t="shared" si="21"/>
        <v>84299</v>
      </c>
      <c r="DS14" s="106">
        <f>'[5]Non farebox- Details '!BZ14</f>
        <v>10070</v>
      </c>
      <c r="DT14" s="174">
        <f t="shared" si="22"/>
        <v>152083</v>
      </c>
      <c r="DU14" s="176">
        <f t="shared" si="0"/>
        <v>18259</v>
      </c>
      <c r="DV14" s="108">
        <f t="shared" si="23"/>
        <v>838229</v>
      </c>
      <c r="DW14" s="109">
        <f>'[5]Non farebox- Details '!CA14</f>
        <v>70291</v>
      </c>
    </row>
    <row r="15" spans="1:131">
      <c r="A15" s="356">
        <v>42927</v>
      </c>
      <c r="B15" s="130">
        <v>28087</v>
      </c>
      <c r="C15" s="1">
        <v>3070</v>
      </c>
      <c r="D15" s="1">
        <v>0</v>
      </c>
      <c r="E15" s="1">
        <v>0</v>
      </c>
      <c r="F15" s="102">
        <f t="shared" si="1"/>
        <v>31157</v>
      </c>
      <c r="G15" s="131">
        <f>'[5]Non farebox- Details '!E15</f>
        <v>1447</v>
      </c>
      <c r="H15" s="130">
        <v>16871</v>
      </c>
      <c r="I15" s="1">
        <v>4590</v>
      </c>
      <c r="J15" s="1">
        <v>0</v>
      </c>
      <c r="K15" s="1">
        <v>0</v>
      </c>
      <c r="L15" s="102">
        <f t="shared" si="2"/>
        <v>21461</v>
      </c>
      <c r="M15" s="131">
        <f>'[5]Non farebox- Details '!I15</f>
        <v>90</v>
      </c>
      <c r="N15" s="130">
        <v>11011</v>
      </c>
      <c r="O15" s="1">
        <v>2150</v>
      </c>
      <c r="P15" s="1">
        <v>0</v>
      </c>
      <c r="Q15" s="1">
        <v>0</v>
      </c>
      <c r="R15" s="102">
        <f t="shared" si="3"/>
        <v>13161</v>
      </c>
      <c r="S15" s="131">
        <f>'[5]Non farebox- Details '!M15</f>
        <v>50</v>
      </c>
      <c r="T15" s="130">
        <v>10678</v>
      </c>
      <c r="U15" s="1">
        <v>590</v>
      </c>
      <c r="V15" s="1">
        <v>0</v>
      </c>
      <c r="W15" s="1">
        <v>0</v>
      </c>
      <c r="X15" s="102">
        <f t="shared" si="4"/>
        <v>11268</v>
      </c>
      <c r="Y15" s="131">
        <f>'[5]Non farebox- Details '!Q15</f>
        <v>320</v>
      </c>
      <c r="Z15" s="130">
        <v>27012</v>
      </c>
      <c r="AA15" s="1">
        <v>4530</v>
      </c>
      <c r="AB15" s="1">
        <v>0</v>
      </c>
      <c r="AC15" s="1">
        <v>0</v>
      </c>
      <c r="AD15" s="102">
        <f t="shared" si="5"/>
        <v>31542</v>
      </c>
      <c r="AE15" s="131">
        <f>'[5]Non farebox- Details '!U15</f>
        <v>1196</v>
      </c>
      <c r="AF15" s="130">
        <v>23404</v>
      </c>
      <c r="AG15" s="1">
        <v>5080</v>
      </c>
      <c r="AH15" s="1">
        <v>0</v>
      </c>
      <c r="AI15" s="1">
        <v>0</v>
      </c>
      <c r="AJ15" s="102">
        <f t="shared" si="6"/>
        <v>28484</v>
      </c>
      <c r="AK15" s="131">
        <f>'[5]Non farebox- Details '!Y15</f>
        <v>289</v>
      </c>
      <c r="AL15" s="130">
        <v>58053</v>
      </c>
      <c r="AM15" s="1">
        <v>20420</v>
      </c>
      <c r="AN15" s="1">
        <v>0</v>
      </c>
      <c r="AO15" s="1">
        <v>0</v>
      </c>
      <c r="AP15" s="102">
        <f t="shared" si="7"/>
        <v>78473</v>
      </c>
      <c r="AQ15" s="131">
        <f>'[5]Non farebox- Details '!AD15</f>
        <v>3103</v>
      </c>
      <c r="AR15" s="130">
        <v>48656</v>
      </c>
      <c r="AS15" s="1">
        <v>16250</v>
      </c>
      <c r="AT15" s="1">
        <v>0</v>
      </c>
      <c r="AU15" s="1">
        <v>600</v>
      </c>
      <c r="AV15" s="102">
        <f t="shared" si="8"/>
        <v>65506</v>
      </c>
      <c r="AW15" s="131">
        <f>'[5]Non farebox- Details '!AH15</f>
        <v>12770</v>
      </c>
      <c r="AX15" s="130">
        <v>57371</v>
      </c>
      <c r="AY15" s="1">
        <v>9680</v>
      </c>
      <c r="AZ15" s="1">
        <v>0</v>
      </c>
      <c r="BA15" s="1">
        <v>0</v>
      </c>
      <c r="BB15" s="103">
        <f t="shared" si="9"/>
        <v>67051</v>
      </c>
      <c r="BC15" s="131">
        <f>'[5]Non farebox- Details '!AJ15</f>
        <v>94</v>
      </c>
      <c r="BD15" s="132">
        <v>18080</v>
      </c>
      <c r="BE15" s="1">
        <v>3290</v>
      </c>
      <c r="BF15" s="4">
        <v>0</v>
      </c>
      <c r="BG15" s="1">
        <v>0</v>
      </c>
      <c r="BH15" s="103">
        <f t="shared" si="10"/>
        <v>21370</v>
      </c>
      <c r="BI15" s="106">
        <f>'[5]Non farebox- Details '!AM15</f>
        <v>1770</v>
      </c>
      <c r="BJ15" s="135">
        <v>47207</v>
      </c>
      <c r="BK15" s="113">
        <v>7460</v>
      </c>
      <c r="BL15" s="4">
        <v>0</v>
      </c>
      <c r="BM15" s="113">
        <v>0</v>
      </c>
      <c r="BN15" s="103">
        <f t="shared" si="11"/>
        <v>54667</v>
      </c>
      <c r="BO15" s="106">
        <f>'[5]Non farebox- Details '!AQ15</f>
        <v>7923</v>
      </c>
      <c r="BP15" s="130">
        <v>23483</v>
      </c>
      <c r="BQ15" s="1">
        <v>8000</v>
      </c>
      <c r="BR15" s="4">
        <v>0</v>
      </c>
      <c r="BS15" s="4">
        <v>0</v>
      </c>
      <c r="BT15" s="103">
        <f t="shared" si="12"/>
        <v>31483</v>
      </c>
      <c r="BU15" s="131">
        <f>'[5]Non farebox- Details '!AU15</f>
        <v>2096</v>
      </c>
      <c r="BV15" s="130">
        <v>27261</v>
      </c>
      <c r="BW15" s="1">
        <v>14850</v>
      </c>
      <c r="BX15" s="4">
        <v>0</v>
      </c>
      <c r="BY15" s="1">
        <v>100</v>
      </c>
      <c r="BZ15" s="103">
        <f t="shared" si="13"/>
        <v>42211</v>
      </c>
      <c r="CA15" s="131">
        <f>'[5]Non farebox- Details '!AY15</f>
        <v>1285</v>
      </c>
      <c r="CB15" s="130">
        <v>46535</v>
      </c>
      <c r="CC15" s="1">
        <v>4150</v>
      </c>
      <c r="CD15" s="1">
        <v>0</v>
      </c>
      <c r="CE15" s="1">
        <v>0</v>
      </c>
      <c r="CF15" s="103">
        <f t="shared" si="14"/>
        <v>50685</v>
      </c>
      <c r="CG15" s="106">
        <f>'[5]Non farebox- Details '!BC15</f>
        <v>9410</v>
      </c>
      <c r="CH15" s="133">
        <v>33074</v>
      </c>
      <c r="CI15" s="104">
        <v>7800</v>
      </c>
      <c r="CJ15" s="104">
        <v>0</v>
      </c>
      <c r="CK15" s="104">
        <v>0</v>
      </c>
      <c r="CL15" s="103">
        <f t="shared" si="15"/>
        <v>40874</v>
      </c>
      <c r="CM15" s="106">
        <f>'[5]Non farebox- Details '!BG15</f>
        <v>955</v>
      </c>
      <c r="CN15" s="174">
        <f t="shared" si="16"/>
        <v>589393</v>
      </c>
      <c r="CO15" s="175">
        <f t="shared" si="16"/>
        <v>42798</v>
      </c>
      <c r="CP15" s="130">
        <v>11105</v>
      </c>
      <c r="CQ15" s="1">
        <v>9730</v>
      </c>
      <c r="CR15" s="1">
        <v>0</v>
      </c>
      <c r="CS15" s="1">
        <v>0</v>
      </c>
      <c r="CT15" s="103">
        <f t="shared" si="17"/>
        <v>20835</v>
      </c>
      <c r="CU15" s="106">
        <f>'[5]Non farebox- Details '!BJ15</f>
        <v>2395</v>
      </c>
      <c r="CV15" s="107">
        <v>17430</v>
      </c>
      <c r="CW15" s="1">
        <v>1740</v>
      </c>
      <c r="CX15" s="1">
        <v>0</v>
      </c>
      <c r="CY15" s="1">
        <v>0</v>
      </c>
      <c r="CZ15" s="103">
        <f t="shared" si="18"/>
        <v>19170</v>
      </c>
      <c r="DA15" s="105">
        <f>'[5]Non farebox- Details '!BM15</f>
        <v>3740</v>
      </c>
      <c r="DB15" s="130">
        <v>3198</v>
      </c>
      <c r="DC15" s="1">
        <v>1080</v>
      </c>
      <c r="DD15" s="1">
        <v>0</v>
      </c>
      <c r="DE15" s="1">
        <v>0</v>
      </c>
      <c r="DF15" s="103">
        <f t="shared" si="19"/>
        <v>4278</v>
      </c>
      <c r="DG15" s="106">
        <f>'[5]Non farebox- Details '!BR15</f>
        <v>250</v>
      </c>
      <c r="DH15" s="107">
        <v>11121</v>
      </c>
      <c r="DI15" s="1">
        <v>7100</v>
      </c>
      <c r="DJ15" s="1">
        <v>0</v>
      </c>
      <c r="DK15" s="1">
        <v>0</v>
      </c>
      <c r="DL15" s="103">
        <f t="shared" si="20"/>
        <v>18221</v>
      </c>
      <c r="DM15" s="105">
        <f>'[5]Non farebox- Details '!BV15</f>
        <v>1200</v>
      </c>
      <c r="DN15" s="130">
        <v>64574</v>
      </c>
      <c r="DO15" s="1">
        <v>7515</v>
      </c>
      <c r="DP15" s="1">
        <v>0</v>
      </c>
      <c r="DQ15" s="1">
        <v>0</v>
      </c>
      <c r="DR15" s="103">
        <f t="shared" si="21"/>
        <v>72089</v>
      </c>
      <c r="DS15" s="106">
        <f>'[5]Non farebox- Details '!BZ15</f>
        <v>4765</v>
      </c>
      <c r="DT15" s="174">
        <f t="shared" si="22"/>
        <v>134593</v>
      </c>
      <c r="DU15" s="176">
        <f t="shared" si="0"/>
        <v>12350</v>
      </c>
      <c r="DV15" s="108">
        <f t="shared" si="23"/>
        <v>723986</v>
      </c>
      <c r="DW15" s="109">
        <f>'[5]Non farebox- Details '!CA15</f>
        <v>55148</v>
      </c>
    </row>
    <row r="16" spans="1:131">
      <c r="A16" s="356">
        <v>42928</v>
      </c>
      <c r="B16" s="130">
        <v>33800</v>
      </c>
      <c r="C16" s="1">
        <v>3510</v>
      </c>
      <c r="D16" s="1">
        <v>0</v>
      </c>
      <c r="E16" s="1">
        <v>0</v>
      </c>
      <c r="F16" s="102">
        <f t="shared" si="1"/>
        <v>37310</v>
      </c>
      <c r="G16" s="131">
        <f>'[5]Non farebox- Details '!E16</f>
        <v>1044</v>
      </c>
      <c r="H16" s="130">
        <v>11725</v>
      </c>
      <c r="I16" s="1">
        <v>900</v>
      </c>
      <c r="J16" s="1">
        <v>0</v>
      </c>
      <c r="K16" s="1">
        <v>0</v>
      </c>
      <c r="L16" s="102">
        <f t="shared" si="2"/>
        <v>12625</v>
      </c>
      <c r="M16" s="131">
        <f>'[5]Non farebox- Details '!I16</f>
        <v>132</v>
      </c>
      <c r="N16" s="130">
        <v>8165</v>
      </c>
      <c r="O16" s="1">
        <v>1000</v>
      </c>
      <c r="P16" s="1">
        <v>0</v>
      </c>
      <c r="Q16" s="1">
        <v>0</v>
      </c>
      <c r="R16" s="102">
        <f t="shared" si="3"/>
        <v>9165</v>
      </c>
      <c r="S16" s="131">
        <f>'[5]Non farebox- Details '!M16</f>
        <v>65</v>
      </c>
      <c r="T16" s="130">
        <v>12042</v>
      </c>
      <c r="U16" s="1">
        <v>2670</v>
      </c>
      <c r="V16" s="1">
        <v>0</v>
      </c>
      <c r="W16" s="1">
        <v>0</v>
      </c>
      <c r="X16" s="102">
        <f t="shared" si="4"/>
        <v>14712</v>
      </c>
      <c r="Y16" s="131">
        <f>'[5]Non farebox- Details '!Q16</f>
        <v>1113</v>
      </c>
      <c r="Z16" s="130">
        <v>30062</v>
      </c>
      <c r="AA16" s="1">
        <v>4100</v>
      </c>
      <c r="AB16" s="1">
        <v>0</v>
      </c>
      <c r="AC16" s="1">
        <v>0</v>
      </c>
      <c r="AD16" s="102">
        <f t="shared" si="5"/>
        <v>34162</v>
      </c>
      <c r="AE16" s="131">
        <f>'[5]Non farebox- Details '!U16</f>
        <v>898</v>
      </c>
      <c r="AF16" s="130">
        <v>24204</v>
      </c>
      <c r="AG16" s="1">
        <v>5780</v>
      </c>
      <c r="AH16" s="1">
        <v>0</v>
      </c>
      <c r="AI16" s="1">
        <v>0</v>
      </c>
      <c r="AJ16" s="102">
        <f t="shared" si="6"/>
        <v>29984</v>
      </c>
      <c r="AK16" s="131">
        <f>'[5]Non farebox- Details '!Y16</f>
        <v>550</v>
      </c>
      <c r="AL16" s="130">
        <v>56794</v>
      </c>
      <c r="AM16" s="1">
        <v>23610</v>
      </c>
      <c r="AN16" s="1">
        <v>0</v>
      </c>
      <c r="AO16" s="1">
        <v>0</v>
      </c>
      <c r="AP16" s="102">
        <f t="shared" si="7"/>
        <v>80404</v>
      </c>
      <c r="AQ16" s="131">
        <f>'[5]Non farebox- Details '!AD16</f>
        <v>3375</v>
      </c>
      <c r="AR16" s="130">
        <v>38871</v>
      </c>
      <c r="AS16" s="1">
        <v>16550</v>
      </c>
      <c r="AT16" s="1">
        <v>0</v>
      </c>
      <c r="AU16" s="1">
        <v>200</v>
      </c>
      <c r="AV16" s="102">
        <f t="shared" si="8"/>
        <v>55621</v>
      </c>
      <c r="AW16" s="131">
        <f>'[5]Non farebox- Details '!AH16</f>
        <v>12713</v>
      </c>
      <c r="AX16" s="130">
        <v>57652</v>
      </c>
      <c r="AY16" s="1">
        <v>5450</v>
      </c>
      <c r="AZ16" s="1">
        <v>0</v>
      </c>
      <c r="BA16" s="1">
        <v>0</v>
      </c>
      <c r="BB16" s="103">
        <f t="shared" si="9"/>
        <v>63102</v>
      </c>
      <c r="BC16" s="131">
        <f>'[5]Non farebox- Details '!AJ16</f>
        <v>0</v>
      </c>
      <c r="BD16" s="132">
        <v>15210</v>
      </c>
      <c r="BE16" s="1">
        <v>3500</v>
      </c>
      <c r="BF16" s="4">
        <v>0</v>
      </c>
      <c r="BG16" s="1">
        <v>0</v>
      </c>
      <c r="BH16" s="103">
        <f t="shared" si="10"/>
        <v>18710</v>
      </c>
      <c r="BI16" s="106">
        <f>'[5]Non farebox- Details '!AM16</f>
        <v>3225</v>
      </c>
      <c r="BJ16" s="135">
        <v>40981</v>
      </c>
      <c r="BK16" s="113">
        <v>8130</v>
      </c>
      <c r="BL16" s="4">
        <v>0</v>
      </c>
      <c r="BM16" s="113">
        <v>0</v>
      </c>
      <c r="BN16" s="103">
        <f t="shared" si="11"/>
        <v>49111</v>
      </c>
      <c r="BO16" s="106">
        <f>'[5]Non farebox- Details '!AQ16</f>
        <v>6401</v>
      </c>
      <c r="BP16" s="130">
        <v>29170</v>
      </c>
      <c r="BQ16" s="1">
        <v>9820</v>
      </c>
      <c r="BR16" s="4">
        <v>0</v>
      </c>
      <c r="BS16" s="4">
        <v>0</v>
      </c>
      <c r="BT16" s="103">
        <f t="shared" si="12"/>
        <v>38990</v>
      </c>
      <c r="BU16" s="131">
        <f>'[5]Non farebox- Details '!AU16</f>
        <v>2770</v>
      </c>
      <c r="BV16" s="130">
        <v>28622</v>
      </c>
      <c r="BW16" s="1">
        <v>17080</v>
      </c>
      <c r="BX16" s="4">
        <v>0</v>
      </c>
      <c r="BY16" s="1">
        <v>0</v>
      </c>
      <c r="BZ16" s="103">
        <f t="shared" si="13"/>
        <v>45702</v>
      </c>
      <c r="CA16" s="131">
        <f>'[5]Non farebox- Details '!AY16</f>
        <v>555</v>
      </c>
      <c r="CB16" s="130">
        <v>49175</v>
      </c>
      <c r="CC16" s="1">
        <v>4340</v>
      </c>
      <c r="CD16" s="1">
        <v>0</v>
      </c>
      <c r="CE16" s="1">
        <v>0</v>
      </c>
      <c r="CF16" s="103">
        <f t="shared" si="14"/>
        <v>53515</v>
      </c>
      <c r="CG16" s="106">
        <f>'[5]Non farebox- Details '!BC16</f>
        <v>5710</v>
      </c>
      <c r="CH16" s="133">
        <v>36723</v>
      </c>
      <c r="CI16" s="104">
        <v>10145</v>
      </c>
      <c r="CJ16" s="104">
        <v>0</v>
      </c>
      <c r="CK16" s="104">
        <v>0</v>
      </c>
      <c r="CL16" s="103">
        <f t="shared" si="15"/>
        <v>46868</v>
      </c>
      <c r="CM16" s="106">
        <f>'[5]Non farebox- Details '!BG16</f>
        <v>2270</v>
      </c>
      <c r="CN16" s="174">
        <f t="shared" si="16"/>
        <v>589981</v>
      </c>
      <c r="CO16" s="175">
        <f t="shared" si="16"/>
        <v>40821</v>
      </c>
      <c r="CP16" s="130">
        <v>12500</v>
      </c>
      <c r="CQ16" s="1">
        <v>5800</v>
      </c>
      <c r="CR16" s="1">
        <v>0</v>
      </c>
      <c r="CS16" s="1">
        <v>0</v>
      </c>
      <c r="CT16" s="103">
        <f t="shared" si="17"/>
        <v>18300</v>
      </c>
      <c r="CU16" s="106">
        <f>'[5]Non farebox- Details '!BJ16</f>
        <v>945</v>
      </c>
      <c r="CV16" s="107">
        <v>16180</v>
      </c>
      <c r="CW16" s="1">
        <v>1760</v>
      </c>
      <c r="CX16" s="1">
        <v>0</v>
      </c>
      <c r="CY16" s="1">
        <v>0</v>
      </c>
      <c r="CZ16" s="103">
        <f t="shared" si="18"/>
        <v>17940</v>
      </c>
      <c r="DA16" s="105">
        <f>'[5]Non farebox- Details '!BM16</f>
        <v>3160</v>
      </c>
      <c r="DB16" s="130">
        <v>5335</v>
      </c>
      <c r="DC16" s="1">
        <v>180</v>
      </c>
      <c r="DD16" s="1">
        <v>0</v>
      </c>
      <c r="DE16" s="1">
        <v>0</v>
      </c>
      <c r="DF16" s="103">
        <f t="shared" si="19"/>
        <v>5515</v>
      </c>
      <c r="DG16" s="106">
        <f>'[5]Non farebox- Details '!BR16</f>
        <v>183</v>
      </c>
      <c r="DH16" s="107">
        <v>15765</v>
      </c>
      <c r="DI16" s="1">
        <v>3450</v>
      </c>
      <c r="DJ16" s="1">
        <v>0</v>
      </c>
      <c r="DK16" s="1">
        <v>0</v>
      </c>
      <c r="DL16" s="103">
        <f t="shared" si="20"/>
        <v>19215</v>
      </c>
      <c r="DM16" s="105">
        <f>'[5]Non farebox- Details '!BV16</f>
        <v>210</v>
      </c>
      <c r="DN16" s="130">
        <v>67766</v>
      </c>
      <c r="DO16" s="1">
        <v>6660</v>
      </c>
      <c r="DP16" s="1">
        <v>0</v>
      </c>
      <c r="DQ16" s="1">
        <v>0</v>
      </c>
      <c r="DR16" s="103">
        <f t="shared" si="21"/>
        <v>74426</v>
      </c>
      <c r="DS16" s="106">
        <f>'[5]Non farebox- Details '!BZ16</f>
        <v>2815</v>
      </c>
      <c r="DT16" s="174">
        <f t="shared" si="22"/>
        <v>135396</v>
      </c>
      <c r="DU16" s="176">
        <f t="shared" si="0"/>
        <v>7313</v>
      </c>
      <c r="DV16" s="108">
        <f t="shared" si="23"/>
        <v>725377</v>
      </c>
      <c r="DW16" s="109">
        <f>'[5]Non farebox- Details '!CA16</f>
        <v>48134</v>
      </c>
    </row>
    <row r="17" spans="1:127">
      <c r="A17" s="356">
        <v>42929</v>
      </c>
      <c r="B17" s="130">
        <v>33075</v>
      </c>
      <c r="C17" s="1">
        <v>1220</v>
      </c>
      <c r="D17" s="1">
        <v>0</v>
      </c>
      <c r="E17" s="1">
        <v>0</v>
      </c>
      <c r="F17" s="102">
        <f t="shared" si="1"/>
        <v>34295</v>
      </c>
      <c r="G17" s="131">
        <f>'[5]Non farebox- Details '!E17</f>
        <v>1246</v>
      </c>
      <c r="H17" s="130">
        <v>13438</v>
      </c>
      <c r="I17" s="1">
        <v>850</v>
      </c>
      <c r="J17" s="1">
        <v>0</v>
      </c>
      <c r="K17" s="1">
        <v>0</v>
      </c>
      <c r="L17" s="102">
        <f t="shared" si="2"/>
        <v>14288</v>
      </c>
      <c r="M17" s="131">
        <f>'[5]Non farebox- Details '!I17</f>
        <v>83</v>
      </c>
      <c r="N17" s="130">
        <v>10328</v>
      </c>
      <c r="O17" s="1">
        <v>300</v>
      </c>
      <c r="P17" s="1">
        <v>0</v>
      </c>
      <c r="Q17" s="1">
        <v>0</v>
      </c>
      <c r="R17" s="102">
        <f t="shared" si="3"/>
        <v>10628</v>
      </c>
      <c r="S17" s="131">
        <f>'[5]Non farebox- Details '!M17</f>
        <v>130</v>
      </c>
      <c r="T17" s="130">
        <v>14602</v>
      </c>
      <c r="U17" s="1">
        <v>2800</v>
      </c>
      <c r="V17" s="1">
        <v>0</v>
      </c>
      <c r="W17" s="1">
        <v>0</v>
      </c>
      <c r="X17" s="102">
        <f t="shared" si="4"/>
        <v>17402</v>
      </c>
      <c r="Y17" s="131">
        <f>'[5]Non farebox- Details '!Q17</f>
        <v>585</v>
      </c>
      <c r="Z17" s="130">
        <v>22035</v>
      </c>
      <c r="AA17" s="1">
        <v>2560</v>
      </c>
      <c r="AB17" s="1">
        <v>0</v>
      </c>
      <c r="AC17" s="1">
        <v>0</v>
      </c>
      <c r="AD17" s="102">
        <f t="shared" si="5"/>
        <v>24595</v>
      </c>
      <c r="AE17" s="131">
        <f>'[5]Non farebox- Details '!U17</f>
        <v>2254</v>
      </c>
      <c r="AF17" s="130">
        <v>27705</v>
      </c>
      <c r="AG17" s="1">
        <v>10700</v>
      </c>
      <c r="AH17" s="1">
        <v>0</v>
      </c>
      <c r="AI17" s="1">
        <v>0</v>
      </c>
      <c r="AJ17" s="102">
        <f t="shared" si="6"/>
        <v>38405</v>
      </c>
      <c r="AK17" s="131">
        <f>'[5]Non farebox- Details '!Y17</f>
        <v>412</v>
      </c>
      <c r="AL17" s="130">
        <v>54710</v>
      </c>
      <c r="AM17" s="1">
        <v>19188</v>
      </c>
      <c r="AN17" s="1">
        <v>0</v>
      </c>
      <c r="AO17" s="1">
        <v>100</v>
      </c>
      <c r="AP17" s="102">
        <f t="shared" si="7"/>
        <v>73998</v>
      </c>
      <c r="AQ17" s="131">
        <f>'[5]Non farebox- Details '!AD17</f>
        <v>4812</v>
      </c>
      <c r="AR17" s="130">
        <v>38497</v>
      </c>
      <c r="AS17" s="1">
        <v>16270</v>
      </c>
      <c r="AT17" s="1">
        <v>0</v>
      </c>
      <c r="AU17" s="1">
        <v>800</v>
      </c>
      <c r="AV17" s="102">
        <f t="shared" si="8"/>
        <v>55567</v>
      </c>
      <c r="AW17" s="131">
        <f>'[5]Non farebox- Details '!AH17</f>
        <v>11170</v>
      </c>
      <c r="AX17" s="130">
        <v>50959</v>
      </c>
      <c r="AY17" s="1">
        <v>8240</v>
      </c>
      <c r="AZ17" s="1">
        <v>0</v>
      </c>
      <c r="BA17" s="1">
        <v>0</v>
      </c>
      <c r="BB17" s="103">
        <f t="shared" si="9"/>
        <v>59199</v>
      </c>
      <c r="BC17" s="131">
        <f>'[5]Non farebox- Details '!AJ17</f>
        <v>66</v>
      </c>
      <c r="BD17" s="130">
        <v>16459</v>
      </c>
      <c r="BE17" s="1">
        <v>6130</v>
      </c>
      <c r="BF17" s="4">
        <v>0</v>
      </c>
      <c r="BG17" s="1">
        <v>0</v>
      </c>
      <c r="BH17" s="103">
        <f t="shared" si="10"/>
        <v>22589</v>
      </c>
      <c r="BI17" s="106">
        <f>'[5]Non farebox- Details '!AM17</f>
        <v>1765</v>
      </c>
      <c r="BJ17" s="135">
        <v>42710</v>
      </c>
      <c r="BK17" s="113">
        <v>4940</v>
      </c>
      <c r="BL17" s="4">
        <v>0</v>
      </c>
      <c r="BM17" s="113">
        <v>0</v>
      </c>
      <c r="BN17" s="103">
        <f t="shared" si="11"/>
        <v>47650</v>
      </c>
      <c r="BO17" s="106">
        <f>'[5]Non farebox- Details '!AQ17</f>
        <v>7666</v>
      </c>
      <c r="BP17" s="130">
        <v>22208</v>
      </c>
      <c r="BQ17" s="1">
        <v>8340</v>
      </c>
      <c r="BR17" s="4">
        <v>0</v>
      </c>
      <c r="BS17" s="4">
        <v>0</v>
      </c>
      <c r="BT17" s="103">
        <f t="shared" si="12"/>
        <v>30548</v>
      </c>
      <c r="BU17" s="131">
        <f>'[5]Non farebox- Details '!AU17</f>
        <v>3275</v>
      </c>
      <c r="BV17" s="130">
        <v>30553</v>
      </c>
      <c r="BW17" s="1">
        <v>8950</v>
      </c>
      <c r="BX17" s="4">
        <v>0</v>
      </c>
      <c r="BY17" s="1">
        <v>0</v>
      </c>
      <c r="BZ17" s="103">
        <f t="shared" si="13"/>
        <v>39503</v>
      </c>
      <c r="CA17" s="131">
        <f>'[5]Non farebox- Details '!AY17</f>
        <v>1180</v>
      </c>
      <c r="CB17" s="130">
        <v>46438</v>
      </c>
      <c r="CC17" s="1">
        <v>7810</v>
      </c>
      <c r="CD17" s="1">
        <v>0</v>
      </c>
      <c r="CE17" s="1">
        <v>0</v>
      </c>
      <c r="CF17" s="103">
        <f t="shared" si="14"/>
        <v>54248</v>
      </c>
      <c r="CG17" s="106">
        <f>'[5]Non farebox- Details '!BC17</f>
        <v>7120</v>
      </c>
      <c r="CH17" s="133">
        <v>36546</v>
      </c>
      <c r="CI17" s="104">
        <v>12920</v>
      </c>
      <c r="CJ17" s="104">
        <v>0</v>
      </c>
      <c r="CK17" s="104">
        <v>0</v>
      </c>
      <c r="CL17" s="103">
        <f t="shared" si="15"/>
        <v>49466</v>
      </c>
      <c r="CM17" s="106">
        <f>'[5]Non farebox- Details '!BG17</f>
        <v>1420</v>
      </c>
      <c r="CN17" s="174">
        <f t="shared" si="16"/>
        <v>572381</v>
      </c>
      <c r="CO17" s="175">
        <f t="shared" si="16"/>
        <v>43184</v>
      </c>
      <c r="CP17" s="130">
        <v>15290</v>
      </c>
      <c r="CQ17" s="1">
        <v>6660</v>
      </c>
      <c r="CR17" s="1">
        <v>0</v>
      </c>
      <c r="CS17" s="1">
        <v>0</v>
      </c>
      <c r="CT17" s="103">
        <f t="shared" si="17"/>
        <v>21950</v>
      </c>
      <c r="CU17" s="106">
        <f>'[5]Non farebox- Details '!BJ17</f>
        <v>3425</v>
      </c>
      <c r="CV17" s="107">
        <v>16720</v>
      </c>
      <c r="CW17" s="1">
        <v>3060</v>
      </c>
      <c r="CX17" s="1">
        <v>0</v>
      </c>
      <c r="CY17" s="1">
        <v>0</v>
      </c>
      <c r="CZ17" s="103">
        <f t="shared" si="18"/>
        <v>19780</v>
      </c>
      <c r="DA17" s="105">
        <f>'[5]Non farebox- Details '!BM17</f>
        <v>4280</v>
      </c>
      <c r="DB17" s="130">
        <v>3180</v>
      </c>
      <c r="DC17" s="1">
        <v>2640</v>
      </c>
      <c r="DD17" s="1">
        <v>0</v>
      </c>
      <c r="DE17" s="1">
        <v>0</v>
      </c>
      <c r="DF17" s="103">
        <f t="shared" si="19"/>
        <v>5820</v>
      </c>
      <c r="DG17" s="106">
        <f>'[5]Non farebox- Details '!BR17</f>
        <v>331</v>
      </c>
      <c r="DH17" s="107">
        <v>12088</v>
      </c>
      <c r="DI17" s="1">
        <v>1460</v>
      </c>
      <c r="DJ17" s="1">
        <v>0</v>
      </c>
      <c r="DK17" s="1">
        <v>0</v>
      </c>
      <c r="DL17" s="103">
        <f t="shared" si="20"/>
        <v>13548</v>
      </c>
      <c r="DM17" s="105">
        <f>'[5]Non farebox- Details '!BV17</f>
        <v>670</v>
      </c>
      <c r="DN17" s="130">
        <v>66924</v>
      </c>
      <c r="DO17" s="1">
        <v>9320</v>
      </c>
      <c r="DP17" s="1">
        <v>0</v>
      </c>
      <c r="DQ17" s="1">
        <v>0</v>
      </c>
      <c r="DR17" s="103">
        <f t="shared" si="21"/>
        <v>76244</v>
      </c>
      <c r="DS17" s="106">
        <f>'[5]Non farebox- Details '!BZ17</f>
        <v>3850</v>
      </c>
      <c r="DT17" s="174">
        <f t="shared" si="22"/>
        <v>137342</v>
      </c>
      <c r="DU17" s="176">
        <f t="shared" si="0"/>
        <v>12556</v>
      </c>
      <c r="DV17" s="108">
        <f t="shared" si="23"/>
        <v>709723</v>
      </c>
      <c r="DW17" s="109">
        <f>'[5]Non farebox- Details '!CA17</f>
        <v>55740</v>
      </c>
    </row>
    <row r="18" spans="1:127">
      <c r="A18" s="356">
        <v>42930</v>
      </c>
      <c r="B18" s="130">
        <v>39919</v>
      </c>
      <c r="C18" s="1">
        <v>3050</v>
      </c>
      <c r="D18" s="1">
        <v>0</v>
      </c>
      <c r="E18" s="1">
        <v>0</v>
      </c>
      <c r="F18" s="102">
        <f t="shared" si="1"/>
        <v>42969</v>
      </c>
      <c r="G18" s="131">
        <f>'[5]Non farebox- Details '!E18</f>
        <v>2047</v>
      </c>
      <c r="H18" s="130">
        <v>16000</v>
      </c>
      <c r="I18" s="1">
        <v>3330</v>
      </c>
      <c r="J18" s="1">
        <v>0</v>
      </c>
      <c r="K18" s="1">
        <v>0</v>
      </c>
      <c r="L18" s="102">
        <f t="shared" si="2"/>
        <v>19330</v>
      </c>
      <c r="M18" s="131">
        <f>'[5]Non farebox- Details '!I18</f>
        <v>171</v>
      </c>
      <c r="N18" s="130">
        <v>11856</v>
      </c>
      <c r="O18" s="1">
        <v>400</v>
      </c>
      <c r="P18" s="1">
        <v>0</v>
      </c>
      <c r="Q18" s="1">
        <v>0</v>
      </c>
      <c r="R18" s="102">
        <f t="shared" si="3"/>
        <v>12256</v>
      </c>
      <c r="S18" s="131">
        <f>'[5]Non farebox- Details '!M18</f>
        <v>60</v>
      </c>
      <c r="T18" s="130">
        <v>13497</v>
      </c>
      <c r="U18" s="1">
        <v>5930</v>
      </c>
      <c r="V18" s="1">
        <v>0</v>
      </c>
      <c r="W18" s="1">
        <v>0</v>
      </c>
      <c r="X18" s="102">
        <f t="shared" si="4"/>
        <v>19427</v>
      </c>
      <c r="Y18" s="131">
        <f>'[5]Non farebox- Details '!Q18</f>
        <v>392</v>
      </c>
      <c r="Z18" s="130">
        <v>23083</v>
      </c>
      <c r="AA18" s="1">
        <v>4990</v>
      </c>
      <c r="AB18" s="1">
        <v>0</v>
      </c>
      <c r="AC18" s="1">
        <v>0</v>
      </c>
      <c r="AD18" s="102">
        <f t="shared" si="5"/>
        <v>28073</v>
      </c>
      <c r="AE18" s="131">
        <f>'[5]Non farebox- Details '!U18</f>
        <v>1521</v>
      </c>
      <c r="AF18" s="130">
        <v>28947</v>
      </c>
      <c r="AG18" s="1">
        <v>5690</v>
      </c>
      <c r="AH18" s="1">
        <v>0</v>
      </c>
      <c r="AI18" s="1">
        <v>0</v>
      </c>
      <c r="AJ18" s="102">
        <f t="shared" si="6"/>
        <v>34637</v>
      </c>
      <c r="AK18" s="131">
        <f>'[5]Non farebox- Details '!Y18</f>
        <v>437</v>
      </c>
      <c r="AL18" s="130">
        <v>62490</v>
      </c>
      <c r="AM18" s="1">
        <v>24660</v>
      </c>
      <c r="AN18" s="1">
        <v>0</v>
      </c>
      <c r="AO18" s="1">
        <v>500</v>
      </c>
      <c r="AP18" s="102">
        <f t="shared" si="7"/>
        <v>87650</v>
      </c>
      <c r="AQ18" s="131">
        <f>'[5]Non farebox- Details '!AD18</f>
        <v>5790</v>
      </c>
      <c r="AR18" s="130">
        <v>42319</v>
      </c>
      <c r="AS18" s="1">
        <v>12850</v>
      </c>
      <c r="AT18" s="1">
        <v>0</v>
      </c>
      <c r="AU18" s="1">
        <v>0</v>
      </c>
      <c r="AV18" s="102">
        <f t="shared" si="8"/>
        <v>55169</v>
      </c>
      <c r="AW18" s="131">
        <f>'[5]Non farebox- Details '!AH18</f>
        <v>9461</v>
      </c>
      <c r="AX18" s="130">
        <v>57384</v>
      </c>
      <c r="AY18" s="1">
        <v>2140</v>
      </c>
      <c r="AZ18" s="1">
        <v>0</v>
      </c>
      <c r="BA18" s="1">
        <v>0</v>
      </c>
      <c r="BB18" s="103">
        <f t="shared" si="9"/>
        <v>59524</v>
      </c>
      <c r="BC18" s="131">
        <f>'[5]Non farebox- Details '!AJ18</f>
        <v>240</v>
      </c>
      <c r="BD18" s="130">
        <v>14224</v>
      </c>
      <c r="BE18" s="1">
        <v>2980</v>
      </c>
      <c r="BF18" s="4">
        <v>0</v>
      </c>
      <c r="BG18" s="1">
        <v>0</v>
      </c>
      <c r="BH18" s="103">
        <f t="shared" si="10"/>
        <v>17204</v>
      </c>
      <c r="BI18" s="106">
        <f>'[5]Non farebox- Details '!AM18</f>
        <v>1910</v>
      </c>
      <c r="BJ18" s="135">
        <v>52521</v>
      </c>
      <c r="BK18" s="113">
        <v>4880</v>
      </c>
      <c r="BL18" s="4">
        <v>0</v>
      </c>
      <c r="BM18" s="113">
        <v>0</v>
      </c>
      <c r="BN18" s="103">
        <f t="shared" si="11"/>
        <v>57401</v>
      </c>
      <c r="BO18" s="106">
        <f>'[5]Non farebox- Details '!AQ18</f>
        <v>8959</v>
      </c>
      <c r="BP18" s="130">
        <v>33990</v>
      </c>
      <c r="BQ18" s="1">
        <v>3310</v>
      </c>
      <c r="BR18" s="4">
        <v>0</v>
      </c>
      <c r="BS18" s="4">
        <v>0</v>
      </c>
      <c r="BT18" s="103">
        <f t="shared" si="12"/>
        <v>37300</v>
      </c>
      <c r="BU18" s="131">
        <f>'[5]Non farebox- Details '!AU18</f>
        <v>2011</v>
      </c>
      <c r="BV18" s="130">
        <v>42835</v>
      </c>
      <c r="BW18" s="1">
        <v>17840</v>
      </c>
      <c r="BX18" s="4">
        <v>0</v>
      </c>
      <c r="BY18" s="1">
        <v>0</v>
      </c>
      <c r="BZ18" s="103">
        <f t="shared" si="13"/>
        <v>60675</v>
      </c>
      <c r="CA18" s="131">
        <f>'[5]Non farebox- Details '!AY18</f>
        <v>470</v>
      </c>
      <c r="CB18" s="130">
        <v>75321</v>
      </c>
      <c r="CC18" s="1">
        <v>2870</v>
      </c>
      <c r="CD18" s="1">
        <v>0</v>
      </c>
      <c r="CE18" s="1">
        <v>0</v>
      </c>
      <c r="CF18" s="103">
        <f t="shared" si="14"/>
        <v>78191</v>
      </c>
      <c r="CG18" s="106">
        <f>'[5]Non farebox- Details '!BC18</f>
        <v>5555</v>
      </c>
      <c r="CH18" s="133">
        <v>48138</v>
      </c>
      <c r="CI18" s="104">
        <v>5590</v>
      </c>
      <c r="CJ18" s="104">
        <v>0</v>
      </c>
      <c r="CK18" s="104">
        <v>0</v>
      </c>
      <c r="CL18" s="103">
        <f t="shared" si="15"/>
        <v>53728</v>
      </c>
      <c r="CM18" s="106">
        <f>'[5]Non farebox- Details '!BG18</f>
        <v>2205</v>
      </c>
      <c r="CN18" s="174">
        <f t="shared" si="16"/>
        <v>663534</v>
      </c>
      <c r="CO18" s="175">
        <f t="shared" si="16"/>
        <v>41229</v>
      </c>
      <c r="CP18" s="130">
        <v>14481</v>
      </c>
      <c r="CQ18" s="1">
        <v>3640</v>
      </c>
      <c r="CR18" s="1">
        <v>0</v>
      </c>
      <c r="CS18" s="1">
        <v>0</v>
      </c>
      <c r="CT18" s="103">
        <f t="shared" si="17"/>
        <v>18121</v>
      </c>
      <c r="CU18" s="106">
        <f>'[5]Non farebox- Details '!BJ18</f>
        <v>1175</v>
      </c>
      <c r="CV18" s="107">
        <v>26818</v>
      </c>
      <c r="CW18" s="1">
        <v>3380</v>
      </c>
      <c r="CX18" s="1">
        <v>0</v>
      </c>
      <c r="CY18" s="1">
        <v>0</v>
      </c>
      <c r="CZ18" s="103">
        <f t="shared" si="18"/>
        <v>30198</v>
      </c>
      <c r="DA18" s="105">
        <f>'[5]Non farebox- Details '!BM18</f>
        <v>4170</v>
      </c>
      <c r="DB18" s="130">
        <v>5720</v>
      </c>
      <c r="DC18" s="1">
        <v>200</v>
      </c>
      <c r="DD18" s="1">
        <v>0</v>
      </c>
      <c r="DE18" s="1">
        <v>0</v>
      </c>
      <c r="DF18" s="103">
        <f t="shared" si="19"/>
        <v>5920</v>
      </c>
      <c r="DG18" s="106">
        <f>'[5]Non farebox- Details '!BR18</f>
        <v>530</v>
      </c>
      <c r="DH18" s="107">
        <v>15625</v>
      </c>
      <c r="DI18" s="1">
        <v>5660</v>
      </c>
      <c r="DJ18" s="1">
        <v>0</v>
      </c>
      <c r="DK18" s="1">
        <v>0</v>
      </c>
      <c r="DL18" s="103">
        <f t="shared" si="20"/>
        <v>21285</v>
      </c>
      <c r="DM18" s="105">
        <f>'[5]Non farebox- Details '!BV18</f>
        <v>270</v>
      </c>
      <c r="DN18" s="130">
        <v>77172</v>
      </c>
      <c r="DO18" s="1">
        <v>11200</v>
      </c>
      <c r="DP18" s="1">
        <v>0</v>
      </c>
      <c r="DQ18" s="1">
        <v>0</v>
      </c>
      <c r="DR18" s="103">
        <f t="shared" si="21"/>
        <v>88372</v>
      </c>
      <c r="DS18" s="106">
        <f>'[5]Non farebox- Details '!BZ18</f>
        <v>3585</v>
      </c>
      <c r="DT18" s="174">
        <f t="shared" si="22"/>
        <v>163896</v>
      </c>
      <c r="DU18" s="176">
        <f t="shared" si="0"/>
        <v>9730</v>
      </c>
      <c r="DV18" s="108">
        <f t="shared" si="23"/>
        <v>827430</v>
      </c>
      <c r="DW18" s="109">
        <f>'[5]Non farebox- Details '!CA18</f>
        <v>50959</v>
      </c>
    </row>
    <row r="19" spans="1:127">
      <c r="A19" s="356">
        <v>42931</v>
      </c>
      <c r="B19" s="136">
        <v>56519</v>
      </c>
      <c r="C19" s="1">
        <v>3430</v>
      </c>
      <c r="D19" s="1">
        <v>0</v>
      </c>
      <c r="E19" s="1">
        <v>0</v>
      </c>
      <c r="F19" s="102">
        <f t="shared" si="1"/>
        <v>59949</v>
      </c>
      <c r="G19" s="131">
        <f>'[5]Non farebox- Details '!E19</f>
        <v>1231</v>
      </c>
      <c r="H19" s="136">
        <v>17704</v>
      </c>
      <c r="I19" s="1">
        <v>2280</v>
      </c>
      <c r="J19" s="1">
        <v>0</v>
      </c>
      <c r="K19" s="1">
        <v>0</v>
      </c>
      <c r="L19" s="102">
        <f t="shared" si="2"/>
        <v>19984</v>
      </c>
      <c r="M19" s="131">
        <f>'[5]Non farebox- Details '!I19</f>
        <v>140</v>
      </c>
      <c r="N19" s="136">
        <v>17477</v>
      </c>
      <c r="O19" s="1">
        <v>640</v>
      </c>
      <c r="P19" s="1">
        <v>0</v>
      </c>
      <c r="Q19" s="1">
        <v>0</v>
      </c>
      <c r="R19" s="102">
        <f t="shared" si="3"/>
        <v>18117</v>
      </c>
      <c r="S19" s="131">
        <f>'[5]Non farebox- Details '!M19</f>
        <v>65</v>
      </c>
      <c r="T19" s="136">
        <v>20196</v>
      </c>
      <c r="U19" s="1">
        <v>1120</v>
      </c>
      <c r="V19" s="1">
        <v>0</v>
      </c>
      <c r="W19" s="1">
        <v>0</v>
      </c>
      <c r="X19" s="102">
        <f t="shared" si="4"/>
        <v>21316</v>
      </c>
      <c r="Y19" s="131">
        <f>'[5]Non farebox- Details '!Q19</f>
        <v>867</v>
      </c>
      <c r="Z19" s="136">
        <v>36204</v>
      </c>
      <c r="AA19" s="1">
        <v>6390</v>
      </c>
      <c r="AB19" s="1">
        <v>0</v>
      </c>
      <c r="AC19" s="1">
        <v>0</v>
      </c>
      <c r="AD19" s="102">
        <f t="shared" si="5"/>
        <v>42594</v>
      </c>
      <c r="AE19" s="131">
        <f>'[5]Non farebox- Details '!U19</f>
        <v>707</v>
      </c>
      <c r="AF19" s="136">
        <v>36193</v>
      </c>
      <c r="AG19" s="1">
        <v>7510</v>
      </c>
      <c r="AH19" s="1">
        <v>0</v>
      </c>
      <c r="AI19" s="1">
        <v>0</v>
      </c>
      <c r="AJ19" s="102">
        <f t="shared" si="6"/>
        <v>43703</v>
      </c>
      <c r="AK19" s="131">
        <f>'[5]Non farebox- Details '!Y19</f>
        <v>304</v>
      </c>
      <c r="AL19" s="136">
        <v>71634</v>
      </c>
      <c r="AM19" s="1">
        <v>12588</v>
      </c>
      <c r="AN19" s="1">
        <v>0</v>
      </c>
      <c r="AO19" s="1">
        <v>0</v>
      </c>
      <c r="AP19" s="102">
        <f t="shared" si="7"/>
        <v>84222</v>
      </c>
      <c r="AQ19" s="131">
        <f>'[5]Non farebox- Details '!AD19</f>
        <v>2441</v>
      </c>
      <c r="AR19" s="136">
        <v>58933</v>
      </c>
      <c r="AS19" s="1">
        <v>6840</v>
      </c>
      <c r="AT19" s="1">
        <v>0</v>
      </c>
      <c r="AU19" s="1">
        <v>0</v>
      </c>
      <c r="AV19" s="102">
        <f t="shared" si="8"/>
        <v>65773</v>
      </c>
      <c r="AW19" s="131">
        <f>'[5]Non farebox- Details '!AH19</f>
        <v>5743</v>
      </c>
      <c r="AX19" s="136">
        <v>76475</v>
      </c>
      <c r="AY19" s="1">
        <v>1960</v>
      </c>
      <c r="AZ19" s="1">
        <v>0</v>
      </c>
      <c r="BA19" s="1">
        <v>0</v>
      </c>
      <c r="BB19" s="103">
        <f t="shared" si="9"/>
        <v>78435</v>
      </c>
      <c r="BC19" s="131">
        <f>'[5]Non farebox- Details '!AJ19</f>
        <v>248</v>
      </c>
      <c r="BD19" s="130">
        <v>19287</v>
      </c>
      <c r="BE19" s="1">
        <v>2190</v>
      </c>
      <c r="BF19" s="4">
        <v>0</v>
      </c>
      <c r="BG19" s="1">
        <v>0</v>
      </c>
      <c r="BH19" s="103">
        <f t="shared" si="10"/>
        <v>21477</v>
      </c>
      <c r="BI19" s="106">
        <f>'[5]Non farebox- Details '!AM19</f>
        <v>1655</v>
      </c>
      <c r="BJ19" s="135">
        <v>76735</v>
      </c>
      <c r="BK19" s="113">
        <v>6950</v>
      </c>
      <c r="BL19" s="4">
        <v>0</v>
      </c>
      <c r="BM19" s="113">
        <v>0</v>
      </c>
      <c r="BN19" s="103">
        <f t="shared" si="11"/>
        <v>83685</v>
      </c>
      <c r="BO19" s="106">
        <f>'[5]Non farebox- Details '!AQ19</f>
        <v>11435</v>
      </c>
      <c r="BP19" s="130">
        <v>30378</v>
      </c>
      <c r="BQ19" s="1">
        <v>4900</v>
      </c>
      <c r="BR19" s="4">
        <v>0</v>
      </c>
      <c r="BS19" s="4">
        <v>0</v>
      </c>
      <c r="BT19" s="103">
        <f t="shared" si="12"/>
        <v>35278</v>
      </c>
      <c r="BU19" s="131">
        <f>'[5]Non farebox- Details '!AU19</f>
        <v>1609</v>
      </c>
      <c r="BV19" s="130">
        <v>26633</v>
      </c>
      <c r="BW19" s="1">
        <v>2180</v>
      </c>
      <c r="BX19" s="4">
        <v>0</v>
      </c>
      <c r="BY19" s="1">
        <v>0</v>
      </c>
      <c r="BZ19" s="103">
        <f t="shared" si="13"/>
        <v>28813</v>
      </c>
      <c r="CA19" s="131">
        <f>'[5]Non farebox- Details '!AY19</f>
        <v>330</v>
      </c>
      <c r="CB19" s="136">
        <v>74714</v>
      </c>
      <c r="CC19" s="1">
        <v>8780</v>
      </c>
      <c r="CD19" s="1">
        <v>0</v>
      </c>
      <c r="CE19" s="1">
        <v>0</v>
      </c>
      <c r="CF19" s="103">
        <f t="shared" si="14"/>
        <v>83494</v>
      </c>
      <c r="CG19" s="106">
        <f>'[5]Non farebox- Details '!BC19</f>
        <v>5845</v>
      </c>
      <c r="CH19" s="133">
        <v>51336</v>
      </c>
      <c r="CI19" s="104">
        <v>7700</v>
      </c>
      <c r="CJ19" s="104">
        <v>0</v>
      </c>
      <c r="CK19" s="104">
        <v>0</v>
      </c>
      <c r="CL19" s="103">
        <f t="shared" si="15"/>
        <v>59036</v>
      </c>
      <c r="CM19" s="106">
        <f>'[5]Non farebox- Details '!BG19</f>
        <v>800</v>
      </c>
      <c r="CN19" s="174">
        <f t="shared" si="16"/>
        <v>745876</v>
      </c>
      <c r="CO19" s="175">
        <f t="shared" si="16"/>
        <v>33420</v>
      </c>
      <c r="CP19" s="136">
        <v>11750</v>
      </c>
      <c r="CQ19" s="1">
        <v>2730</v>
      </c>
      <c r="CR19" s="1">
        <v>0</v>
      </c>
      <c r="CS19" s="1">
        <v>0</v>
      </c>
      <c r="CT19" s="103">
        <f t="shared" si="17"/>
        <v>14480</v>
      </c>
      <c r="CU19" s="106">
        <f>'[5]Non farebox- Details '!BJ19</f>
        <v>285</v>
      </c>
      <c r="CV19" s="116">
        <v>23055</v>
      </c>
      <c r="CW19" s="1">
        <v>1150</v>
      </c>
      <c r="CX19" s="1">
        <v>0</v>
      </c>
      <c r="CY19" s="1">
        <v>0</v>
      </c>
      <c r="CZ19" s="103">
        <f t="shared" si="18"/>
        <v>24205</v>
      </c>
      <c r="DA19" s="105">
        <f>'[5]Non farebox- Details '!BM19</f>
        <v>4040</v>
      </c>
      <c r="DB19" s="136">
        <v>4612</v>
      </c>
      <c r="DC19" s="1">
        <v>900</v>
      </c>
      <c r="DD19" s="1">
        <v>0</v>
      </c>
      <c r="DE19" s="1">
        <v>0</v>
      </c>
      <c r="DF19" s="103">
        <f t="shared" si="19"/>
        <v>5512</v>
      </c>
      <c r="DG19" s="106">
        <f>'[5]Non farebox- Details '!BR19</f>
        <v>90</v>
      </c>
      <c r="DH19" s="116">
        <v>21895</v>
      </c>
      <c r="DI19" s="1">
        <v>2740</v>
      </c>
      <c r="DJ19" s="1">
        <v>0</v>
      </c>
      <c r="DK19" s="1">
        <v>0</v>
      </c>
      <c r="DL19" s="103">
        <f t="shared" si="20"/>
        <v>24635</v>
      </c>
      <c r="DM19" s="105">
        <f>'[5]Non farebox- Details '!BV19</f>
        <v>490</v>
      </c>
      <c r="DN19" s="136">
        <v>110352</v>
      </c>
      <c r="DO19" s="1">
        <v>9850</v>
      </c>
      <c r="DP19" s="1">
        <v>0</v>
      </c>
      <c r="DQ19" s="1">
        <v>0</v>
      </c>
      <c r="DR19" s="103">
        <f t="shared" si="21"/>
        <v>120202</v>
      </c>
      <c r="DS19" s="106">
        <f>'[5]Non farebox- Details '!BZ19</f>
        <v>5465</v>
      </c>
      <c r="DT19" s="174">
        <f t="shared" si="22"/>
        <v>189034</v>
      </c>
      <c r="DU19" s="176">
        <f t="shared" si="0"/>
        <v>10370</v>
      </c>
      <c r="DV19" s="108">
        <f t="shared" si="23"/>
        <v>934910</v>
      </c>
      <c r="DW19" s="109">
        <f>'[5]Non farebox- Details '!CA19</f>
        <v>43790</v>
      </c>
    </row>
    <row r="20" spans="1:127">
      <c r="A20" s="356">
        <v>42932</v>
      </c>
      <c r="B20" s="130">
        <v>77690</v>
      </c>
      <c r="C20" s="1">
        <v>7430</v>
      </c>
      <c r="D20" s="1">
        <v>0</v>
      </c>
      <c r="E20" s="1">
        <v>0</v>
      </c>
      <c r="F20" s="102">
        <f t="shared" si="1"/>
        <v>85120</v>
      </c>
      <c r="G20" s="131">
        <f>'[5]Non farebox- Details '!E20</f>
        <v>1530</v>
      </c>
      <c r="H20" s="130">
        <v>17138</v>
      </c>
      <c r="I20" s="1">
        <v>1860</v>
      </c>
      <c r="J20" s="1">
        <v>0</v>
      </c>
      <c r="K20" s="1">
        <v>0</v>
      </c>
      <c r="L20" s="102">
        <f t="shared" si="2"/>
        <v>18998</v>
      </c>
      <c r="M20" s="131">
        <f>'[5]Non farebox- Details '!I20</f>
        <v>290</v>
      </c>
      <c r="N20" s="130">
        <v>16724</v>
      </c>
      <c r="O20" s="1">
        <v>1770</v>
      </c>
      <c r="P20" s="1">
        <v>0</v>
      </c>
      <c r="Q20" s="1">
        <v>0</v>
      </c>
      <c r="R20" s="102">
        <f t="shared" si="3"/>
        <v>18494</v>
      </c>
      <c r="S20" s="131">
        <f>'[5]Non farebox- Details '!M20</f>
        <v>200</v>
      </c>
      <c r="T20" s="130">
        <v>31536</v>
      </c>
      <c r="U20" s="1">
        <v>2580</v>
      </c>
      <c r="V20" s="1">
        <v>0</v>
      </c>
      <c r="W20" s="1">
        <v>0</v>
      </c>
      <c r="X20" s="102">
        <f t="shared" si="4"/>
        <v>34116</v>
      </c>
      <c r="Y20" s="131">
        <f>'[5]Non farebox- Details '!Q20</f>
        <v>829</v>
      </c>
      <c r="Z20" s="130">
        <v>35937</v>
      </c>
      <c r="AA20" s="1">
        <v>5520</v>
      </c>
      <c r="AB20" s="1">
        <v>0</v>
      </c>
      <c r="AC20" s="1">
        <v>500</v>
      </c>
      <c r="AD20" s="102">
        <f t="shared" si="5"/>
        <v>41957</v>
      </c>
      <c r="AE20" s="131">
        <f>'[5]Non farebox- Details '!U20</f>
        <v>1033</v>
      </c>
      <c r="AF20" s="130">
        <v>39546</v>
      </c>
      <c r="AG20" s="1">
        <v>5650</v>
      </c>
      <c r="AH20" s="1">
        <v>0</v>
      </c>
      <c r="AI20" s="1">
        <v>0</v>
      </c>
      <c r="AJ20" s="102">
        <f t="shared" si="6"/>
        <v>45196</v>
      </c>
      <c r="AK20" s="131">
        <f>'[5]Non farebox- Details '!Y20</f>
        <v>420</v>
      </c>
      <c r="AL20" s="130">
        <v>85665</v>
      </c>
      <c r="AM20" s="1">
        <v>13916</v>
      </c>
      <c r="AN20" s="1">
        <v>0</v>
      </c>
      <c r="AO20" s="1">
        <v>0</v>
      </c>
      <c r="AP20" s="102">
        <f t="shared" si="7"/>
        <v>99581</v>
      </c>
      <c r="AQ20" s="131">
        <f>'[5]Non farebox- Details '!AD20</f>
        <v>1688</v>
      </c>
      <c r="AR20" s="130">
        <v>51034</v>
      </c>
      <c r="AS20" s="1">
        <v>6160</v>
      </c>
      <c r="AT20" s="1">
        <v>0</v>
      </c>
      <c r="AU20" s="1">
        <v>0</v>
      </c>
      <c r="AV20" s="102">
        <f t="shared" si="8"/>
        <v>57194</v>
      </c>
      <c r="AW20" s="131">
        <f>'[5]Non farebox- Details '!AH20</f>
        <v>3556</v>
      </c>
      <c r="AX20" s="130">
        <v>77906</v>
      </c>
      <c r="AY20" s="1">
        <v>4620</v>
      </c>
      <c r="AZ20" s="1">
        <v>0</v>
      </c>
      <c r="BA20" s="1">
        <v>0</v>
      </c>
      <c r="BB20" s="103">
        <f t="shared" si="9"/>
        <v>82526</v>
      </c>
      <c r="BC20" s="131">
        <f>'[5]Non farebox- Details '!AJ20</f>
        <v>306</v>
      </c>
      <c r="BD20" s="130">
        <v>16858</v>
      </c>
      <c r="BE20" s="1">
        <v>2180</v>
      </c>
      <c r="BF20" s="4">
        <v>0</v>
      </c>
      <c r="BG20" s="1">
        <v>0</v>
      </c>
      <c r="BH20" s="103">
        <f t="shared" si="10"/>
        <v>19038</v>
      </c>
      <c r="BI20" s="106">
        <f>'[5]Non farebox- Details '!AM20</f>
        <v>1855</v>
      </c>
      <c r="BJ20" s="135">
        <v>62544</v>
      </c>
      <c r="BK20" s="113">
        <v>6387</v>
      </c>
      <c r="BL20" s="4">
        <v>0</v>
      </c>
      <c r="BM20" s="113">
        <v>0</v>
      </c>
      <c r="BN20" s="103">
        <f t="shared" si="11"/>
        <v>68931</v>
      </c>
      <c r="BO20" s="106">
        <f>'[5]Non farebox- Details '!AQ20</f>
        <v>10010</v>
      </c>
      <c r="BP20" s="130">
        <v>30576</v>
      </c>
      <c r="BQ20" s="1">
        <v>1350</v>
      </c>
      <c r="BR20" s="4">
        <v>0</v>
      </c>
      <c r="BS20" s="4">
        <v>0</v>
      </c>
      <c r="BT20" s="103">
        <f t="shared" si="12"/>
        <v>31926</v>
      </c>
      <c r="BU20" s="131">
        <f>'[5]Non farebox- Details '!AU20</f>
        <v>1955</v>
      </c>
      <c r="BV20" s="130">
        <v>18292</v>
      </c>
      <c r="BW20" s="1">
        <v>1430</v>
      </c>
      <c r="BX20" s="4">
        <v>0</v>
      </c>
      <c r="BY20" s="1">
        <v>0</v>
      </c>
      <c r="BZ20" s="103">
        <f t="shared" si="13"/>
        <v>19722</v>
      </c>
      <c r="CA20" s="131">
        <f>'[5]Non farebox- Details '!AY20</f>
        <v>235</v>
      </c>
      <c r="CB20" s="130">
        <v>66710</v>
      </c>
      <c r="CC20" s="1">
        <v>9750</v>
      </c>
      <c r="CD20" s="1">
        <v>0</v>
      </c>
      <c r="CE20" s="1">
        <v>0</v>
      </c>
      <c r="CF20" s="103">
        <f t="shared" si="14"/>
        <v>76460</v>
      </c>
      <c r="CG20" s="106">
        <f>'[5]Non farebox- Details '!BC20</f>
        <v>4490</v>
      </c>
      <c r="CH20" s="133">
        <v>41250</v>
      </c>
      <c r="CI20" s="104">
        <v>5370</v>
      </c>
      <c r="CJ20" s="104">
        <v>0</v>
      </c>
      <c r="CK20" s="104">
        <v>0</v>
      </c>
      <c r="CL20" s="103">
        <f t="shared" si="15"/>
        <v>46620</v>
      </c>
      <c r="CM20" s="106">
        <f>'[5]Non farebox- Details '!BG20</f>
        <v>355</v>
      </c>
      <c r="CN20" s="174">
        <f t="shared" si="16"/>
        <v>745879</v>
      </c>
      <c r="CO20" s="175">
        <f t="shared" si="16"/>
        <v>28752</v>
      </c>
      <c r="CP20" s="130">
        <v>10790</v>
      </c>
      <c r="CQ20" s="1">
        <v>2580</v>
      </c>
      <c r="CR20" s="1">
        <v>0</v>
      </c>
      <c r="CS20" s="1">
        <v>0</v>
      </c>
      <c r="CT20" s="103">
        <f t="shared" si="17"/>
        <v>13370</v>
      </c>
      <c r="CU20" s="106">
        <f>'[5]Non farebox- Details '!BJ20</f>
        <v>1290</v>
      </c>
      <c r="CV20" s="107">
        <v>21204</v>
      </c>
      <c r="CW20" s="1">
        <v>1220</v>
      </c>
      <c r="CX20" s="1">
        <v>0</v>
      </c>
      <c r="CY20" s="1">
        <v>0</v>
      </c>
      <c r="CZ20" s="103">
        <f t="shared" si="18"/>
        <v>22424</v>
      </c>
      <c r="DA20" s="105">
        <f>'[5]Non farebox- Details '!BM20</f>
        <v>1910</v>
      </c>
      <c r="DB20" s="130">
        <v>3536</v>
      </c>
      <c r="DC20" s="1">
        <v>700</v>
      </c>
      <c r="DD20" s="1">
        <v>0</v>
      </c>
      <c r="DE20" s="1">
        <v>0</v>
      </c>
      <c r="DF20" s="103">
        <f t="shared" si="19"/>
        <v>4236</v>
      </c>
      <c r="DG20" s="106">
        <f>'[5]Non farebox- Details '!BR20</f>
        <v>402</v>
      </c>
      <c r="DH20" s="107">
        <v>13251</v>
      </c>
      <c r="DI20" s="1">
        <v>2530</v>
      </c>
      <c r="DJ20" s="1">
        <v>0</v>
      </c>
      <c r="DK20" s="1">
        <v>0</v>
      </c>
      <c r="DL20" s="103">
        <f t="shared" si="20"/>
        <v>15781</v>
      </c>
      <c r="DM20" s="105">
        <f>'[5]Non farebox- Details '!BV20</f>
        <v>180</v>
      </c>
      <c r="DN20" s="130">
        <v>108884</v>
      </c>
      <c r="DO20" s="1">
        <v>8460</v>
      </c>
      <c r="DP20" s="1">
        <v>0</v>
      </c>
      <c r="DQ20" s="1">
        <v>0</v>
      </c>
      <c r="DR20" s="103">
        <f t="shared" si="21"/>
        <v>117344</v>
      </c>
      <c r="DS20" s="106">
        <f>'[5]Non farebox- Details '!BZ20</f>
        <v>4070</v>
      </c>
      <c r="DT20" s="174">
        <f t="shared" si="22"/>
        <v>173155</v>
      </c>
      <c r="DU20" s="176">
        <f t="shared" si="0"/>
        <v>7852</v>
      </c>
      <c r="DV20" s="108">
        <f t="shared" si="23"/>
        <v>919034</v>
      </c>
      <c r="DW20" s="109">
        <f>'[5]Non farebox- Details '!CA20</f>
        <v>36604</v>
      </c>
    </row>
    <row r="21" spans="1:127">
      <c r="A21" s="356">
        <v>42933</v>
      </c>
      <c r="B21" s="130">
        <v>30462</v>
      </c>
      <c r="C21" s="1">
        <v>3830</v>
      </c>
      <c r="D21" s="1">
        <v>0</v>
      </c>
      <c r="E21" s="1">
        <v>0</v>
      </c>
      <c r="F21" s="102">
        <f t="shared" si="1"/>
        <v>34292</v>
      </c>
      <c r="G21" s="131">
        <f>'[5]Non farebox- Details '!E21</f>
        <v>748</v>
      </c>
      <c r="H21" s="130">
        <v>14761</v>
      </c>
      <c r="I21" s="1">
        <v>180</v>
      </c>
      <c r="J21" s="1">
        <v>0</v>
      </c>
      <c r="K21" s="1">
        <v>0</v>
      </c>
      <c r="L21" s="102">
        <f t="shared" si="2"/>
        <v>14941</v>
      </c>
      <c r="M21" s="131">
        <f>'[5]Non farebox- Details '!I21</f>
        <v>146</v>
      </c>
      <c r="N21" s="130">
        <v>8334</v>
      </c>
      <c r="O21" s="1">
        <v>800</v>
      </c>
      <c r="P21" s="1">
        <v>0</v>
      </c>
      <c r="Q21" s="1">
        <v>0</v>
      </c>
      <c r="R21" s="102">
        <f t="shared" si="3"/>
        <v>9134</v>
      </c>
      <c r="S21" s="131">
        <f>'[5]Non farebox- Details '!M21</f>
        <v>10</v>
      </c>
      <c r="T21" s="130">
        <v>10232</v>
      </c>
      <c r="U21" s="1">
        <v>3550</v>
      </c>
      <c r="V21" s="1">
        <v>0</v>
      </c>
      <c r="W21" s="1">
        <v>0</v>
      </c>
      <c r="X21" s="102">
        <f t="shared" si="4"/>
        <v>13782</v>
      </c>
      <c r="Y21" s="131">
        <f>'[5]Non farebox- Details '!Q21</f>
        <v>435</v>
      </c>
      <c r="Z21" s="130">
        <v>31427</v>
      </c>
      <c r="AA21" s="1">
        <v>7260</v>
      </c>
      <c r="AB21" s="1">
        <v>0</v>
      </c>
      <c r="AC21" s="1">
        <v>0</v>
      </c>
      <c r="AD21" s="102">
        <f t="shared" si="5"/>
        <v>38687</v>
      </c>
      <c r="AE21" s="131">
        <f>'[5]Non farebox- Details '!U21</f>
        <v>1503</v>
      </c>
      <c r="AF21" s="130">
        <v>30885</v>
      </c>
      <c r="AG21" s="1">
        <v>3640</v>
      </c>
      <c r="AH21" s="1">
        <v>0</v>
      </c>
      <c r="AI21" s="1">
        <v>0</v>
      </c>
      <c r="AJ21" s="102">
        <f t="shared" si="6"/>
        <v>34525</v>
      </c>
      <c r="AK21" s="131">
        <f>'[5]Non farebox- Details '!Y21</f>
        <v>269</v>
      </c>
      <c r="AL21" s="130">
        <v>64636</v>
      </c>
      <c r="AM21" s="1">
        <v>22960</v>
      </c>
      <c r="AN21" s="1">
        <v>0</v>
      </c>
      <c r="AO21" s="1">
        <v>0</v>
      </c>
      <c r="AP21" s="102">
        <f t="shared" si="7"/>
        <v>87596</v>
      </c>
      <c r="AQ21" s="131">
        <f>'[5]Non farebox- Details '!AD21</f>
        <v>4345</v>
      </c>
      <c r="AR21" s="130">
        <v>47155</v>
      </c>
      <c r="AS21" s="1">
        <v>18680</v>
      </c>
      <c r="AT21" s="1">
        <v>0</v>
      </c>
      <c r="AU21" s="1">
        <v>200</v>
      </c>
      <c r="AV21" s="102">
        <f t="shared" si="8"/>
        <v>66035</v>
      </c>
      <c r="AW21" s="131">
        <f>'[5]Non farebox- Details '!AH21</f>
        <v>12747</v>
      </c>
      <c r="AX21" s="130">
        <v>70397</v>
      </c>
      <c r="AY21" s="1">
        <v>13480</v>
      </c>
      <c r="AZ21" s="1">
        <v>0</v>
      </c>
      <c r="BA21" s="1">
        <v>0</v>
      </c>
      <c r="BB21" s="103">
        <f t="shared" si="9"/>
        <v>83877</v>
      </c>
      <c r="BC21" s="131">
        <f>'[5]Non farebox- Details '!AJ21</f>
        <v>198</v>
      </c>
      <c r="BD21" s="130">
        <v>18239</v>
      </c>
      <c r="BE21" s="1">
        <v>820</v>
      </c>
      <c r="BF21" s="4">
        <v>0</v>
      </c>
      <c r="BG21" s="1">
        <v>0</v>
      </c>
      <c r="BH21" s="103">
        <f t="shared" si="10"/>
        <v>19059</v>
      </c>
      <c r="BI21" s="106">
        <f>'[5]Non farebox- Details '!AM21</f>
        <v>2725</v>
      </c>
      <c r="BJ21" s="133">
        <v>45911</v>
      </c>
      <c r="BK21" s="104">
        <v>13340</v>
      </c>
      <c r="BL21" s="4">
        <v>0</v>
      </c>
      <c r="BM21" s="104">
        <v>0</v>
      </c>
      <c r="BN21" s="103">
        <f t="shared" si="11"/>
        <v>59251</v>
      </c>
      <c r="BO21" s="106">
        <f>'[5]Non farebox- Details '!AQ21</f>
        <v>6825</v>
      </c>
      <c r="BP21" s="130">
        <v>26577</v>
      </c>
      <c r="BQ21" s="1">
        <v>2700</v>
      </c>
      <c r="BR21" s="4">
        <v>0</v>
      </c>
      <c r="BS21" s="4">
        <v>0</v>
      </c>
      <c r="BT21" s="103">
        <f t="shared" si="12"/>
        <v>29277</v>
      </c>
      <c r="BU21" s="131">
        <f>'[5]Non farebox- Details '!AU21</f>
        <v>3582</v>
      </c>
      <c r="BV21" s="130">
        <v>45132</v>
      </c>
      <c r="BW21" s="1">
        <v>15230</v>
      </c>
      <c r="BX21" s="4">
        <v>0</v>
      </c>
      <c r="BY21" s="1">
        <v>0</v>
      </c>
      <c r="BZ21" s="103">
        <f t="shared" si="13"/>
        <v>60362</v>
      </c>
      <c r="CA21" s="131">
        <f>'[5]Non farebox- Details '!AY21</f>
        <v>870</v>
      </c>
      <c r="CB21" s="130">
        <v>54046</v>
      </c>
      <c r="CC21" s="1">
        <v>15670</v>
      </c>
      <c r="CD21" s="1">
        <v>0</v>
      </c>
      <c r="CE21" s="1">
        <v>0</v>
      </c>
      <c r="CF21" s="103">
        <f t="shared" si="14"/>
        <v>69716</v>
      </c>
      <c r="CG21" s="106">
        <f>'[5]Non farebox- Details '!BC21</f>
        <v>7795</v>
      </c>
      <c r="CH21" s="133">
        <v>36819</v>
      </c>
      <c r="CI21" s="104">
        <v>13130</v>
      </c>
      <c r="CJ21" s="104">
        <v>0</v>
      </c>
      <c r="CK21" s="104">
        <v>0</v>
      </c>
      <c r="CL21" s="103">
        <f t="shared" si="15"/>
        <v>49949</v>
      </c>
      <c r="CM21" s="106">
        <f>'[5]Non farebox- Details '!BG21</f>
        <v>3595</v>
      </c>
      <c r="CN21" s="174">
        <f t="shared" si="16"/>
        <v>670483</v>
      </c>
      <c r="CO21" s="175">
        <f t="shared" si="16"/>
        <v>45793</v>
      </c>
      <c r="CP21" s="130">
        <v>12457</v>
      </c>
      <c r="CQ21" s="1">
        <v>3670</v>
      </c>
      <c r="CR21" s="1">
        <v>0</v>
      </c>
      <c r="CS21" s="1">
        <v>0</v>
      </c>
      <c r="CT21" s="103">
        <f t="shared" si="17"/>
        <v>16127</v>
      </c>
      <c r="CU21" s="106">
        <f>'[5]Non farebox- Details '!BJ21</f>
        <v>1330</v>
      </c>
      <c r="CV21" s="107">
        <v>16555</v>
      </c>
      <c r="CW21" s="1">
        <v>1650</v>
      </c>
      <c r="CX21" s="1">
        <v>0</v>
      </c>
      <c r="CY21" s="1">
        <v>0</v>
      </c>
      <c r="CZ21" s="103">
        <f t="shared" si="18"/>
        <v>18205</v>
      </c>
      <c r="DA21" s="105">
        <f>'[5]Non farebox- Details '!BM21</f>
        <v>4725</v>
      </c>
      <c r="DB21" s="130">
        <v>3790</v>
      </c>
      <c r="DC21" s="1">
        <v>900</v>
      </c>
      <c r="DD21" s="1">
        <v>0</v>
      </c>
      <c r="DE21" s="1">
        <v>0</v>
      </c>
      <c r="DF21" s="103">
        <f t="shared" si="19"/>
        <v>4690</v>
      </c>
      <c r="DG21" s="106">
        <f>'[5]Non farebox- Details '!BR21</f>
        <v>430</v>
      </c>
      <c r="DH21" s="107">
        <v>15479</v>
      </c>
      <c r="DI21" s="1">
        <v>6950</v>
      </c>
      <c r="DJ21" s="1">
        <v>0</v>
      </c>
      <c r="DK21" s="1">
        <v>0</v>
      </c>
      <c r="DL21" s="103">
        <f t="shared" si="20"/>
        <v>22429</v>
      </c>
      <c r="DM21" s="105">
        <f>'[5]Non farebox- Details '!BV21</f>
        <v>530</v>
      </c>
      <c r="DN21" s="130">
        <v>71230</v>
      </c>
      <c r="DO21" s="1">
        <v>10430</v>
      </c>
      <c r="DP21" s="1">
        <v>0</v>
      </c>
      <c r="DQ21" s="1">
        <v>0</v>
      </c>
      <c r="DR21" s="103">
        <f t="shared" si="21"/>
        <v>81660</v>
      </c>
      <c r="DS21" s="106">
        <f>'[5]Non farebox- Details '!BZ21</f>
        <v>3540</v>
      </c>
      <c r="DT21" s="174">
        <f t="shared" si="22"/>
        <v>143111</v>
      </c>
      <c r="DU21" s="176">
        <f t="shared" si="0"/>
        <v>10555</v>
      </c>
      <c r="DV21" s="108">
        <f t="shared" si="23"/>
        <v>813594</v>
      </c>
      <c r="DW21" s="109">
        <f>'[5]Non farebox- Details '!CA21</f>
        <v>56348</v>
      </c>
    </row>
    <row r="22" spans="1:127">
      <c r="A22" s="356">
        <v>42934</v>
      </c>
      <c r="B22" s="130">
        <v>34318</v>
      </c>
      <c r="C22" s="1">
        <v>4920</v>
      </c>
      <c r="D22" s="1">
        <v>0</v>
      </c>
      <c r="E22" s="1">
        <v>100</v>
      </c>
      <c r="F22" s="102">
        <f t="shared" si="1"/>
        <v>39338</v>
      </c>
      <c r="G22" s="131">
        <f>'[5]Non farebox- Details '!E22</f>
        <v>953</v>
      </c>
      <c r="H22" s="130">
        <v>11284</v>
      </c>
      <c r="I22" s="1">
        <v>3200</v>
      </c>
      <c r="J22" s="1">
        <v>0</v>
      </c>
      <c r="K22" s="1">
        <v>100</v>
      </c>
      <c r="L22" s="102">
        <f t="shared" si="2"/>
        <v>14584</v>
      </c>
      <c r="M22" s="131">
        <f>'[5]Non farebox- Details '!I22</f>
        <v>68</v>
      </c>
      <c r="N22" s="130">
        <v>9339</v>
      </c>
      <c r="O22" s="1">
        <v>470</v>
      </c>
      <c r="P22" s="1">
        <v>0</v>
      </c>
      <c r="Q22" s="1">
        <v>100</v>
      </c>
      <c r="R22" s="102">
        <f t="shared" si="3"/>
        <v>9909</v>
      </c>
      <c r="S22" s="131">
        <f>'[5]Non farebox- Details '!M22</f>
        <v>350</v>
      </c>
      <c r="T22" s="130">
        <v>11129</v>
      </c>
      <c r="U22" s="1">
        <v>740</v>
      </c>
      <c r="V22" s="1">
        <v>0</v>
      </c>
      <c r="W22" s="1">
        <v>100</v>
      </c>
      <c r="X22" s="102">
        <f t="shared" si="4"/>
        <v>11969</v>
      </c>
      <c r="Y22" s="131">
        <f>'[5]Non farebox- Details '!Q22</f>
        <v>532</v>
      </c>
      <c r="Z22" s="130">
        <v>24254</v>
      </c>
      <c r="AA22" s="1">
        <v>11112</v>
      </c>
      <c r="AB22" s="1">
        <v>0</v>
      </c>
      <c r="AC22" s="1">
        <v>100</v>
      </c>
      <c r="AD22" s="102">
        <f t="shared" si="5"/>
        <v>35466</v>
      </c>
      <c r="AE22" s="131">
        <f>'[5]Non farebox- Details '!U22</f>
        <v>1425</v>
      </c>
      <c r="AF22" s="130">
        <v>26314</v>
      </c>
      <c r="AG22" s="1">
        <v>8280</v>
      </c>
      <c r="AH22" s="1">
        <v>0</v>
      </c>
      <c r="AI22" s="1">
        <v>100</v>
      </c>
      <c r="AJ22" s="102">
        <f t="shared" si="6"/>
        <v>34694</v>
      </c>
      <c r="AK22" s="131">
        <f>'[5]Non farebox- Details '!Y22</f>
        <v>563</v>
      </c>
      <c r="AL22" s="130">
        <v>59368</v>
      </c>
      <c r="AM22" s="1">
        <v>23105</v>
      </c>
      <c r="AN22" s="1">
        <v>0</v>
      </c>
      <c r="AO22" s="1">
        <v>100</v>
      </c>
      <c r="AP22" s="102">
        <f t="shared" si="7"/>
        <v>82573</v>
      </c>
      <c r="AQ22" s="131">
        <f>'[5]Non farebox- Details '!AD22</f>
        <v>5179</v>
      </c>
      <c r="AR22" s="130">
        <v>40268</v>
      </c>
      <c r="AS22" s="1">
        <v>18160</v>
      </c>
      <c r="AT22" s="1">
        <v>0</v>
      </c>
      <c r="AU22" s="1">
        <v>100</v>
      </c>
      <c r="AV22" s="102">
        <f t="shared" si="8"/>
        <v>58528</v>
      </c>
      <c r="AW22" s="131">
        <f>'[5]Non farebox- Details '!AH22</f>
        <v>9531</v>
      </c>
      <c r="AX22" s="130">
        <v>47045</v>
      </c>
      <c r="AY22" s="1">
        <v>7110</v>
      </c>
      <c r="AZ22" s="1">
        <v>0</v>
      </c>
      <c r="BA22" s="1">
        <v>0</v>
      </c>
      <c r="BB22" s="103">
        <f t="shared" si="9"/>
        <v>54155</v>
      </c>
      <c r="BC22" s="131">
        <f>'[5]Non farebox- Details '!AJ22</f>
        <v>0</v>
      </c>
      <c r="BD22" s="130">
        <v>15304</v>
      </c>
      <c r="BE22" s="1">
        <v>1640</v>
      </c>
      <c r="BF22" s="4">
        <v>0</v>
      </c>
      <c r="BG22" s="1">
        <v>1100</v>
      </c>
      <c r="BH22" s="103">
        <f t="shared" si="10"/>
        <v>18044</v>
      </c>
      <c r="BI22" s="106">
        <f>'[5]Non farebox- Details '!AM22</f>
        <v>1515</v>
      </c>
      <c r="BJ22" s="135">
        <v>41287</v>
      </c>
      <c r="BK22" s="113">
        <v>8140</v>
      </c>
      <c r="BL22" s="4">
        <v>0</v>
      </c>
      <c r="BM22" s="113">
        <v>100</v>
      </c>
      <c r="BN22" s="103">
        <f t="shared" si="11"/>
        <v>49527</v>
      </c>
      <c r="BO22" s="106">
        <f>'[5]Non farebox- Details '!AQ22</f>
        <v>6250</v>
      </c>
      <c r="BP22" s="130">
        <v>22653</v>
      </c>
      <c r="BQ22" s="1">
        <v>6890</v>
      </c>
      <c r="BR22" s="4">
        <v>0</v>
      </c>
      <c r="BS22" s="4">
        <v>0</v>
      </c>
      <c r="BT22" s="103">
        <f t="shared" si="12"/>
        <v>29543</v>
      </c>
      <c r="BU22" s="131">
        <f>'[5]Non farebox- Details '!AU22</f>
        <v>2528</v>
      </c>
      <c r="BV22" s="130">
        <v>30069</v>
      </c>
      <c r="BW22" s="1">
        <v>16820</v>
      </c>
      <c r="BX22" s="4">
        <v>0</v>
      </c>
      <c r="BY22" s="1">
        <v>0</v>
      </c>
      <c r="BZ22" s="103">
        <f t="shared" si="13"/>
        <v>46889</v>
      </c>
      <c r="CA22" s="131">
        <f>'[5]Non farebox- Details '!AY22</f>
        <v>455</v>
      </c>
      <c r="CB22" s="130">
        <v>40179</v>
      </c>
      <c r="CC22" s="1">
        <v>8150</v>
      </c>
      <c r="CD22" s="1">
        <v>0</v>
      </c>
      <c r="CE22" s="1">
        <v>0</v>
      </c>
      <c r="CF22" s="103">
        <f t="shared" si="14"/>
        <v>48329</v>
      </c>
      <c r="CG22" s="106">
        <f>'[5]Non farebox- Details '!BC22</f>
        <v>6090</v>
      </c>
      <c r="CH22" s="133">
        <v>29665</v>
      </c>
      <c r="CI22" s="104">
        <v>12570</v>
      </c>
      <c r="CJ22" s="104">
        <v>0</v>
      </c>
      <c r="CK22" s="104">
        <v>100</v>
      </c>
      <c r="CL22" s="103">
        <f t="shared" si="15"/>
        <v>42335</v>
      </c>
      <c r="CM22" s="106">
        <f>'[5]Non farebox- Details '!BG22</f>
        <v>1565</v>
      </c>
      <c r="CN22" s="174">
        <f t="shared" si="16"/>
        <v>575883</v>
      </c>
      <c r="CO22" s="175">
        <f t="shared" si="16"/>
        <v>37004</v>
      </c>
      <c r="CP22" s="130">
        <v>8527</v>
      </c>
      <c r="CQ22" s="1">
        <v>5000</v>
      </c>
      <c r="CR22" s="1">
        <v>0</v>
      </c>
      <c r="CS22" s="1">
        <v>100</v>
      </c>
      <c r="CT22" s="103">
        <f t="shared" si="17"/>
        <v>13627</v>
      </c>
      <c r="CU22" s="106">
        <f>'[5]Non farebox- Details '!BJ22</f>
        <v>730</v>
      </c>
      <c r="CV22" s="107">
        <v>14922</v>
      </c>
      <c r="CW22" s="1">
        <v>2650</v>
      </c>
      <c r="CX22" s="1">
        <v>0</v>
      </c>
      <c r="CY22" s="1">
        <v>100</v>
      </c>
      <c r="CZ22" s="103">
        <f t="shared" si="18"/>
        <v>17672</v>
      </c>
      <c r="DA22" s="105">
        <f>'[5]Non farebox- Details '!BM22</f>
        <v>2620</v>
      </c>
      <c r="DB22" s="130">
        <v>3472</v>
      </c>
      <c r="DC22" s="1">
        <v>550</v>
      </c>
      <c r="DD22" s="1">
        <v>0</v>
      </c>
      <c r="DE22" s="1">
        <v>0</v>
      </c>
      <c r="DF22" s="103">
        <f t="shared" si="19"/>
        <v>4022</v>
      </c>
      <c r="DG22" s="106">
        <f>'[5]Non farebox- Details '!BR22</f>
        <v>196</v>
      </c>
      <c r="DH22" s="107">
        <v>13990</v>
      </c>
      <c r="DI22" s="1">
        <v>3010</v>
      </c>
      <c r="DJ22" s="1">
        <v>0</v>
      </c>
      <c r="DK22" s="1">
        <v>0</v>
      </c>
      <c r="DL22" s="103">
        <f t="shared" si="20"/>
        <v>17000</v>
      </c>
      <c r="DM22" s="105">
        <f>'[5]Non farebox- Details '!BV22</f>
        <v>920</v>
      </c>
      <c r="DN22" s="130">
        <v>68541</v>
      </c>
      <c r="DO22" s="1">
        <v>7170</v>
      </c>
      <c r="DP22" s="1">
        <v>0</v>
      </c>
      <c r="DQ22" s="1">
        <v>100</v>
      </c>
      <c r="DR22" s="103">
        <f t="shared" si="21"/>
        <v>75811</v>
      </c>
      <c r="DS22" s="106">
        <f>'[5]Non farebox- Details '!BZ22</f>
        <v>4095</v>
      </c>
      <c r="DT22" s="174">
        <f t="shared" si="22"/>
        <v>128132</v>
      </c>
      <c r="DU22" s="176">
        <f t="shared" si="0"/>
        <v>8561</v>
      </c>
      <c r="DV22" s="108">
        <f t="shared" si="23"/>
        <v>704015</v>
      </c>
      <c r="DW22" s="109">
        <f>'[5]Non farebox- Details '!CA22</f>
        <v>45565</v>
      </c>
    </row>
    <row r="23" spans="1:127">
      <c r="A23" s="356">
        <v>42935</v>
      </c>
      <c r="B23" s="130">
        <v>28883</v>
      </c>
      <c r="C23" s="1">
        <v>3765</v>
      </c>
      <c r="D23" s="1">
        <v>0</v>
      </c>
      <c r="E23" s="1">
        <v>0</v>
      </c>
      <c r="F23" s="102">
        <f t="shared" si="1"/>
        <v>32648</v>
      </c>
      <c r="G23" s="131">
        <f>'[5]Non farebox- Details '!E23</f>
        <v>1105</v>
      </c>
      <c r="H23" s="130">
        <v>13698</v>
      </c>
      <c r="I23" s="1">
        <v>3010</v>
      </c>
      <c r="J23" s="1">
        <v>0</v>
      </c>
      <c r="K23" s="1">
        <v>0</v>
      </c>
      <c r="L23" s="102">
        <f t="shared" si="2"/>
        <v>16708</v>
      </c>
      <c r="M23" s="131">
        <f>'[5]Non farebox- Details '!I23</f>
        <v>122</v>
      </c>
      <c r="N23" s="130">
        <v>8174</v>
      </c>
      <c r="O23" s="1">
        <v>5910</v>
      </c>
      <c r="P23" s="1">
        <v>0</v>
      </c>
      <c r="Q23" s="1">
        <v>0</v>
      </c>
      <c r="R23" s="102">
        <f t="shared" si="3"/>
        <v>14084</v>
      </c>
      <c r="S23" s="131">
        <f>'[5]Non farebox- Details '!M23</f>
        <v>50</v>
      </c>
      <c r="T23" s="130">
        <v>15472</v>
      </c>
      <c r="U23" s="1">
        <v>2440</v>
      </c>
      <c r="V23" s="1">
        <v>0</v>
      </c>
      <c r="W23" s="1">
        <v>0</v>
      </c>
      <c r="X23" s="102">
        <f t="shared" si="4"/>
        <v>17912</v>
      </c>
      <c r="Y23" s="131">
        <f>'[5]Non farebox- Details '!Q23</f>
        <v>545</v>
      </c>
      <c r="Z23" s="130">
        <v>23327</v>
      </c>
      <c r="AA23" s="1">
        <v>14770</v>
      </c>
      <c r="AB23" s="1">
        <v>0</v>
      </c>
      <c r="AC23" s="1">
        <v>100</v>
      </c>
      <c r="AD23" s="102">
        <f t="shared" si="5"/>
        <v>38197</v>
      </c>
      <c r="AE23" s="131">
        <f>'[5]Non farebox- Details '!U23</f>
        <v>1721</v>
      </c>
      <c r="AF23" s="130">
        <v>32135</v>
      </c>
      <c r="AG23" s="1">
        <v>7310</v>
      </c>
      <c r="AH23" s="1">
        <v>0</v>
      </c>
      <c r="AI23" s="1">
        <v>0</v>
      </c>
      <c r="AJ23" s="102">
        <f t="shared" si="6"/>
        <v>39445</v>
      </c>
      <c r="AK23" s="131">
        <f>'[5]Non farebox- Details '!Y23</f>
        <v>246</v>
      </c>
      <c r="AL23" s="130">
        <v>61919</v>
      </c>
      <c r="AM23" s="1">
        <v>19860</v>
      </c>
      <c r="AN23" s="1">
        <v>0</v>
      </c>
      <c r="AO23" s="1">
        <v>0</v>
      </c>
      <c r="AP23" s="102">
        <f t="shared" si="7"/>
        <v>81779</v>
      </c>
      <c r="AQ23" s="131">
        <f>'[5]Non farebox- Details '!AD23</f>
        <v>5166</v>
      </c>
      <c r="AR23" s="130">
        <v>40945</v>
      </c>
      <c r="AS23" s="1">
        <v>19390</v>
      </c>
      <c r="AT23" s="1">
        <v>0</v>
      </c>
      <c r="AU23" s="1">
        <v>0</v>
      </c>
      <c r="AV23" s="102">
        <f t="shared" si="8"/>
        <v>60335</v>
      </c>
      <c r="AW23" s="131">
        <f>'[5]Non farebox- Details '!AH23</f>
        <v>9944</v>
      </c>
      <c r="AX23" s="130">
        <v>48915</v>
      </c>
      <c r="AY23" s="1">
        <v>7500</v>
      </c>
      <c r="AZ23" s="1">
        <v>0</v>
      </c>
      <c r="BA23" s="1">
        <v>0</v>
      </c>
      <c r="BB23" s="103">
        <f t="shared" si="9"/>
        <v>56415</v>
      </c>
      <c r="BC23" s="131">
        <f>'[5]Non farebox- Details '!AJ23</f>
        <v>0</v>
      </c>
      <c r="BD23" s="130">
        <v>14614</v>
      </c>
      <c r="BE23" s="1">
        <v>4550</v>
      </c>
      <c r="BF23" s="4">
        <v>0</v>
      </c>
      <c r="BG23" s="1">
        <v>0</v>
      </c>
      <c r="BH23" s="103">
        <f t="shared" si="10"/>
        <v>19164</v>
      </c>
      <c r="BI23" s="106">
        <f>'[5]Non farebox- Details '!AM23</f>
        <v>2685</v>
      </c>
      <c r="BJ23" s="135">
        <v>43719</v>
      </c>
      <c r="BK23" s="113">
        <v>6100</v>
      </c>
      <c r="BL23" s="4">
        <v>0</v>
      </c>
      <c r="BM23" s="113">
        <v>0</v>
      </c>
      <c r="BN23" s="103">
        <f t="shared" si="11"/>
        <v>49819</v>
      </c>
      <c r="BO23" s="106">
        <f>'[5]Non farebox- Details '!AQ23</f>
        <v>6634</v>
      </c>
      <c r="BP23" s="130">
        <v>25006</v>
      </c>
      <c r="BQ23" s="1">
        <v>3490</v>
      </c>
      <c r="BR23" s="4">
        <v>0</v>
      </c>
      <c r="BS23" s="4">
        <v>0</v>
      </c>
      <c r="BT23" s="103">
        <f t="shared" si="12"/>
        <v>28496</v>
      </c>
      <c r="BU23" s="131">
        <f>'[5]Non farebox- Details '!AU23</f>
        <v>3256</v>
      </c>
      <c r="BV23" s="130">
        <v>30220</v>
      </c>
      <c r="BW23" s="1">
        <v>15630</v>
      </c>
      <c r="BX23" s="4">
        <v>0</v>
      </c>
      <c r="BY23" s="1">
        <v>0</v>
      </c>
      <c r="BZ23" s="103">
        <f t="shared" si="13"/>
        <v>45850</v>
      </c>
      <c r="CA23" s="131">
        <f>'[5]Non farebox- Details '!AY23</f>
        <v>935</v>
      </c>
      <c r="CB23" s="130">
        <v>45789</v>
      </c>
      <c r="CC23" s="1">
        <v>5960</v>
      </c>
      <c r="CD23" s="1">
        <v>0</v>
      </c>
      <c r="CE23" s="1">
        <v>700</v>
      </c>
      <c r="CF23" s="103">
        <f t="shared" si="14"/>
        <v>52449</v>
      </c>
      <c r="CG23" s="106">
        <f>'[5]Non farebox- Details '!BC23</f>
        <v>5440</v>
      </c>
      <c r="CH23" s="133">
        <v>31022</v>
      </c>
      <c r="CI23" s="104">
        <v>10270</v>
      </c>
      <c r="CJ23" s="104">
        <v>0</v>
      </c>
      <c r="CK23" s="104">
        <v>0</v>
      </c>
      <c r="CL23" s="103">
        <f t="shared" si="15"/>
        <v>41292</v>
      </c>
      <c r="CM23" s="106">
        <f>'[5]Non farebox- Details '!BG23</f>
        <v>2645</v>
      </c>
      <c r="CN23" s="174">
        <f t="shared" si="16"/>
        <v>594593</v>
      </c>
      <c r="CO23" s="175">
        <f t="shared" si="16"/>
        <v>40494</v>
      </c>
      <c r="CP23" s="130">
        <v>12066</v>
      </c>
      <c r="CQ23" s="1">
        <v>4590</v>
      </c>
      <c r="CR23" s="1">
        <v>0</v>
      </c>
      <c r="CS23" s="1">
        <v>0</v>
      </c>
      <c r="CT23" s="103">
        <f t="shared" si="17"/>
        <v>16656</v>
      </c>
      <c r="CU23" s="106">
        <f>'[5]Non farebox- Details '!BJ23</f>
        <v>1690</v>
      </c>
      <c r="CV23" s="107">
        <v>15370</v>
      </c>
      <c r="CW23" s="1">
        <v>1070</v>
      </c>
      <c r="CX23" s="1">
        <v>0</v>
      </c>
      <c r="CY23" s="1">
        <v>0</v>
      </c>
      <c r="CZ23" s="103">
        <f t="shared" si="18"/>
        <v>16440</v>
      </c>
      <c r="DA23" s="105">
        <f>'[5]Non farebox- Details '!BM23</f>
        <v>3260</v>
      </c>
      <c r="DB23" s="130">
        <v>3690</v>
      </c>
      <c r="DC23" s="1">
        <v>1930</v>
      </c>
      <c r="DD23" s="1">
        <v>0</v>
      </c>
      <c r="DE23" s="1">
        <v>0</v>
      </c>
      <c r="DF23" s="103">
        <f t="shared" si="19"/>
        <v>5620</v>
      </c>
      <c r="DG23" s="106">
        <f>'[5]Non farebox- Details '!BR23</f>
        <v>110</v>
      </c>
      <c r="DH23" s="107">
        <v>10543</v>
      </c>
      <c r="DI23" s="1">
        <v>3180</v>
      </c>
      <c r="DJ23" s="1">
        <v>0</v>
      </c>
      <c r="DK23" s="1">
        <v>0</v>
      </c>
      <c r="DL23" s="103">
        <f t="shared" si="20"/>
        <v>13723</v>
      </c>
      <c r="DM23" s="105">
        <f>'[5]Non farebox- Details '!BV23</f>
        <v>1600</v>
      </c>
      <c r="DN23" s="130">
        <v>68877</v>
      </c>
      <c r="DO23" s="1">
        <v>2710</v>
      </c>
      <c r="DP23" s="1">
        <v>0</v>
      </c>
      <c r="DQ23" s="1">
        <v>0</v>
      </c>
      <c r="DR23" s="103">
        <f t="shared" si="21"/>
        <v>71587</v>
      </c>
      <c r="DS23" s="106">
        <f>'[5]Non farebox- Details '!BZ23</f>
        <v>2245</v>
      </c>
      <c r="DT23" s="174">
        <f t="shared" si="22"/>
        <v>124026</v>
      </c>
      <c r="DU23" s="176">
        <f t="shared" si="0"/>
        <v>8905</v>
      </c>
      <c r="DV23" s="108">
        <f t="shared" si="23"/>
        <v>718619</v>
      </c>
      <c r="DW23" s="109">
        <f>'[5]Non farebox- Details '!CA23</f>
        <v>49399</v>
      </c>
    </row>
    <row r="24" spans="1:127">
      <c r="A24" s="356">
        <v>42936</v>
      </c>
      <c r="B24" s="130">
        <v>32186</v>
      </c>
      <c r="C24" s="1">
        <v>1760</v>
      </c>
      <c r="D24" s="1">
        <v>0</v>
      </c>
      <c r="E24" s="1">
        <v>0</v>
      </c>
      <c r="F24" s="102">
        <f t="shared" si="1"/>
        <v>33946</v>
      </c>
      <c r="G24" s="131">
        <f>'[5]Non farebox- Details '!E24</f>
        <v>1429</v>
      </c>
      <c r="H24" s="130">
        <v>12671</v>
      </c>
      <c r="I24" s="1">
        <v>2120</v>
      </c>
      <c r="J24" s="1">
        <v>0</v>
      </c>
      <c r="K24" s="1">
        <v>0</v>
      </c>
      <c r="L24" s="102">
        <f t="shared" si="2"/>
        <v>14791</v>
      </c>
      <c r="M24" s="131">
        <f>'[5]Non farebox- Details '!I24</f>
        <v>87</v>
      </c>
      <c r="N24" s="130">
        <v>10273</v>
      </c>
      <c r="O24" s="1">
        <v>1900</v>
      </c>
      <c r="P24" s="1">
        <v>0</v>
      </c>
      <c r="Q24" s="1">
        <v>0</v>
      </c>
      <c r="R24" s="102">
        <f t="shared" si="3"/>
        <v>12173</v>
      </c>
      <c r="S24" s="131">
        <f>'[5]Non farebox- Details '!M24</f>
        <v>85</v>
      </c>
      <c r="T24" s="130">
        <v>14660</v>
      </c>
      <c r="U24" s="1">
        <v>690</v>
      </c>
      <c r="V24" s="1">
        <v>0</v>
      </c>
      <c r="W24" s="1">
        <v>0</v>
      </c>
      <c r="X24" s="102">
        <f t="shared" si="4"/>
        <v>15350</v>
      </c>
      <c r="Y24" s="131">
        <f>'[5]Non farebox- Details '!Q24</f>
        <v>440</v>
      </c>
      <c r="Z24" s="130">
        <v>26831</v>
      </c>
      <c r="AA24" s="1">
        <v>6980</v>
      </c>
      <c r="AB24" s="1">
        <v>0</v>
      </c>
      <c r="AC24" s="1">
        <v>0</v>
      </c>
      <c r="AD24" s="102">
        <f t="shared" si="5"/>
        <v>33811</v>
      </c>
      <c r="AE24" s="131">
        <f>'[5]Non farebox- Details '!U24</f>
        <v>1306</v>
      </c>
      <c r="AF24" s="130">
        <v>23922</v>
      </c>
      <c r="AG24" s="1">
        <v>5910</v>
      </c>
      <c r="AH24" s="1">
        <v>0</v>
      </c>
      <c r="AI24" s="1">
        <v>0</v>
      </c>
      <c r="AJ24" s="102">
        <f t="shared" si="6"/>
        <v>29832</v>
      </c>
      <c r="AK24" s="131">
        <f>'[5]Non farebox- Details '!Y24</f>
        <v>729</v>
      </c>
      <c r="AL24" s="130">
        <v>53751</v>
      </c>
      <c r="AM24" s="1">
        <v>22430</v>
      </c>
      <c r="AN24" s="1">
        <v>0</v>
      </c>
      <c r="AO24" s="1">
        <v>300</v>
      </c>
      <c r="AP24" s="102">
        <f t="shared" si="7"/>
        <v>76481</v>
      </c>
      <c r="AQ24" s="131">
        <f>'[5]Non farebox- Details '!AD24</f>
        <v>4963</v>
      </c>
      <c r="AR24" s="130">
        <v>35815</v>
      </c>
      <c r="AS24" s="1">
        <v>20550</v>
      </c>
      <c r="AT24" s="1">
        <v>0</v>
      </c>
      <c r="AU24" s="1">
        <v>0</v>
      </c>
      <c r="AV24" s="102">
        <f t="shared" si="8"/>
        <v>56365</v>
      </c>
      <c r="AW24" s="131">
        <f>'[5]Non farebox- Details '!AH24</f>
        <v>10001</v>
      </c>
      <c r="AX24" s="130">
        <v>53115</v>
      </c>
      <c r="AY24" s="1">
        <v>3500</v>
      </c>
      <c r="AZ24" s="1">
        <v>0</v>
      </c>
      <c r="BA24" s="1">
        <v>0</v>
      </c>
      <c r="BB24" s="103">
        <f t="shared" si="9"/>
        <v>56615</v>
      </c>
      <c r="BC24" s="131">
        <f>'[5]Non farebox- Details '!AJ24</f>
        <v>0</v>
      </c>
      <c r="BD24" s="130">
        <v>12332</v>
      </c>
      <c r="BE24" s="1">
        <v>1840</v>
      </c>
      <c r="BF24" s="4">
        <v>0</v>
      </c>
      <c r="BG24" s="1">
        <v>0</v>
      </c>
      <c r="BH24" s="103">
        <f t="shared" si="10"/>
        <v>14172</v>
      </c>
      <c r="BI24" s="106">
        <f>'[5]Non farebox- Details '!AM24</f>
        <v>1495</v>
      </c>
      <c r="BJ24" s="135">
        <v>40004</v>
      </c>
      <c r="BK24" s="113">
        <v>11490</v>
      </c>
      <c r="BL24" s="4">
        <v>0</v>
      </c>
      <c r="BM24" s="113">
        <v>0</v>
      </c>
      <c r="BN24" s="103">
        <f t="shared" si="11"/>
        <v>51494</v>
      </c>
      <c r="BO24" s="106">
        <f>'[5]Non farebox- Details '!AQ24</f>
        <v>7713</v>
      </c>
      <c r="BP24" s="130">
        <v>24258</v>
      </c>
      <c r="BQ24" s="1">
        <v>3690</v>
      </c>
      <c r="BR24" s="4">
        <v>0</v>
      </c>
      <c r="BS24" s="4">
        <v>0</v>
      </c>
      <c r="BT24" s="103">
        <f t="shared" si="12"/>
        <v>27948</v>
      </c>
      <c r="BU24" s="131">
        <f>'[5]Non farebox- Details '!AU24</f>
        <v>2933</v>
      </c>
      <c r="BV24" s="130">
        <v>29410</v>
      </c>
      <c r="BW24" s="1">
        <v>16800</v>
      </c>
      <c r="BX24" s="4">
        <v>0</v>
      </c>
      <c r="BY24" s="1">
        <v>0</v>
      </c>
      <c r="BZ24" s="103">
        <f t="shared" si="13"/>
        <v>46210</v>
      </c>
      <c r="CA24" s="131">
        <f>'[5]Non farebox- Details '!AY24</f>
        <v>375</v>
      </c>
      <c r="CB24" s="130">
        <v>40689</v>
      </c>
      <c r="CC24" s="1">
        <v>8920</v>
      </c>
      <c r="CD24" s="1">
        <v>0</v>
      </c>
      <c r="CE24" s="1">
        <v>0</v>
      </c>
      <c r="CF24" s="103">
        <f t="shared" si="14"/>
        <v>49609</v>
      </c>
      <c r="CG24" s="106">
        <f>'[5]Non farebox- Details '!BC24</f>
        <v>7120</v>
      </c>
      <c r="CH24" s="133">
        <v>31243</v>
      </c>
      <c r="CI24" s="104">
        <v>9756</v>
      </c>
      <c r="CJ24" s="104">
        <v>0</v>
      </c>
      <c r="CK24" s="104">
        <v>100</v>
      </c>
      <c r="CL24" s="103">
        <f t="shared" si="15"/>
        <v>41099</v>
      </c>
      <c r="CM24" s="106">
        <f>'[5]Non farebox- Details '!BG24</f>
        <v>775</v>
      </c>
      <c r="CN24" s="174">
        <f t="shared" si="16"/>
        <v>559896</v>
      </c>
      <c r="CO24" s="175">
        <f t="shared" si="16"/>
        <v>39451</v>
      </c>
      <c r="CP24" s="130">
        <v>8369</v>
      </c>
      <c r="CQ24" s="1">
        <v>6430</v>
      </c>
      <c r="CR24" s="1">
        <v>0</v>
      </c>
      <c r="CS24" s="1">
        <v>500</v>
      </c>
      <c r="CT24" s="103">
        <f t="shared" si="17"/>
        <v>15299</v>
      </c>
      <c r="CU24" s="106">
        <f>'[5]Non farebox- Details '!BJ24</f>
        <v>1240</v>
      </c>
      <c r="CV24" s="107">
        <v>18102</v>
      </c>
      <c r="CW24" s="1">
        <v>1400</v>
      </c>
      <c r="CX24" s="1">
        <v>0</v>
      </c>
      <c r="CY24" s="1">
        <v>0</v>
      </c>
      <c r="CZ24" s="103">
        <f t="shared" si="18"/>
        <v>19502</v>
      </c>
      <c r="DA24" s="105">
        <f>'[5]Non farebox- Details '!BM24</f>
        <v>3730</v>
      </c>
      <c r="DB24" s="130">
        <v>4950</v>
      </c>
      <c r="DC24" s="1">
        <v>1880</v>
      </c>
      <c r="DD24" s="1">
        <v>0</v>
      </c>
      <c r="DE24" s="1">
        <v>0</v>
      </c>
      <c r="DF24" s="103">
        <f t="shared" si="19"/>
        <v>6830</v>
      </c>
      <c r="DG24" s="106">
        <f>'[5]Non farebox- Details '!BR24</f>
        <v>90</v>
      </c>
      <c r="DH24" s="107">
        <v>13447</v>
      </c>
      <c r="DI24" s="1">
        <v>1140</v>
      </c>
      <c r="DJ24" s="1">
        <v>0</v>
      </c>
      <c r="DK24" s="1">
        <v>0</v>
      </c>
      <c r="DL24" s="103">
        <f t="shared" si="20"/>
        <v>14587</v>
      </c>
      <c r="DM24" s="105">
        <f>'[5]Non farebox- Details '!BV24</f>
        <v>740</v>
      </c>
      <c r="DN24" s="130">
        <v>64949</v>
      </c>
      <c r="DO24" s="1">
        <v>11485</v>
      </c>
      <c r="DP24" s="1">
        <v>0</v>
      </c>
      <c r="DQ24" s="1">
        <v>0</v>
      </c>
      <c r="DR24" s="103">
        <f t="shared" si="21"/>
        <v>76434</v>
      </c>
      <c r="DS24" s="106">
        <f>'[5]Non farebox- Details '!BZ24</f>
        <v>5150</v>
      </c>
      <c r="DT24" s="174">
        <f t="shared" si="22"/>
        <v>132652</v>
      </c>
      <c r="DU24" s="176">
        <f t="shared" si="0"/>
        <v>10950</v>
      </c>
      <c r="DV24" s="108">
        <f t="shared" si="23"/>
        <v>692548</v>
      </c>
      <c r="DW24" s="109">
        <f>'[5]Non farebox- Details '!CA24</f>
        <v>50401</v>
      </c>
    </row>
    <row r="25" spans="1:127">
      <c r="A25" s="356">
        <v>42937</v>
      </c>
      <c r="B25" s="130">
        <v>38565</v>
      </c>
      <c r="C25" s="1">
        <v>4150</v>
      </c>
      <c r="D25" s="1">
        <v>0</v>
      </c>
      <c r="E25" s="1">
        <v>0</v>
      </c>
      <c r="F25" s="102">
        <f t="shared" si="1"/>
        <v>42715</v>
      </c>
      <c r="G25" s="131">
        <f>'[5]Non farebox- Details '!E25</f>
        <v>979</v>
      </c>
      <c r="H25" s="130">
        <v>12293</v>
      </c>
      <c r="I25" s="1">
        <v>1020</v>
      </c>
      <c r="J25" s="1">
        <v>0</v>
      </c>
      <c r="K25" s="1">
        <v>0</v>
      </c>
      <c r="L25" s="102">
        <f t="shared" si="2"/>
        <v>13313</v>
      </c>
      <c r="M25" s="131">
        <f>'[5]Non farebox- Details '!I25</f>
        <v>106</v>
      </c>
      <c r="N25" s="130">
        <v>10497</v>
      </c>
      <c r="O25" s="1">
        <v>240</v>
      </c>
      <c r="P25" s="1">
        <v>0</v>
      </c>
      <c r="Q25" s="1">
        <v>0</v>
      </c>
      <c r="R25" s="102">
        <f t="shared" si="3"/>
        <v>10737</v>
      </c>
      <c r="S25" s="131">
        <f>'[5]Non farebox- Details '!M25</f>
        <v>80</v>
      </c>
      <c r="T25" s="130">
        <v>9350</v>
      </c>
      <c r="U25" s="1">
        <v>3640</v>
      </c>
      <c r="V25" s="1">
        <v>0</v>
      </c>
      <c r="W25" s="1">
        <v>0</v>
      </c>
      <c r="X25" s="102">
        <f t="shared" si="4"/>
        <v>12990</v>
      </c>
      <c r="Y25" s="131">
        <f>'[5]Non farebox- Details '!Q25</f>
        <v>335</v>
      </c>
      <c r="Z25" s="130">
        <v>23647</v>
      </c>
      <c r="AA25" s="1">
        <v>8410</v>
      </c>
      <c r="AB25" s="1">
        <v>0</v>
      </c>
      <c r="AC25" s="1">
        <v>0</v>
      </c>
      <c r="AD25" s="102">
        <f t="shared" si="5"/>
        <v>32057</v>
      </c>
      <c r="AE25" s="131">
        <f>'[5]Non farebox- Details '!U25</f>
        <v>1338</v>
      </c>
      <c r="AF25" s="130">
        <v>29532</v>
      </c>
      <c r="AG25" s="1">
        <v>9620</v>
      </c>
      <c r="AH25" s="1">
        <v>0</v>
      </c>
      <c r="AI25" s="1">
        <v>0</v>
      </c>
      <c r="AJ25" s="102">
        <f t="shared" si="6"/>
        <v>39152</v>
      </c>
      <c r="AK25" s="131">
        <f>'[5]Non farebox- Details '!Y25</f>
        <v>267</v>
      </c>
      <c r="AL25" s="130">
        <v>66225</v>
      </c>
      <c r="AM25" s="1">
        <v>16542</v>
      </c>
      <c r="AN25" s="1">
        <v>0</v>
      </c>
      <c r="AO25" s="1">
        <v>0</v>
      </c>
      <c r="AP25" s="102">
        <f t="shared" si="7"/>
        <v>82767</v>
      </c>
      <c r="AQ25" s="131">
        <f>'[5]Non farebox- Details '!AD25</f>
        <v>3871</v>
      </c>
      <c r="AR25" s="130">
        <v>43288</v>
      </c>
      <c r="AS25" s="1">
        <v>8360</v>
      </c>
      <c r="AT25" s="1">
        <v>0</v>
      </c>
      <c r="AU25" s="1">
        <v>0</v>
      </c>
      <c r="AV25" s="102">
        <f t="shared" si="8"/>
        <v>51648</v>
      </c>
      <c r="AW25" s="131">
        <f>'[5]Non farebox- Details '!AH25</f>
        <v>6558</v>
      </c>
      <c r="AX25" s="130">
        <v>57633</v>
      </c>
      <c r="AY25" s="1">
        <v>3900</v>
      </c>
      <c r="AZ25" s="1">
        <v>0</v>
      </c>
      <c r="BA25" s="1">
        <v>0</v>
      </c>
      <c r="BB25" s="103">
        <f t="shared" si="9"/>
        <v>61533</v>
      </c>
      <c r="BC25" s="131">
        <f>'[5]Non farebox- Details '!AJ25</f>
        <v>216</v>
      </c>
      <c r="BD25" s="130">
        <v>18270</v>
      </c>
      <c r="BE25" s="1">
        <v>3190</v>
      </c>
      <c r="BF25" s="4">
        <v>0</v>
      </c>
      <c r="BG25" s="1">
        <v>0</v>
      </c>
      <c r="BH25" s="103">
        <f t="shared" si="10"/>
        <v>21460</v>
      </c>
      <c r="BI25" s="106">
        <f>'[5]Non farebox- Details '!AM25</f>
        <v>1830</v>
      </c>
      <c r="BJ25" s="135">
        <v>57820</v>
      </c>
      <c r="BK25" s="113">
        <v>6918</v>
      </c>
      <c r="BL25" s="4">
        <v>0</v>
      </c>
      <c r="BM25" s="113">
        <v>0</v>
      </c>
      <c r="BN25" s="103">
        <f t="shared" si="11"/>
        <v>64738</v>
      </c>
      <c r="BO25" s="106">
        <f>'[5]Non farebox- Details '!AQ25</f>
        <v>11550</v>
      </c>
      <c r="BP25" s="130">
        <v>35747</v>
      </c>
      <c r="BQ25" s="1">
        <v>3280</v>
      </c>
      <c r="BR25" s="4">
        <v>0</v>
      </c>
      <c r="BS25" s="4">
        <v>0</v>
      </c>
      <c r="BT25" s="103">
        <f t="shared" si="12"/>
        <v>39027</v>
      </c>
      <c r="BU25" s="131">
        <f>'[5]Non farebox- Details '!AU25</f>
        <v>3568</v>
      </c>
      <c r="BV25" s="130">
        <v>49665</v>
      </c>
      <c r="BW25" s="1">
        <v>12670</v>
      </c>
      <c r="BX25" s="4">
        <v>0</v>
      </c>
      <c r="BY25" s="1">
        <v>100</v>
      </c>
      <c r="BZ25" s="103">
        <f t="shared" si="13"/>
        <v>62435</v>
      </c>
      <c r="CA25" s="131">
        <f>'[5]Non farebox- Details '!AY25</f>
        <v>390</v>
      </c>
      <c r="CB25" s="130">
        <v>70201</v>
      </c>
      <c r="CC25" s="1">
        <v>11540</v>
      </c>
      <c r="CD25" s="1">
        <v>0</v>
      </c>
      <c r="CE25" s="1">
        <v>0</v>
      </c>
      <c r="CF25" s="103">
        <f t="shared" si="14"/>
        <v>81741</v>
      </c>
      <c r="CG25" s="106">
        <f>'[5]Non farebox- Details '!BC25</f>
        <v>5740</v>
      </c>
      <c r="CH25" s="133">
        <v>41931</v>
      </c>
      <c r="CI25" s="104">
        <v>11510</v>
      </c>
      <c r="CJ25" s="104">
        <v>0</v>
      </c>
      <c r="CK25" s="104">
        <v>0</v>
      </c>
      <c r="CL25" s="103">
        <f t="shared" si="15"/>
        <v>53441</v>
      </c>
      <c r="CM25" s="106">
        <f>'[5]Non farebox- Details '!BG25</f>
        <v>1220</v>
      </c>
      <c r="CN25" s="174">
        <f t="shared" si="16"/>
        <v>669754</v>
      </c>
      <c r="CO25" s="175">
        <f t="shared" si="16"/>
        <v>38048</v>
      </c>
      <c r="CP25" s="130">
        <v>13815</v>
      </c>
      <c r="CQ25" s="1">
        <v>7010</v>
      </c>
      <c r="CR25" s="1">
        <v>0</v>
      </c>
      <c r="CS25" s="1">
        <v>0</v>
      </c>
      <c r="CT25" s="103">
        <f t="shared" si="17"/>
        <v>20825</v>
      </c>
      <c r="CU25" s="106">
        <f>'[5]Non farebox- Details '!BJ25</f>
        <v>625</v>
      </c>
      <c r="CV25" s="107">
        <v>28273</v>
      </c>
      <c r="CW25" s="1">
        <v>1760</v>
      </c>
      <c r="CX25" s="1">
        <v>0</v>
      </c>
      <c r="CY25" s="1">
        <v>0</v>
      </c>
      <c r="CZ25" s="103">
        <f t="shared" si="18"/>
        <v>30033</v>
      </c>
      <c r="DA25" s="105">
        <f>'[5]Non farebox- Details '!BM25</f>
        <v>3450</v>
      </c>
      <c r="DB25" s="130">
        <v>4380</v>
      </c>
      <c r="DC25" s="1">
        <v>850</v>
      </c>
      <c r="DD25" s="1">
        <v>0</v>
      </c>
      <c r="DE25" s="1">
        <v>0</v>
      </c>
      <c r="DF25" s="103">
        <f t="shared" si="19"/>
        <v>5230</v>
      </c>
      <c r="DG25" s="106">
        <f>'[5]Non farebox- Details '!BR25</f>
        <v>389</v>
      </c>
      <c r="DH25" s="107">
        <v>15443</v>
      </c>
      <c r="DI25" s="1">
        <v>1780</v>
      </c>
      <c r="DJ25" s="1">
        <v>0</v>
      </c>
      <c r="DK25" s="1">
        <v>0</v>
      </c>
      <c r="DL25" s="103">
        <f t="shared" si="20"/>
        <v>17223</v>
      </c>
      <c r="DM25" s="105">
        <f>'[5]Non farebox- Details '!BV25</f>
        <v>345</v>
      </c>
      <c r="DN25" s="130">
        <v>82687</v>
      </c>
      <c r="DO25" s="1">
        <v>15680</v>
      </c>
      <c r="DP25" s="1">
        <v>0</v>
      </c>
      <c r="DQ25" s="1">
        <v>0</v>
      </c>
      <c r="DR25" s="103">
        <f t="shared" si="21"/>
        <v>98367</v>
      </c>
      <c r="DS25" s="106">
        <f>'[5]Non farebox- Details '!BZ25</f>
        <v>4976</v>
      </c>
      <c r="DT25" s="174">
        <f t="shared" si="22"/>
        <v>171678</v>
      </c>
      <c r="DU25" s="176">
        <f t="shared" si="0"/>
        <v>9785</v>
      </c>
      <c r="DV25" s="108">
        <f t="shared" si="23"/>
        <v>841432</v>
      </c>
      <c r="DW25" s="109">
        <f>'[5]Non farebox- Details '!CA25</f>
        <v>47833</v>
      </c>
    </row>
    <row r="26" spans="1:127">
      <c r="A26" s="356">
        <v>42938</v>
      </c>
      <c r="B26" s="130">
        <v>53100</v>
      </c>
      <c r="C26" s="1">
        <v>4582</v>
      </c>
      <c r="D26" s="1">
        <v>0</v>
      </c>
      <c r="E26" s="1">
        <v>0</v>
      </c>
      <c r="F26" s="102">
        <f t="shared" si="1"/>
        <v>57682</v>
      </c>
      <c r="G26" s="131">
        <f>'[5]Non farebox- Details '!E26</f>
        <v>1168</v>
      </c>
      <c r="H26" s="130">
        <v>16369</v>
      </c>
      <c r="I26" s="1">
        <v>2060</v>
      </c>
      <c r="J26" s="1">
        <v>0</v>
      </c>
      <c r="K26" s="1">
        <v>0</v>
      </c>
      <c r="L26" s="102">
        <f t="shared" si="2"/>
        <v>18429</v>
      </c>
      <c r="M26" s="131">
        <f>'[5]Non farebox- Details '!I26</f>
        <v>74</v>
      </c>
      <c r="N26" s="130">
        <v>12176</v>
      </c>
      <c r="O26" s="1">
        <v>720</v>
      </c>
      <c r="P26" s="1">
        <v>0</v>
      </c>
      <c r="Q26" s="1">
        <v>0</v>
      </c>
      <c r="R26" s="102">
        <f t="shared" si="3"/>
        <v>12896</v>
      </c>
      <c r="S26" s="131">
        <f>'[5]Non farebox- Details '!M26</f>
        <v>95</v>
      </c>
      <c r="T26" s="130">
        <v>20745</v>
      </c>
      <c r="U26" s="1">
        <v>2580</v>
      </c>
      <c r="V26" s="1">
        <v>0</v>
      </c>
      <c r="W26" s="1">
        <v>0</v>
      </c>
      <c r="X26" s="102">
        <f t="shared" si="4"/>
        <v>23325</v>
      </c>
      <c r="Y26" s="131">
        <f>'[5]Non farebox- Details '!Q26</f>
        <v>280</v>
      </c>
      <c r="Z26" s="130">
        <v>28514</v>
      </c>
      <c r="AA26" s="1">
        <v>8200</v>
      </c>
      <c r="AB26" s="1">
        <v>0</v>
      </c>
      <c r="AC26" s="1">
        <v>0</v>
      </c>
      <c r="AD26" s="102">
        <f t="shared" si="5"/>
        <v>36714</v>
      </c>
      <c r="AE26" s="131">
        <f>'[5]Non farebox- Details '!U26</f>
        <v>988</v>
      </c>
      <c r="AF26" s="130">
        <v>35799</v>
      </c>
      <c r="AG26" s="1">
        <v>7702</v>
      </c>
      <c r="AH26" s="1">
        <v>0</v>
      </c>
      <c r="AI26" s="1">
        <v>0</v>
      </c>
      <c r="AJ26" s="102">
        <f t="shared" si="6"/>
        <v>43501</v>
      </c>
      <c r="AK26" s="131">
        <f>'[5]Non farebox- Details '!Y26</f>
        <v>461</v>
      </c>
      <c r="AL26" s="130">
        <v>74229</v>
      </c>
      <c r="AM26" s="1">
        <v>14647</v>
      </c>
      <c r="AN26" s="1">
        <v>0</v>
      </c>
      <c r="AO26" s="1">
        <v>0</v>
      </c>
      <c r="AP26" s="102">
        <f t="shared" si="7"/>
        <v>88876</v>
      </c>
      <c r="AQ26" s="131">
        <f>'[5]Non farebox- Details '!AD26</f>
        <v>1735</v>
      </c>
      <c r="AR26" s="130">
        <v>58642</v>
      </c>
      <c r="AS26" s="1">
        <v>14250</v>
      </c>
      <c r="AT26" s="1">
        <v>0</v>
      </c>
      <c r="AU26" s="1">
        <v>0</v>
      </c>
      <c r="AV26" s="102">
        <f t="shared" si="8"/>
        <v>72892</v>
      </c>
      <c r="AW26" s="131">
        <f>'[5]Non farebox- Details '!AH26</f>
        <v>5645</v>
      </c>
      <c r="AX26" s="130">
        <v>70960</v>
      </c>
      <c r="AY26" s="1">
        <v>2000</v>
      </c>
      <c r="AZ26" s="1">
        <v>0</v>
      </c>
      <c r="BA26" s="1">
        <v>0</v>
      </c>
      <c r="BB26" s="103">
        <f t="shared" si="9"/>
        <v>72960</v>
      </c>
      <c r="BC26" s="131">
        <f>'[5]Non farebox- Details '!AJ26</f>
        <v>0</v>
      </c>
      <c r="BD26" s="130">
        <v>15469</v>
      </c>
      <c r="BE26" s="1">
        <v>1320</v>
      </c>
      <c r="BF26" s="4">
        <v>0</v>
      </c>
      <c r="BG26" s="1">
        <v>0</v>
      </c>
      <c r="BH26" s="103">
        <f t="shared" si="10"/>
        <v>16789</v>
      </c>
      <c r="BI26" s="106">
        <f>'[5]Non farebox- Details '!AM26</f>
        <v>1310</v>
      </c>
      <c r="BJ26" s="135">
        <v>82441</v>
      </c>
      <c r="BK26" s="113">
        <v>6252</v>
      </c>
      <c r="BL26" s="4">
        <v>0</v>
      </c>
      <c r="BM26" s="113">
        <v>100</v>
      </c>
      <c r="BN26" s="103">
        <f t="shared" si="11"/>
        <v>88793</v>
      </c>
      <c r="BO26" s="106">
        <f>'[5]Non farebox- Details '!AQ26</f>
        <v>11703</v>
      </c>
      <c r="BP26" s="130">
        <v>32512</v>
      </c>
      <c r="BQ26" s="1">
        <v>1980</v>
      </c>
      <c r="BR26" s="4">
        <v>0</v>
      </c>
      <c r="BS26" s="4">
        <v>0</v>
      </c>
      <c r="BT26" s="103">
        <f t="shared" si="12"/>
        <v>34492</v>
      </c>
      <c r="BU26" s="131">
        <f>'[5]Non farebox- Details '!AU26</f>
        <v>2237</v>
      </c>
      <c r="BV26" s="130">
        <v>28110</v>
      </c>
      <c r="BW26" s="1">
        <v>1690</v>
      </c>
      <c r="BX26" s="4">
        <v>0</v>
      </c>
      <c r="BY26" s="1">
        <v>0</v>
      </c>
      <c r="BZ26" s="103">
        <f t="shared" si="13"/>
        <v>29800</v>
      </c>
      <c r="CA26" s="131">
        <f>'[5]Non farebox- Details '!AY26</f>
        <v>550</v>
      </c>
      <c r="CB26" s="130">
        <v>68557</v>
      </c>
      <c r="CC26" s="1">
        <v>9260</v>
      </c>
      <c r="CD26" s="1">
        <v>0</v>
      </c>
      <c r="CE26" s="1">
        <v>400</v>
      </c>
      <c r="CF26" s="103">
        <f t="shared" si="14"/>
        <v>78217</v>
      </c>
      <c r="CG26" s="106">
        <f>'[5]Non farebox- Details '!BC26</f>
        <v>5670</v>
      </c>
      <c r="CH26" s="133">
        <v>56352</v>
      </c>
      <c r="CI26" s="104">
        <v>7452</v>
      </c>
      <c r="CJ26" s="104">
        <v>0</v>
      </c>
      <c r="CK26" s="104">
        <v>0</v>
      </c>
      <c r="CL26" s="103">
        <f t="shared" si="15"/>
        <v>63804</v>
      </c>
      <c r="CM26" s="106">
        <f>'[5]Non farebox- Details '!BG26</f>
        <v>870</v>
      </c>
      <c r="CN26" s="174">
        <f t="shared" si="16"/>
        <v>739170</v>
      </c>
      <c r="CO26" s="175">
        <f t="shared" si="16"/>
        <v>32786</v>
      </c>
      <c r="CP26" s="130">
        <v>9415</v>
      </c>
      <c r="CQ26" s="1">
        <v>2920</v>
      </c>
      <c r="CR26" s="1">
        <v>0</v>
      </c>
      <c r="CS26" s="1">
        <v>0</v>
      </c>
      <c r="CT26" s="103">
        <f t="shared" si="17"/>
        <v>12335</v>
      </c>
      <c r="CU26" s="106">
        <f>'[5]Non farebox- Details '!BJ26</f>
        <v>235</v>
      </c>
      <c r="CV26" s="107">
        <v>24920</v>
      </c>
      <c r="CW26" s="1">
        <v>1788</v>
      </c>
      <c r="CX26" s="1">
        <v>0</v>
      </c>
      <c r="CY26" s="1">
        <v>0</v>
      </c>
      <c r="CZ26" s="103">
        <f t="shared" si="18"/>
        <v>26708</v>
      </c>
      <c r="DA26" s="105">
        <f>'[5]Non farebox- Details '!BM26</f>
        <v>2150</v>
      </c>
      <c r="DB26" s="130">
        <v>3031</v>
      </c>
      <c r="DC26" s="1">
        <v>2440</v>
      </c>
      <c r="DD26" s="1">
        <v>0</v>
      </c>
      <c r="DE26" s="1">
        <v>0</v>
      </c>
      <c r="DF26" s="103">
        <f t="shared" si="19"/>
        <v>5471</v>
      </c>
      <c r="DG26" s="106">
        <f>'[5]Non farebox- Details '!BR26</f>
        <v>370</v>
      </c>
      <c r="DH26" s="107">
        <v>17828</v>
      </c>
      <c r="DI26" s="1">
        <v>1590</v>
      </c>
      <c r="DJ26" s="1">
        <v>0</v>
      </c>
      <c r="DK26" s="1">
        <v>0</v>
      </c>
      <c r="DL26" s="103">
        <f t="shared" si="20"/>
        <v>19418</v>
      </c>
      <c r="DM26" s="105">
        <f>'[5]Non farebox- Details '!BV26</f>
        <v>310</v>
      </c>
      <c r="DN26" s="130">
        <v>103376</v>
      </c>
      <c r="DO26" s="1">
        <v>7888</v>
      </c>
      <c r="DP26" s="1">
        <v>0</v>
      </c>
      <c r="DQ26" s="1">
        <v>0</v>
      </c>
      <c r="DR26" s="103">
        <f t="shared" si="21"/>
        <v>111264</v>
      </c>
      <c r="DS26" s="106">
        <f>'[5]Non farebox- Details '!BZ26</f>
        <v>5020</v>
      </c>
      <c r="DT26" s="174">
        <f t="shared" si="22"/>
        <v>175196</v>
      </c>
      <c r="DU26" s="176">
        <f t="shared" si="0"/>
        <v>8085</v>
      </c>
      <c r="DV26" s="108">
        <f t="shared" si="23"/>
        <v>914366</v>
      </c>
      <c r="DW26" s="109">
        <f>'[5]Non farebox- Details '!CA26</f>
        <v>40871</v>
      </c>
    </row>
    <row r="27" spans="1:127">
      <c r="A27" s="356">
        <v>42939</v>
      </c>
      <c r="B27" s="130">
        <v>78279</v>
      </c>
      <c r="C27" s="1">
        <v>10324</v>
      </c>
      <c r="D27" s="1">
        <v>0</v>
      </c>
      <c r="E27" s="1">
        <v>0</v>
      </c>
      <c r="F27" s="102">
        <f t="shared" si="1"/>
        <v>88603</v>
      </c>
      <c r="G27" s="131">
        <f>'[5]Non farebox- Details '!E27</f>
        <v>1613</v>
      </c>
      <c r="H27" s="130">
        <v>14624</v>
      </c>
      <c r="I27" s="1">
        <v>680</v>
      </c>
      <c r="J27" s="1">
        <v>0</v>
      </c>
      <c r="K27" s="1">
        <v>0</v>
      </c>
      <c r="L27" s="102">
        <f t="shared" si="2"/>
        <v>15304</v>
      </c>
      <c r="M27" s="131">
        <f>'[5]Non farebox- Details '!I27</f>
        <v>116</v>
      </c>
      <c r="N27" s="130">
        <v>14637</v>
      </c>
      <c r="O27" s="1">
        <v>2064</v>
      </c>
      <c r="P27" s="1">
        <v>0</v>
      </c>
      <c r="Q27" s="1">
        <v>0</v>
      </c>
      <c r="R27" s="102">
        <f t="shared" si="3"/>
        <v>16701</v>
      </c>
      <c r="S27" s="131">
        <f>'[5]Non farebox- Details '!M27</f>
        <v>230</v>
      </c>
      <c r="T27" s="130">
        <v>22463</v>
      </c>
      <c r="U27" s="1">
        <v>1755</v>
      </c>
      <c r="V27" s="1">
        <v>0</v>
      </c>
      <c r="W27" s="1">
        <v>0</v>
      </c>
      <c r="X27" s="102">
        <f t="shared" si="4"/>
        <v>24218</v>
      </c>
      <c r="Y27" s="131">
        <f>'[5]Non farebox- Details '!Q27</f>
        <v>411</v>
      </c>
      <c r="Z27" s="130">
        <v>34679</v>
      </c>
      <c r="AA27" s="1">
        <v>9570</v>
      </c>
      <c r="AB27" s="1">
        <v>0</v>
      </c>
      <c r="AC27" s="1">
        <v>0</v>
      </c>
      <c r="AD27" s="102">
        <f t="shared" si="5"/>
        <v>44249</v>
      </c>
      <c r="AE27" s="131">
        <f>'[5]Non farebox- Details '!U27</f>
        <v>1146</v>
      </c>
      <c r="AF27" s="130">
        <v>37518</v>
      </c>
      <c r="AG27" s="1">
        <v>3330</v>
      </c>
      <c r="AH27" s="1">
        <v>0</v>
      </c>
      <c r="AI27" s="1">
        <v>0</v>
      </c>
      <c r="AJ27" s="102">
        <f t="shared" si="6"/>
        <v>40848</v>
      </c>
      <c r="AK27" s="131">
        <f>'[5]Non farebox- Details '!Y27</f>
        <v>485</v>
      </c>
      <c r="AL27" s="130">
        <v>86045</v>
      </c>
      <c r="AM27" s="1">
        <v>13418.880000000001</v>
      </c>
      <c r="AN27" s="1">
        <v>0</v>
      </c>
      <c r="AO27" s="1">
        <v>100</v>
      </c>
      <c r="AP27" s="102">
        <f t="shared" si="7"/>
        <v>99563.88</v>
      </c>
      <c r="AQ27" s="131">
        <f>'[5]Non farebox- Details '!AD27</f>
        <v>1514</v>
      </c>
      <c r="AR27" s="130">
        <v>57168</v>
      </c>
      <c r="AS27" s="1">
        <v>7030</v>
      </c>
      <c r="AT27" s="1">
        <v>0</v>
      </c>
      <c r="AU27" s="1">
        <v>0</v>
      </c>
      <c r="AV27" s="102">
        <f t="shared" si="8"/>
        <v>64198</v>
      </c>
      <c r="AW27" s="131">
        <f>'[5]Non farebox- Details '!AH27</f>
        <v>4599</v>
      </c>
      <c r="AX27" s="130">
        <v>72331</v>
      </c>
      <c r="AY27" s="1">
        <v>2485</v>
      </c>
      <c r="AZ27" s="1">
        <v>0</v>
      </c>
      <c r="BA27" s="1">
        <v>0</v>
      </c>
      <c r="BB27" s="103">
        <f t="shared" si="9"/>
        <v>74816</v>
      </c>
      <c r="BC27" s="131">
        <f>'[5]Non farebox- Details '!AJ27</f>
        <v>0</v>
      </c>
      <c r="BD27" s="130">
        <v>15754</v>
      </c>
      <c r="BE27" s="1">
        <v>360</v>
      </c>
      <c r="BF27" s="4">
        <v>0</v>
      </c>
      <c r="BG27" s="1">
        <v>0</v>
      </c>
      <c r="BH27" s="103">
        <f t="shared" si="10"/>
        <v>16114</v>
      </c>
      <c r="BI27" s="106">
        <f>'[5]Non farebox- Details '!AM27</f>
        <v>655</v>
      </c>
      <c r="BJ27" s="136">
        <v>73093</v>
      </c>
      <c r="BK27" s="115">
        <v>5842</v>
      </c>
      <c r="BL27" s="4">
        <v>0</v>
      </c>
      <c r="BM27" s="115">
        <v>0</v>
      </c>
      <c r="BN27" s="103">
        <f t="shared" si="11"/>
        <v>78935</v>
      </c>
      <c r="BO27" s="106">
        <f>'[5]Non farebox- Details '!AQ27</f>
        <v>11759</v>
      </c>
      <c r="BP27" s="130">
        <v>29428</v>
      </c>
      <c r="BQ27" s="1">
        <v>5766</v>
      </c>
      <c r="BR27" s="4">
        <v>0</v>
      </c>
      <c r="BS27" s="4">
        <v>0</v>
      </c>
      <c r="BT27" s="103">
        <f t="shared" si="12"/>
        <v>35194</v>
      </c>
      <c r="BU27" s="131">
        <f>'[5]Non farebox- Details '!AU27</f>
        <v>2018</v>
      </c>
      <c r="BV27" s="130">
        <v>16761</v>
      </c>
      <c r="BW27" s="1">
        <v>1250</v>
      </c>
      <c r="BX27" s="4">
        <v>0</v>
      </c>
      <c r="BY27" s="1">
        <v>0</v>
      </c>
      <c r="BZ27" s="103">
        <f t="shared" si="13"/>
        <v>18011</v>
      </c>
      <c r="CA27" s="131">
        <f>'[5]Non farebox- Details '!AY27</f>
        <v>295</v>
      </c>
      <c r="CB27" s="130">
        <v>64988</v>
      </c>
      <c r="CC27" s="1">
        <v>5905</v>
      </c>
      <c r="CD27" s="1">
        <v>0</v>
      </c>
      <c r="CE27" s="1">
        <v>0</v>
      </c>
      <c r="CF27" s="103">
        <f t="shared" si="14"/>
        <v>70893</v>
      </c>
      <c r="CG27" s="106">
        <f>'[5]Non farebox- Details '!BC27</f>
        <v>3960</v>
      </c>
      <c r="CH27" s="134">
        <v>46316</v>
      </c>
      <c r="CI27" s="3">
        <v>4685</v>
      </c>
      <c r="CJ27" s="3">
        <v>0</v>
      </c>
      <c r="CK27" s="3">
        <v>0</v>
      </c>
      <c r="CL27" s="103">
        <f t="shared" si="15"/>
        <v>51001</v>
      </c>
      <c r="CM27" s="106">
        <f>'[5]Non farebox- Details '!BG27</f>
        <v>655</v>
      </c>
      <c r="CN27" s="174">
        <f t="shared" si="16"/>
        <v>738648.88</v>
      </c>
      <c r="CO27" s="175">
        <f t="shared" si="16"/>
        <v>29456</v>
      </c>
      <c r="CP27" s="130">
        <v>11904</v>
      </c>
      <c r="CQ27" s="1">
        <v>2670</v>
      </c>
      <c r="CR27" s="1">
        <v>0</v>
      </c>
      <c r="CS27" s="1">
        <v>0</v>
      </c>
      <c r="CT27" s="103">
        <f t="shared" si="17"/>
        <v>14574</v>
      </c>
      <c r="CU27" s="106">
        <f>'[5]Non farebox- Details '!BJ27</f>
        <v>1145</v>
      </c>
      <c r="CV27" s="107">
        <v>23481</v>
      </c>
      <c r="CW27" s="1">
        <v>610</v>
      </c>
      <c r="CX27" s="1">
        <v>0</v>
      </c>
      <c r="CY27" s="1">
        <v>0</v>
      </c>
      <c r="CZ27" s="103">
        <f t="shared" si="18"/>
        <v>24091</v>
      </c>
      <c r="DA27" s="105">
        <f>'[5]Non farebox- Details '!BM27</f>
        <v>2260</v>
      </c>
      <c r="DB27" s="130">
        <v>3700</v>
      </c>
      <c r="DC27" s="1">
        <v>840</v>
      </c>
      <c r="DD27" s="1">
        <v>0</v>
      </c>
      <c r="DE27" s="1">
        <v>0</v>
      </c>
      <c r="DF27" s="103">
        <f t="shared" si="19"/>
        <v>4540</v>
      </c>
      <c r="DG27" s="106">
        <f>'[5]Non farebox- Details '!BR27</f>
        <v>260</v>
      </c>
      <c r="DH27" s="107">
        <v>15626</v>
      </c>
      <c r="DI27" s="1">
        <v>1440</v>
      </c>
      <c r="DJ27" s="1">
        <v>0</v>
      </c>
      <c r="DK27" s="1">
        <v>0</v>
      </c>
      <c r="DL27" s="103">
        <f t="shared" si="20"/>
        <v>17066</v>
      </c>
      <c r="DM27" s="105">
        <f>'[5]Non farebox- Details '!BV27</f>
        <v>210</v>
      </c>
      <c r="DN27" s="130">
        <v>111916</v>
      </c>
      <c r="DO27" s="1">
        <v>7781</v>
      </c>
      <c r="DP27" s="1">
        <v>0</v>
      </c>
      <c r="DQ27" s="1">
        <v>250</v>
      </c>
      <c r="DR27" s="103">
        <f t="shared" si="21"/>
        <v>119947</v>
      </c>
      <c r="DS27" s="106">
        <f>'[5]Non farebox- Details '!BZ27</f>
        <v>4150</v>
      </c>
      <c r="DT27" s="174">
        <f t="shared" si="22"/>
        <v>180218</v>
      </c>
      <c r="DU27" s="176">
        <f t="shared" si="0"/>
        <v>8025</v>
      </c>
      <c r="DV27" s="108">
        <f t="shared" si="23"/>
        <v>918866.88</v>
      </c>
      <c r="DW27" s="109">
        <f>'[5]Non farebox- Details '!CA27</f>
        <v>37481</v>
      </c>
    </row>
    <row r="28" spans="1:127">
      <c r="A28" s="356">
        <v>42940</v>
      </c>
      <c r="B28" s="130">
        <v>39325</v>
      </c>
      <c r="C28" s="1">
        <v>6660</v>
      </c>
      <c r="D28" s="1">
        <v>0</v>
      </c>
      <c r="E28" s="1">
        <v>0</v>
      </c>
      <c r="F28" s="102">
        <f t="shared" si="1"/>
        <v>45985</v>
      </c>
      <c r="G28" s="131">
        <f>'[5]Non farebox- Details '!E28</f>
        <v>1525</v>
      </c>
      <c r="H28" s="130">
        <v>16648</v>
      </c>
      <c r="I28" s="1">
        <v>1920</v>
      </c>
      <c r="J28" s="1">
        <v>0</v>
      </c>
      <c r="K28" s="1">
        <v>0</v>
      </c>
      <c r="L28" s="102">
        <f t="shared" si="2"/>
        <v>18568</v>
      </c>
      <c r="M28" s="131">
        <f>'[5]Non farebox- Details '!I28</f>
        <v>127</v>
      </c>
      <c r="N28" s="130">
        <v>10378</v>
      </c>
      <c r="O28" s="1">
        <v>500</v>
      </c>
      <c r="P28" s="1">
        <v>0</v>
      </c>
      <c r="Q28" s="1">
        <v>0</v>
      </c>
      <c r="R28" s="102">
        <f t="shared" si="3"/>
        <v>10878</v>
      </c>
      <c r="S28" s="131">
        <f>'[5]Non farebox- Details '!M28</f>
        <v>60</v>
      </c>
      <c r="T28" s="130">
        <v>11578</v>
      </c>
      <c r="U28" s="1">
        <v>2638</v>
      </c>
      <c r="V28" s="1">
        <v>0</v>
      </c>
      <c r="W28" s="1">
        <v>0</v>
      </c>
      <c r="X28" s="102">
        <f t="shared" si="4"/>
        <v>14216</v>
      </c>
      <c r="Y28" s="131">
        <f>'[5]Non farebox- Details '!Q28</f>
        <v>327</v>
      </c>
      <c r="Z28" s="130">
        <v>30322</v>
      </c>
      <c r="AA28" s="1">
        <v>8090</v>
      </c>
      <c r="AB28" s="1">
        <v>0</v>
      </c>
      <c r="AC28" s="1">
        <v>1000</v>
      </c>
      <c r="AD28" s="102">
        <f t="shared" si="5"/>
        <v>39412</v>
      </c>
      <c r="AE28" s="131">
        <f>'[5]Non farebox- Details '!U28</f>
        <v>2503</v>
      </c>
      <c r="AF28" s="130">
        <v>26334</v>
      </c>
      <c r="AG28" s="1">
        <v>2961</v>
      </c>
      <c r="AH28" s="1">
        <v>0</v>
      </c>
      <c r="AI28" s="1">
        <v>0</v>
      </c>
      <c r="AJ28" s="102">
        <f t="shared" si="6"/>
        <v>29295</v>
      </c>
      <c r="AK28" s="131">
        <f>'[5]Non farebox- Details '!Y28</f>
        <v>291</v>
      </c>
      <c r="AL28" s="130">
        <v>65915</v>
      </c>
      <c r="AM28" s="1">
        <v>20834</v>
      </c>
      <c r="AN28" s="1">
        <v>0</v>
      </c>
      <c r="AO28" s="1">
        <v>0</v>
      </c>
      <c r="AP28" s="102">
        <f t="shared" si="7"/>
        <v>86749</v>
      </c>
      <c r="AQ28" s="131">
        <f>'[5]Non farebox- Details '!AD28</f>
        <v>4119</v>
      </c>
      <c r="AR28" s="130">
        <v>48010</v>
      </c>
      <c r="AS28" s="1">
        <v>19490</v>
      </c>
      <c r="AT28" s="1">
        <v>0</v>
      </c>
      <c r="AU28" s="1">
        <v>0</v>
      </c>
      <c r="AV28" s="102">
        <f t="shared" si="8"/>
        <v>67500</v>
      </c>
      <c r="AW28" s="131">
        <f>'[5]Non farebox- Details '!AH28</f>
        <v>8913</v>
      </c>
      <c r="AX28" s="130">
        <v>68665</v>
      </c>
      <c r="AY28" s="1">
        <v>7240</v>
      </c>
      <c r="AZ28" s="1">
        <v>0</v>
      </c>
      <c r="BA28" s="1">
        <v>0</v>
      </c>
      <c r="BB28" s="103">
        <f t="shared" si="9"/>
        <v>75905</v>
      </c>
      <c r="BC28" s="131">
        <f>'[5]Non farebox- Details '!AJ28</f>
        <v>0</v>
      </c>
      <c r="BD28" s="130">
        <v>13430</v>
      </c>
      <c r="BE28" s="1">
        <v>5180</v>
      </c>
      <c r="BF28" s="4">
        <v>0</v>
      </c>
      <c r="BG28" s="1">
        <v>0</v>
      </c>
      <c r="BH28" s="103">
        <f t="shared" si="10"/>
        <v>18610</v>
      </c>
      <c r="BI28" s="106">
        <f>'[5]Non farebox- Details '!AM28</f>
        <v>2195</v>
      </c>
      <c r="BJ28" s="135">
        <v>49474</v>
      </c>
      <c r="BK28" s="113">
        <v>10190</v>
      </c>
      <c r="BL28" s="4">
        <v>0</v>
      </c>
      <c r="BM28" s="113">
        <v>100</v>
      </c>
      <c r="BN28" s="103">
        <f t="shared" si="11"/>
        <v>59764</v>
      </c>
      <c r="BO28" s="106">
        <f>'[5]Non farebox- Details '!AQ28</f>
        <v>12007</v>
      </c>
      <c r="BP28" s="130">
        <v>25562</v>
      </c>
      <c r="BQ28" s="1">
        <v>7500</v>
      </c>
      <c r="BR28" s="4">
        <v>0</v>
      </c>
      <c r="BS28" s="4">
        <v>100</v>
      </c>
      <c r="BT28" s="103">
        <f t="shared" si="12"/>
        <v>33162</v>
      </c>
      <c r="BU28" s="131">
        <f>'[5]Non farebox- Details '!AU28</f>
        <v>2598</v>
      </c>
      <c r="BV28" s="130">
        <v>31172</v>
      </c>
      <c r="BW28" s="1">
        <v>14490</v>
      </c>
      <c r="BX28" s="4">
        <v>0</v>
      </c>
      <c r="BY28" s="1">
        <v>100</v>
      </c>
      <c r="BZ28" s="103">
        <f t="shared" si="13"/>
        <v>45762</v>
      </c>
      <c r="CA28" s="131">
        <f>'[5]Non farebox- Details '!AY28</f>
        <v>1240</v>
      </c>
      <c r="CB28" s="130">
        <v>46215</v>
      </c>
      <c r="CC28" s="1">
        <v>20170</v>
      </c>
      <c r="CD28" s="1">
        <v>0</v>
      </c>
      <c r="CE28" s="1">
        <v>0</v>
      </c>
      <c r="CF28" s="103">
        <f t="shared" si="14"/>
        <v>66385</v>
      </c>
      <c r="CG28" s="106">
        <f>'[5]Non farebox- Details '!BC28</f>
        <v>6470</v>
      </c>
      <c r="CH28" s="133">
        <v>31098</v>
      </c>
      <c r="CI28" s="104">
        <v>11668</v>
      </c>
      <c r="CJ28" s="104">
        <v>0</v>
      </c>
      <c r="CK28" s="104">
        <v>0</v>
      </c>
      <c r="CL28" s="103">
        <f t="shared" si="15"/>
        <v>42766</v>
      </c>
      <c r="CM28" s="106">
        <f>'[5]Non farebox- Details '!BG28</f>
        <v>2335</v>
      </c>
      <c r="CN28" s="174">
        <f t="shared" si="16"/>
        <v>654957</v>
      </c>
      <c r="CO28" s="175">
        <f t="shared" si="16"/>
        <v>44710</v>
      </c>
      <c r="CP28" s="130">
        <v>12730</v>
      </c>
      <c r="CQ28" s="1">
        <v>6390</v>
      </c>
      <c r="CR28" s="1">
        <v>0</v>
      </c>
      <c r="CS28" s="1">
        <v>0</v>
      </c>
      <c r="CT28" s="103">
        <f t="shared" si="17"/>
        <v>19120</v>
      </c>
      <c r="CU28" s="106">
        <f>'[5]Non farebox- Details '!BJ28</f>
        <v>725</v>
      </c>
      <c r="CV28" s="107">
        <v>19083</v>
      </c>
      <c r="CW28" s="1">
        <v>2770</v>
      </c>
      <c r="CX28" s="1">
        <v>0</v>
      </c>
      <c r="CY28" s="1">
        <v>0</v>
      </c>
      <c r="CZ28" s="103">
        <f t="shared" si="18"/>
        <v>21853</v>
      </c>
      <c r="DA28" s="105">
        <f>'[5]Non farebox- Details '!BM28</f>
        <v>4860</v>
      </c>
      <c r="DB28" s="130">
        <v>3180</v>
      </c>
      <c r="DC28" s="1">
        <v>560</v>
      </c>
      <c r="DD28" s="1">
        <v>0</v>
      </c>
      <c r="DE28" s="1">
        <v>0</v>
      </c>
      <c r="DF28" s="103">
        <f t="shared" si="19"/>
        <v>3740</v>
      </c>
      <c r="DG28" s="106">
        <f>'[5]Non farebox- Details '!BR28</f>
        <v>100</v>
      </c>
      <c r="DH28" s="107">
        <v>20736</v>
      </c>
      <c r="DI28" s="1">
        <v>5490</v>
      </c>
      <c r="DJ28" s="1">
        <v>0</v>
      </c>
      <c r="DK28" s="1">
        <v>0</v>
      </c>
      <c r="DL28" s="103">
        <f t="shared" si="20"/>
        <v>26226</v>
      </c>
      <c r="DM28" s="105">
        <f>'[5]Non farebox- Details '!BV28</f>
        <v>790</v>
      </c>
      <c r="DN28" s="130">
        <v>73817</v>
      </c>
      <c r="DO28" s="1">
        <v>11371</v>
      </c>
      <c r="DP28" s="1">
        <v>0</v>
      </c>
      <c r="DQ28" s="1">
        <v>200</v>
      </c>
      <c r="DR28" s="103">
        <f t="shared" si="21"/>
        <v>85388</v>
      </c>
      <c r="DS28" s="106">
        <f>'[5]Non farebox- Details '!BZ28</f>
        <v>4226</v>
      </c>
      <c r="DT28" s="174">
        <f t="shared" si="22"/>
        <v>156327</v>
      </c>
      <c r="DU28" s="176">
        <f t="shared" si="0"/>
        <v>10701</v>
      </c>
      <c r="DV28" s="108">
        <f t="shared" si="23"/>
        <v>811284</v>
      </c>
      <c r="DW28" s="109">
        <f>'[5]Non farebox- Details '!CA28</f>
        <v>55411</v>
      </c>
    </row>
    <row r="29" spans="1:127">
      <c r="A29" s="356">
        <v>42941</v>
      </c>
      <c r="B29" s="130">
        <v>43183</v>
      </c>
      <c r="C29" s="1">
        <v>3660</v>
      </c>
      <c r="D29" s="1">
        <v>0</v>
      </c>
      <c r="E29" s="1">
        <v>0</v>
      </c>
      <c r="F29" s="102">
        <f t="shared" si="1"/>
        <v>46843</v>
      </c>
      <c r="G29" s="131">
        <f>'[5]Non farebox- Details '!E29</f>
        <v>1727</v>
      </c>
      <c r="H29" s="130">
        <v>12877</v>
      </c>
      <c r="I29" s="1">
        <v>2240</v>
      </c>
      <c r="J29" s="1">
        <v>0</v>
      </c>
      <c r="K29" s="1">
        <v>0</v>
      </c>
      <c r="L29" s="102">
        <f t="shared" si="2"/>
        <v>15117</v>
      </c>
      <c r="M29" s="131">
        <f>'[5]Non farebox- Details '!I29</f>
        <v>103</v>
      </c>
      <c r="N29" s="130">
        <v>7104</v>
      </c>
      <c r="O29" s="1">
        <v>1245</v>
      </c>
      <c r="P29" s="1">
        <v>0</v>
      </c>
      <c r="Q29" s="1">
        <v>0</v>
      </c>
      <c r="R29" s="102">
        <f t="shared" si="3"/>
        <v>8349</v>
      </c>
      <c r="S29" s="131">
        <f>'[5]Non farebox- Details '!M29</f>
        <v>65</v>
      </c>
      <c r="T29" s="130">
        <v>13033</v>
      </c>
      <c r="U29" s="1">
        <v>1690</v>
      </c>
      <c r="V29" s="1">
        <v>0</v>
      </c>
      <c r="W29" s="1">
        <v>0</v>
      </c>
      <c r="X29" s="102">
        <f t="shared" si="4"/>
        <v>14723</v>
      </c>
      <c r="Y29" s="131">
        <f>'[5]Non farebox- Details '!Q29</f>
        <v>349</v>
      </c>
      <c r="Z29" s="130">
        <v>23000</v>
      </c>
      <c r="AA29" s="1">
        <v>6340</v>
      </c>
      <c r="AB29" s="1">
        <v>0</v>
      </c>
      <c r="AC29" s="1">
        <v>500</v>
      </c>
      <c r="AD29" s="102">
        <f t="shared" si="5"/>
        <v>29840</v>
      </c>
      <c r="AE29" s="131">
        <f>'[5]Non farebox- Details '!U29</f>
        <v>1136</v>
      </c>
      <c r="AF29" s="130">
        <v>25968</v>
      </c>
      <c r="AG29" s="1">
        <v>6490</v>
      </c>
      <c r="AH29" s="1">
        <v>0</v>
      </c>
      <c r="AI29" s="1">
        <v>0</v>
      </c>
      <c r="AJ29" s="102">
        <f t="shared" si="6"/>
        <v>32458</v>
      </c>
      <c r="AK29" s="131">
        <f>'[5]Non farebox- Details '!Y29</f>
        <v>376</v>
      </c>
      <c r="AL29" s="130">
        <v>62751</v>
      </c>
      <c r="AM29" s="1">
        <v>25800</v>
      </c>
      <c r="AN29" s="1">
        <v>0</v>
      </c>
      <c r="AO29" s="1">
        <v>1000</v>
      </c>
      <c r="AP29" s="102">
        <f t="shared" si="7"/>
        <v>89551</v>
      </c>
      <c r="AQ29" s="131">
        <f>'[5]Non farebox- Details '!AD29</f>
        <v>4612</v>
      </c>
      <c r="AR29" s="130">
        <v>44430</v>
      </c>
      <c r="AS29" s="1">
        <v>16470</v>
      </c>
      <c r="AT29" s="1">
        <v>0</v>
      </c>
      <c r="AU29" s="1">
        <v>1000</v>
      </c>
      <c r="AV29" s="102">
        <f t="shared" si="8"/>
        <v>61900</v>
      </c>
      <c r="AW29" s="131">
        <f>'[5]Non farebox- Details '!AH29</f>
        <v>7389</v>
      </c>
      <c r="AX29" s="130">
        <v>50848</v>
      </c>
      <c r="AY29" s="1">
        <v>8110</v>
      </c>
      <c r="AZ29" s="1">
        <v>0</v>
      </c>
      <c r="BA29" s="1">
        <v>0</v>
      </c>
      <c r="BB29" s="103">
        <f t="shared" si="9"/>
        <v>58958</v>
      </c>
      <c r="BC29" s="131">
        <f>'[5]Non farebox- Details '!AJ29</f>
        <v>0</v>
      </c>
      <c r="BD29" s="130">
        <v>15143</v>
      </c>
      <c r="BE29" s="1">
        <v>3090</v>
      </c>
      <c r="BF29" s="4">
        <v>0</v>
      </c>
      <c r="BG29" s="1">
        <v>0</v>
      </c>
      <c r="BH29" s="103">
        <f t="shared" si="10"/>
        <v>18233</v>
      </c>
      <c r="BI29" s="106">
        <f>'[5]Non farebox- Details '!AM29</f>
        <v>1325</v>
      </c>
      <c r="BJ29" s="135">
        <v>45855</v>
      </c>
      <c r="BK29" s="113">
        <v>6270</v>
      </c>
      <c r="BL29" s="4">
        <v>0</v>
      </c>
      <c r="BM29" s="113">
        <v>0</v>
      </c>
      <c r="BN29" s="103">
        <f t="shared" si="11"/>
        <v>52125</v>
      </c>
      <c r="BO29" s="106">
        <f>'[5]Non farebox- Details '!AQ29</f>
        <v>9000</v>
      </c>
      <c r="BP29" s="130">
        <v>26294</v>
      </c>
      <c r="BQ29" s="1">
        <v>4080</v>
      </c>
      <c r="BR29" s="4">
        <v>0</v>
      </c>
      <c r="BS29" s="4">
        <v>0</v>
      </c>
      <c r="BT29" s="103">
        <f t="shared" si="12"/>
        <v>30374</v>
      </c>
      <c r="BU29" s="131">
        <f>'[5]Non farebox- Details '!AU29</f>
        <v>2947</v>
      </c>
      <c r="BV29" s="130">
        <v>29989</v>
      </c>
      <c r="BW29" s="1">
        <v>17170</v>
      </c>
      <c r="BX29" s="4">
        <v>0</v>
      </c>
      <c r="BY29" s="1">
        <v>0</v>
      </c>
      <c r="BZ29" s="103">
        <f t="shared" si="13"/>
        <v>47159</v>
      </c>
      <c r="CA29" s="131">
        <f>'[5]Non farebox- Details '!AY29</f>
        <v>1360</v>
      </c>
      <c r="CB29" s="130">
        <v>43295</v>
      </c>
      <c r="CC29" s="1">
        <v>7840</v>
      </c>
      <c r="CD29" s="1">
        <v>0</v>
      </c>
      <c r="CE29" s="1">
        <v>0</v>
      </c>
      <c r="CF29" s="103">
        <f t="shared" si="14"/>
        <v>51135</v>
      </c>
      <c r="CG29" s="106">
        <f>'[5]Non farebox- Details '!BC29</f>
        <v>6155</v>
      </c>
      <c r="CH29" s="133">
        <v>35519</v>
      </c>
      <c r="CI29" s="104">
        <v>11850</v>
      </c>
      <c r="CJ29" s="104">
        <v>0</v>
      </c>
      <c r="CK29" s="104">
        <v>0</v>
      </c>
      <c r="CL29" s="103">
        <f t="shared" si="15"/>
        <v>47369</v>
      </c>
      <c r="CM29" s="106">
        <f>'[5]Non farebox- Details '!BG29</f>
        <v>1240</v>
      </c>
      <c r="CN29" s="174">
        <f t="shared" si="16"/>
        <v>604134</v>
      </c>
      <c r="CO29" s="175">
        <f t="shared" si="16"/>
        <v>37784</v>
      </c>
      <c r="CP29" s="130">
        <v>10826</v>
      </c>
      <c r="CQ29" s="1">
        <v>6730</v>
      </c>
      <c r="CR29" s="1">
        <v>0</v>
      </c>
      <c r="CS29" s="1">
        <v>0</v>
      </c>
      <c r="CT29" s="103">
        <f t="shared" si="17"/>
        <v>17556</v>
      </c>
      <c r="CU29" s="106">
        <f>'[5]Non farebox- Details '!BJ29</f>
        <v>1370</v>
      </c>
      <c r="CV29" s="107">
        <v>20834</v>
      </c>
      <c r="CW29" s="1">
        <v>2262</v>
      </c>
      <c r="CX29" s="1">
        <v>0</v>
      </c>
      <c r="CY29" s="1">
        <v>0</v>
      </c>
      <c r="CZ29" s="103">
        <f t="shared" si="18"/>
        <v>23096</v>
      </c>
      <c r="DA29" s="105">
        <f>'[5]Non farebox- Details '!BM29</f>
        <v>3160</v>
      </c>
      <c r="DB29" s="130">
        <v>4407</v>
      </c>
      <c r="DC29" s="1">
        <v>540</v>
      </c>
      <c r="DD29" s="1">
        <v>0</v>
      </c>
      <c r="DE29" s="1">
        <v>0</v>
      </c>
      <c r="DF29" s="103">
        <f t="shared" si="19"/>
        <v>4947</v>
      </c>
      <c r="DG29" s="106">
        <f>'[5]Non farebox- Details '!BR29</f>
        <v>135</v>
      </c>
      <c r="DH29" s="107">
        <v>10581</v>
      </c>
      <c r="DI29" s="1">
        <v>7320</v>
      </c>
      <c r="DJ29" s="1">
        <v>0</v>
      </c>
      <c r="DK29" s="1">
        <v>0</v>
      </c>
      <c r="DL29" s="103">
        <f t="shared" si="20"/>
        <v>17901</v>
      </c>
      <c r="DM29" s="105">
        <f>'[5]Non farebox- Details '!BV29</f>
        <v>360</v>
      </c>
      <c r="DN29" s="130">
        <v>68112</v>
      </c>
      <c r="DO29" s="1">
        <v>4325</v>
      </c>
      <c r="DP29" s="1">
        <v>0</v>
      </c>
      <c r="DQ29" s="1">
        <v>0</v>
      </c>
      <c r="DR29" s="103">
        <f t="shared" si="21"/>
        <v>72437</v>
      </c>
      <c r="DS29" s="106">
        <f>'[5]Non farebox- Details '!BZ29</f>
        <v>7130</v>
      </c>
      <c r="DT29" s="174">
        <f t="shared" si="22"/>
        <v>135937</v>
      </c>
      <c r="DU29" s="176">
        <f t="shared" si="0"/>
        <v>12155</v>
      </c>
      <c r="DV29" s="108">
        <f t="shared" si="23"/>
        <v>740071</v>
      </c>
      <c r="DW29" s="109">
        <f>'[5]Non farebox- Details '!CA29</f>
        <v>49939</v>
      </c>
    </row>
    <row r="30" spans="1:127">
      <c r="A30" s="356">
        <v>42942</v>
      </c>
      <c r="B30" s="130">
        <v>34516</v>
      </c>
      <c r="C30" s="1">
        <v>2160</v>
      </c>
      <c r="D30" s="1">
        <v>0</v>
      </c>
      <c r="E30" s="1">
        <v>0</v>
      </c>
      <c r="F30" s="102">
        <f t="shared" si="1"/>
        <v>36676</v>
      </c>
      <c r="G30" s="131">
        <f>'[5]Non farebox- Details '!E30</f>
        <v>1010</v>
      </c>
      <c r="H30" s="130">
        <v>9466</v>
      </c>
      <c r="I30" s="1">
        <v>7070</v>
      </c>
      <c r="J30" s="1">
        <v>0</v>
      </c>
      <c r="K30" s="1">
        <v>0</v>
      </c>
      <c r="L30" s="102">
        <f t="shared" si="2"/>
        <v>16536</v>
      </c>
      <c r="M30" s="131">
        <f>'[5]Non farebox- Details '!I30</f>
        <v>117</v>
      </c>
      <c r="N30" s="130">
        <v>7661</v>
      </c>
      <c r="O30" s="1">
        <v>5120</v>
      </c>
      <c r="P30" s="1">
        <v>0</v>
      </c>
      <c r="Q30" s="1">
        <v>0</v>
      </c>
      <c r="R30" s="102">
        <f t="shared" si="3"/>
        <v>12781</v>
      </c>
      <c r="S30" s="131">
        <f>'[5]Non farebox- Details '!M30</f>
        <v>140</v>
      </c>
      <c r="T30" s="130">
        <v>13701</v>
      </c>
      <c r="U30" s="1">
        <v>888</v>
      </c>
      <c r="V30" s="1">
        <v>0</v>
      </c>
      <c r="W30" s="1">
        <v>0</v>
      </c>
      <c r="X30" s="102">
        <f t="shared" si="4"/>
        <v>14589</v>
      </c>
      <c r="Y30" s="131">
        <f>'[5]Non farebox- Details '!Q30</f>
        <v>291</v>
      </c>
      <c r="Z30" s="130">
        <v>24710</v>
      </c>
      <c r="AA30" s="1">
        <v>7620</v>
      </c>
      <c r="AB30" s="1">
        <v>0</v>
      </c>
      <c r="AC30" s="1">
        <v>0</v>
      </c>
      <c r="AD30" s="102">
        <f t="shared" si="5"/>
        <v>32330</v>
      </c>
      <c r="AE30" s="131">
        <f>'[5]Non farebox- Details '!U30</f>
        <v>3008</v>
      </c>
      <c r="AF30" s="130">
        <v>27439</v>
      </c>
      <c r="AG30" s="1">
        <v>5165</v>
      </c>
      <c r="AH30" s="1">
        <v>0</v>
      </c>
      <c r="AI30" s="1">
        <v>300</v>
      </c>
      <c r="AJ30" s="102">
        <f t="shared" si="6"/>
        <v>32904</v>
      </c>
      <c r="AK30" s="131">
        <f>'[5]Non farebox- Details '!Y30</f>
        <v>344</v>
      </c>
      <c r="AL30" s="130">
        <v>58677</v>
      </c>
      <c r="AM30" s="1">
        <v>16420</v>
      </c>
      <c r="AN30" s="1">
        <v>0</v>
      </c>
      <c r="AO30" s="1">
        <v>150</v>
      </c>
      <c r="AP30" s="102">
        <f t="shared" si="7"/>
        <v>75247</v>
      </c>
      <c r="AQ30" s="131">
        <f>'[5]Non farebox- Details '!AD30</f>
        <v>3444</v>
      </c>
      <c r="AR30" s="130">
        <v>39106</v>
      </c>
      <c r="AS30" s="1">
        <v>12870</v>
      </c>
      <c r="AT30" s="1">
        <v>0</v>
      </c>
      <c r="AU30" s="1">
        <v>0</v>
      </c>
      <c r="AV30" s="102">
        <f t="shared" si="8"/>
        <v>51976</v>
      </c>
      <c r="AW30" s="131">
        <f>'[5]Non farebox- Details '!AH30</f>
        <v>7309</v>
      </c>
      <c r="AX30" s="130">
        <v>49041</v>
      </c>
      <c r="AY30" s="1">
        <v>4260</v>
      </c>
      <c r="AZ30" s="1">
        <v>0</v>
      </c>
      <c r="BA30" s="1">
        <v>0</v>
      </c>
      <c r="BB30" s="103">
        <f t="shared" si="9"/>
        <v>53301</v>
      </c>
      <c r="BC30" s="131">
        <f>'[5]Non farebox- Details '!AJ30</f>
        <v>0</v>
      </c>
      <c r="BD30" s="130">
        <v>16328</v>
      </c>
      <c r="BE30" s="1">
        <v>4510</v>
      </c>
      <c r="BF30" s="4">
        <v>0</v>
      </c>
      <c r="BG30" s="1">
        <v>0</v>
      </c>
      <c r="BH30" s="103">
        <f t="shared" si="10"/>
        <v>20838</v>
      </c>
      <c r="BI30" s="106">
        <f>'[5]Non farebox- Details '!AM30</f>
        <v>2955</v>
      </c>
      <c r="BJ30" s="135">
        <v>46920</v>
      </c>
      <c r="BK30" s="113">
        <v>6140</v>
      </c>
      <c r="BL30" s="4">
        <v>0</v>
      </c>
      <c r="BM30" s="113">
        <v>0</v>
      </c>
      <c r="BN30" s="103">
        <f t="shared" si="11"/>
        <v>53060</v>
      </c>
      <c r="BO30" s="106">
        <f>'[5]Non farebox- Details '!AQ30</f>
        <v>7300</v>
      </c>
      <c r="BP30" s="130">
        <v>27312</v>
      </c>
      <c r="BQ30" s="1">
        <v>4310</v>
      </c>
      <c r="BR30" s="4">
        <v>0</v>
      </c>
      <c r="BS30" s="4">
        <v>0</v>
      </c>
      <c r="BT30" s="103">
        <f t="shared" si="12"/>
        <v>31622</v>
      </c>
      <c r="BU30" s="131">
        <f>'[5]Non farebox- Details '!AU30</f>
        <v>2351</v>
      </c>
      <c r="BV30" s="130">
        <v>28797</v>
      </c>
      <c r="BW30" s="1">
        <v>18090</v>
      </c>
      <c r="BX30" s="4">
        <v>0</v>
      </c>
      <c r="BY30" s="1">
        <v>0</v>
      </c>
      <c r="BZ30" s="103">
        <f t="shared" si="13"/>
        <v>46887</v>
      </c>
      <c r="CA30" s="131">
        <f>'[5]Non farebox- Details '!AY30</f>
        <v>560</v>
      </c>
      <c r="CB30" s="130">
        <v>45576</v>
      </c>
      <c r="CC30" s="1">
        <v>6390</v>
      </c>
      <c r="CD30" s="1">
        <v>0</v>
      </c>
      <c r="CE30" s="1">
        <v>0</v>
      </c>
      <c r="CF30" s="103">
        <f t="shared" si="14"/>
        <v>51966</v>
      </c>
      <c r="CG30" s="106">
        <f>'[5]Non farebox- Details '!BC30</f>
        <v>5630</v>
      </c>
      <c r="CH30" s="133">
        <v>36756</v>
      </c>
      <c r="CI30" s="104">
        <v>13700</v>
      </c>
      <c r="CJ30" s="104">
        <v>0</v>
      </c>
      <c r="CK30" s="104">
        <v>0</v>
      </c>
      <c r="CL30" s="103">
        <f t="shared" si="15"/>
        <v>50456</v>
      </c>
      <c r="CM30" s="106">
        <f>'[5]Non farebox- Details '!BG30</f>
        <v>1090</v>
      </c>
      <c r="CN30" s="174">
        <f t="shared" si="16"/>
        <v>581169</v>
      </c>
      <c r="CO30" s="175">
        <f t="shared" si="16"/>
        <v>35549</v>
      </c>
      <c r="CP30" s="130">
        <v>11172</v>
      </c>
      <c r="CQ30" s="1">
        <v>5510</v>
      </c>
      <c r="CR30" s="1">
        <v>0</v>
      </c>
      <c r="CS30" s="1">
        <v>0</v>
      </c>
      <c r="CT30" s="103">
        <f t="shared" si="17"/>
        <v>16682</v>
      </c>
      <c r="CU30" s="106">
        <f>'[5]Non farebox- Details '!BJ30</f>
        <v>430</v>
      </c>
      <c r="CV30" s="107">
        <v>20460</v>
      </c>
      <c r="CW30" s="1">
        <v>3820</v>
      </c>
      <c r="CX30" s="1">
        <v>0</v>
      </c>
      <c r="CY30" s="1">
        <v>0</v>
      </c>
      <c r="CZ30" s="103">
        <f t="shared" si="18"/>
        <v>24280</v>
      </c>
      <c r="DA30" s="105">
        <f>'[5]Non farebox- Details '!BM30</f>
        <v>3240</v>
      </c>
      <c r="DB30" s="130">
        <v>2780</v>
      </c>
      <c r="DC30" s="1">
        <v>860</v>
      </c>
      <c r="DD30" s="1">
        <v>0</v>
      </c>
      <c r="DE30" s="1">
        <v>0</v>
      </c>
      <c r="DF30" s="103">
        <f t="shared" si="19"/>
        <v>3640</v>
      </c>
      <c r="DG30" s="106">
        <f>'[5]Non farebox- Details '!BR30</f>
        <v>171</v>
      </c>
      <c r="DH30" s="107">
        <v>16215</v>
      </c>
      <c r="DI30" s="1">
        <v>10030</v>
      </c>
      <c r="DJ30" s="1">
        <v>0</v>
      </c>
      <c r="DK30" s="1">
        <v>0</v>
      </c>
      <c r="DL30" s="103">
        <f t="shared" si="20"/>
        <v>26245</v>
      </c>
      <c r="DM30" s="105">
        <f>'[5]Non farebox- Details '!BV30</f>
        <v>590</v>
      </c>
      <c r="DN30" s="130">
        <v>70909</v>
      </c>
      <c r="DO30" s="1">
        <v>4740</v>
      </c>
      <c r="DP30" s="1">
        <v>0</v>
      </c>
      <c r="DQ30" s="1">
        <v>0</v>
      </c>
      <c r="DR30" s="103">
        <f t="shared" si="21"/>
        <v>75649</v>
      </c>
      <c r="DS30" s="106">
        <f>'[5]Non farebox- Details '!BZ30</f>
        <v>3905</v>
      </c>
      <c r="DT30" s="174">
        <f t="shared" si="22"/>
        <v>146496</v>
      </c>
      <c r="DU30" s="176">
        <f t="shared" si="0"/>
        <v>8336</v>
      </c>
      <c r="DV30" s="108">
        <f t="shared" si="23"/>
        <v>727665</v>
      </c>
      <c r="DW30" s="109">
        <f>'[5]Non farebox- Details '!CA30</f>
        <v>43885</v>
      </c>
    </row>
    <row r="31" spans="1:127">
      <c r="A31" s="356">
        <v>42943</v>
      </c>
      <c r="B31" s="130">
        <v>29178</v>
      </c>
      <c r="C31" s="1">
        <v>3530</v>
      </c>
      <c r="D31" s="1">
        <v>0</v>
      </c>
      <c r="E31" s="1">
        <v>0</v>
      </c>
      <c r="F31" s="102">
        <f t="shared" si="1"/>
        <v>32708</v>
      </c>
      <c r="G31" s="131">
        <f>'[5]Non farebox- Details '!E31</f>
        <v>1960</v>
      </c>
      <c r="H31" s="130">
        <v>11608</v>
      </c>
      <c r="I31" s="1">
        <v>850</v>
      </c>
      <c r="J31" s="1">
        <v>0</v>
      </c>
      <c r="K31" s="1">
        <v>0</v>
      </c>
      <c r="L31" s="102">
        <f t="shared" si="2"/>
        <v>12458</v>
      </c>
      <c r="M31" s="131">
        <f>'[5]Non farebox- Details '!I31</f>
        <v>65</v>
      </c>
      <c r="N31" s="130">
        <v>11962</v>
      </c>
      <c r="O31" s="1">
        <v>1100</v>
      </c>
      <c r="P31" s="1">
        <v>0</v>
      </c>
      <c r="Q31" s="1">
        <v>0</v>
      </c>
      <c r="R31" s="102">
        <f t="shared" si="3"/>
        <v>13062</v>
      </c>
      <c r="S31" s="131">
        <f>'[5]Non farebox- Details '!M31</f>
        <v>85</v>
      </c>
      <c r="T31" s="130">
        <v>11028</v>
      </c>
      <c r="U31" s="1">
        <v>3260</v>
      </c>
      <c r="V31" s="1">
        <v>0</v>
      </c>
      <c r="W31" s="1">
        <v>0</v>
      </c>
      <c r="X31" s="102">
        <f t="shared" si="4"/>
        <v>14288</v>
      </c>
      <c r="Y31" s="131">
        <f>'[5]Non farebox- Details '!Q31</f>
        <v>308</v>
      </c>
      <c r="Z31" s="130">
        <v>22983</v>
      </c>
      <c r="AA31" s="1">
        <v>5810</v>
      </c>
      <c r="AB31" s="1">
        <v>0</v>
      </c>
      <c r="AC31" s="1">
        <v>600</v>
      </c>
      <c r="AD31" s="102">
        <f t="shared" si="5"/>
        <v>29393</v>
      </c>
      <c r="AE31" s="131">
        <f>'[5]Non farebox- Details '!U31</f>
        <v>1717</v>
      </c>
      <c r="AF31" s="130">
        <v>28166</v>
      </c>
      <c r="AG31" s="1">
        <v>5150</v>
      </c>
      <c r="AH31" s="1">
        <v>0</v>
      </c>
      <c r="AI31" s="1">
        <v>0</v>
      </c>
      <c r="AJ31" s="102">
        <f t="shared" si="6"/>
        <v>33316</v>
      </c>
      <c r="AK31" s="131">
        <f>'[5]Non farebox- Details '!Y31</f>
        <v>252</v>
      </c>
      <c r="AL31" s="130">
        <v>54436</v>
      </c>
      <c r="AM31" s="1">
        <v>21680</v>
      </c>
      <c r="AN31" s="1">
        <v>0</v>
      </c>
      <c r="AO31" s="1">
        <v>1000</v>
      </c>
      <c r="AP31" s="102">
        <f t="shared" si="7"/>
        <v>77116</v>
      </c>
      <c r="AQ31" s="131">
        <f>'[5]Non farebox- Details '!AD31</f>
        <v>5087</v>
      </c>
      <c r="AR31" s="130">
        <v>42162</v>
      </c>
      <c r="AS31" s="1">
        <v>15460</v>
      </c>
      <c r="AT31" s="1">
        <v>0</v>
      </c>
      <c r="AU31" s="1">
        <v>0</v>
      </c>
      <c r="AV31" s="102">
        <f t="shared" si="8"/>
        <v>57622</v>
      </c>
      <c r="AW31" s="131">
        <f>'[5]Non farebox- Details '!AH31</f>
        <v>7014</v>
      </c>
      <c r="AX31" s="130">
        <v>53827</v>
      </c>
      <c r="AY31" s="1">
        <v>5580</v>
      </c>
      <c r="AZ31" s="1">
        <v>0</v>
      </c>
      <c r="BA31" s="1">
        <v>0</v>
      </c>
      <c r="BB31" s="103">
        <f t="shared" si="9"/>
        <v>59407</v>
      </c>
      <c r="BC31" s="131">
        <f>'[5]Non farebox- Details '!AJ31</f>
        <v>0</v>
      </c>
      <c r="BD31" s="130">
        <v>16797</v>
      </c>
      <c r="BE31" s="1">
        <v>3370</v>
      </c>
      <c r="BF31" s="4">
        <v>0</v>
      </c>
      <c r="BG31" s="1">
        <v>0</v>
      </c>
      <c r="BH31" s="103">
        <f t="shared" si="10"/>
        <v>20167</v>
      </c>
      <c r="BI31" s="106">
        <f>'[5]Non farebox- Details '!AM31</f>
        <v>1705</v>
      </c>
      <c r="BJ31" s="132">
        <v>43335</v>
      </c>
      <c r="BK31" s="4">
        <v>8804</v>
      </c>
      <c r="BL31" s="4">
        <v>0</v>
      </c>
      <c r="BM31" s="4">
        <v>300</v>
      </c>
      <c r="BN31" s="103">
        <f t="shared" si="11"/>
        <v>52439</v>
      </c>
      <c r="BO31" s="106">
        <f>'[5]Non farebox- Details '!AQ31</f>
        <v>7620</v>
      </c>
      <c r="BP31" s="130">
        <v>25494</v>
      </c>
      <c r="BQ31" s="1">
        <v>9490</v>
      </c>
      <c r="BR31" s="4">
        <v>0</v>
      </c>
      <c r="BS31" s="4">
        <v>0</v>
      </c>
      <c r="BT31" s="103">
        <f t="shared" si="12"/>
        <v>34984</v>
      </c>
      <c r="BU31" s="131">
        <f>'[5]Non farebox- Details '!AU31</f>
        <v>3440</v>
      </c>
      <c r="BV31" s="130">
        <v>35175</v>
      </c>
      <c r="BW31" s="1">
        <v>11320</v>
      </c>
      <c r="BX31" s="4">
        <v>0</v>
      </c>
      <c r="BY31" s="1">
        <v>0</v>
      </c>
      <c r="BZ31" s="103">
        <f t="shared" si="13"/>
        <v>46495</v>
      </c>
      <c r="CA31" s="131">
        <f>'[5]Non farebox- Details '!AY31</f>
        <v>415</v>
      </c>
      <c r="CB31" s="130">
        <v>50255</v>
      </c>
      <c r="CC31" s="1">
        <v>8900</v>
      </c>
      <c r="CD31" s="1">
        <v>0</v>
      </c>
      <c r="CE31" s="1">
        <v>0</v>
      </c>
      <c r="CF31" s="103">
        <f t="shared" si="14"/>
        <v>59155</v>
      </c>
      <c r="CG31" s="106">
        <f>'[5]Non farebox- Details '!BC31</f>
        <v>6385</v>
      </c>
      <c r="CH31" s="133">
        <v>30486</v>
      </c>
      <c r="CI31" s="104">
        <v>10200</v>
      </c>
      <c r="CJ31" s="104">
        <v>0</v>
      </c>
      <c r="CK31" s="104">
        <v>0</v>
      </c>
      <c r="CL31" s="103">
        <f t="shared" si="15"/>
        <v>40686</v>
      </c>
      <c r="CM31" s="106">
        <f>'[5]Non farebox- Details '!BG31</f>
        <v>645</v>
      </c>
      <c r="CN31" s="174">
        <f t="shared" si="16"/>
        <v>583296</v>
      </c>
      <c r="CO31" s="175">
        <f t="shared" si="16"/>
        <v>36698</v>
      </c>
      <c r="CP31" s="130">
        <v>12086</v>
      </c>
      <c r="CQ31" s="1">
        <v>3940</v>
      </c>
      <c r="CR31" s="1">
        <v>0</v>
      </c>
      <c r="CS31" s="1">
        <v>0</v>
      </c>
      <c r="CT31" s="103">
        <f t="shared" si="17"/>
        <v>16026</v>
      </c>
      <c r="CU31" s="106">
        <f>'[5]Non farebox- Details '!BJ31</f>
        <v>1105</v>
      </c>
      <c r="CV31" s="107">
        <v>21401</v>
      </c>
      <c r="CW31" s="1">
        <v>2960</v>
      </c>
      <c r="CX31" s="1">
        <v>0</v>
      </c>
      <c r="CY31" s="1">
        <v>0</v>
      </c>
      <c r="CZ31" s="103">
        <f t="shared" si="18"/>
        <v>24361</v>
      </c>
      <c r="DA31" s="105">
        <f>'[5]Non farebox- Details '!BM31</f>
        <v>3650</v>
      </c>
      <c r="DB31" s="130">
        <v>3980</v>
      </c>
      <c r="DC31" s="1">
        <v>1720</v>
      </c>
      <c r="DD31" s="1">
        <v>0</v>
      </c>
      <c r="DE31" s="1">
        <v>0</v>
      </c>
      <c r="DF31" s="103">
        <f t="shared" si="19"/>
        <v>5700</v>
      </c>
      <c r="DG31" s="106">
        <f>'[5]Non farebox- Details '!BR31</f>
        <v>85</v>
      </c>
      <c r="DH31" s="107">
        <v>16453</v>
      </c>
      <c r="DI31" s="1">
        <v>3460</v>
      </c>
      <c r="DJ31" s="1">
        <v>0</v>
      </c>
      <c r="DK31" s="1">
        <v>0</v>
      </c>
      <c r="DL31" s="103">
        <f t="shared" si="20"/>
        <v>19913</v>
      </c>
      <c r="DM31" s="105">
        <f>'[5]Non farebox- Details '!BV31</f>
        <v>870</v>
      </c>
      <c r="DN31" s="130">
        <v>70972</v>
      </c>
      <c r="DO31" s="1">
        <v>9870</v>
      </c>
      <c r="DP31" s="1">
        <v>0</v>
      </c>
      <c r="DQ31" s="1">
        <v>0</v>
      </c>
      <c r="DR31" s="103">
        <f t="shared" si="21"/>
        <v>80842</v>
      </c>
      <c r="DS31" s="106">
        <f>'[5]Non farebox- Details '!BZ31</f>
        <v>7675</v>
      </c>
      <c r="DT31" s="174">
        <f t="shared" si="22"/>
        <v>146842</v>
      </c>
      <c r="DU31" s="176">
        <f t="shared" si="0"/>
        <v>13385</v>
      </c>
      <c r="DV31" s="108">
        <f t="shared" si="23"/>
        <v>730138</v>
      </c>
      <c r="DW31" s="109">
        <f>'[5]Non farebox- Details '!CA31</f>
        <v>50083</v>
      </c>
    </row>
    <row r="32" spans="1:127">
      <c r="A32" s="356">
        <v>42944</v>
      </c>
      <c r="B32" s="130">
        <v>38558</v>
      </c>
      <c r="C32" s="1">
        <v>3285</v>
      </c>
      <c r="D32" s="1">
        <v>0</v>
      </c>
      <c r="E32" s="1">
        <v>0</v>
      </c>
      <c r="F32" s="102">
        <f t="shared" si="1"/>
        <v>41843</v>
      </c>
      <c r="G32" s="131">
        <f>'[5]Non farebox- Details '!E32</f>
        <v>993</v>
      </c>
      <c r="H32" s="130">
        <v>16319</v>
      </c>
      <c r="I32" s="1">
        <v>2380</v>
      </c>
      <c r="J32" s="1">
        <v>0</v>
      </c>
      <c r="K32" s="1">
        <v>0</v>
      </c>
      <c r="L32" s="102">
        <f t="shared" si="2"/>
        <v>18699</v>
      </c>
      <c r="M32" s="131">
        <f>'[5]Non farebox- Details '!I32</f>
        <v>40</v>
      </c>
      <c r="N32" s="130">
        <v>10767</v>
      </c>
      <c r="O32" s="1">
        <v>250</v>
      </c>
      <c r="P32" s="1">
        <v>0</v>
      </c>
      <c r="Q32" s="1">
        <v>0</v>
      </c>
      <c r="R32" s="102">
        <f t="shared" si="3"/>
        <v>11017</v>
      </c>
      <c r="S32" s="131">
        <f>'[5]Non farebox- Details '!M32</f>
        <v>115</v>
      </c>
      <c r="T32" s="130">
        <v>12232</v>
      </c>
      <c r="U32" s="1">
        <v>2400</v>
      </c>
      <c r="V32" s="1">
        <v>0</v>
      </c>
      <c r="W32" s="1">
        <v>0</v>
      </c>
      <c r="X32" s="102">
        <f t="shared" si="4"/>
        <v>14632</v>
      </c>
      <c r="Y32" s="131">
        <f>'[5]Non farebox- Details '!Q32</f>
        <v>368</v>
      </c>
      <c r="Z32" s="130">
        <v>32211</v>
      </c>
      <c r="AA32" s="1">
        <v>6445</v>
      </c>
      <c r="AB32" s="1">
        <v>0</v>
      </c>
      <c r="AC32" s="1">
        <v>0</v>
      </c>
      <c r="AD32" s="102">
        <f t="shared" si="5"/>
        <v>38656</v>
      </c>
      <c r="AE32" s="131">
        <f>'[5]Non farebox- Details '!U32</f>
        <v>1516</v>
      </c>
      <c r="AF32" s="130">
        <v>27093</v>
      </c>
      <c r="AG32" s="1">
        <v>3140</v>
      </c>
      <c r="AH32" s="1">
        <v>0</v>
      </c>
      <c r="AI32" s="1">
        <v>0</v>
      </c>
      <c r="AJ32" s="102">
        <f t="shared" si="6"/>
        <v>30233</v>
      </c>
      <c r="AK32" s="131">
        <f>'[5]Non farebox- Details '!Y32</f>
        <v>362</v>
      </c>
      <c r="AL32" s="130">
        <v>66275</v>
      </c>
      <c r="AM32" s="1">
        <v>23784</v>
      </c>
      <c r="AN32" s="1">
        <v>0</v>
      </c>
      <c r="AO32" s="1">
        <v>500</v>
      </c>
      <c r="AP32" s="102">
        <f t="shared" si="7"/>
        <v>90559</v>
      </c>
      <c r="AQ32" s="131">
        <f>'[5]Non farebox- Details '!AD32</f>
        <v>2845</v>
      </c>
      <c r="AR32" s="130">
        <v>47861</v>
      </c>
      <c r="AS32" s="1">
        <v>13420</v>
      </c>
      <c r="AT32" s="1">
        <v>0</v>
      </c>
      <c r="AU32" s="1">
        <v>0</v>
      </c>
      <c r="AV32" s="102">
        <f t="shared" si="8"/>
        <v>61281</v>
      </c>
      <c r="AW32" s="131">
        <f>'[5]Non farebox- Details '!AH32</f>
        <v>8078</v>
      </c>
      <c r="AX32" s="130">
        <v>60976</v>
      </c>
      <c r="AY32" s="1">
        <v>1330</v>
      </c>
      <c r="AZ32" s="1">
        <v>0</v>
      </c>
      <c r="BA32" s="1">
        <v>0</v>
      </c>
      <c r="BB32" s="103">
        <f t="shared" si="9"/>
        <v>62306</v>
      </c>
      <c r="BC32" s="131">
        <f>'[5]Non farebox- Details '!AJ32</f>
        <v>0</v>
      </c>
      <c r="BD32" s="130">
        <v>13666</v>
      </c>
      <c r="BE32" s="1">
        <v>890</v>
      </c>
      <c r="BF32" s="4">
        <v>0</v>
      </c>
      <c r="BG32" s="1">
        <v>0</v>
      </c>
      <c r="BH32" s="103">
        <f t="shared" si="10"/>
        <v>14556</v>
      </c>
      <c r="BI32" s="106">
        <f>'[5]Non farebox- Details '!AM32</f>
        <v>2070</v>
      </c>
      <c r="BJ32" s="132">
        <v>52337</v>
      </c>
      <c r="BK32" s="4">
        <v>7762</v>
      </c>
      <c r="BL32" s="4">
        <v>0</v>
      </c>
      <c r="BM32" s="4">
        <v>200</v>
      </c>
      <c r="BN32" s="103">
        <f t="shared" si="11"/>
        <v>60299</v>
      </c>
      <c r="BO32" s="106">
        <f>'[5]Non farebox- Details '!AQ32</f>
        <v>8425</v>
      </c>
      <c r="BP32" s="130">
        <v>34350</v>
      </c>
      <c r="BQ32" s="1">
        <v>5230</v>
      </c>
      <c r="BR32" s="4">
        <v>0</v>
      </c>
      <c r="BS32" s="4">
        <v>0</v>
      </c>
      <c r="BT32" s="103">
        <f t="shared" si="12"/>
        <v>39580</v>
      </c>
      <c r="BU32" s="131">
        <f>'[5]Non farebox- Details '!AU32</f>
        <v>2879</v>
      </c>
      <c r="BV32" s="130">
        <v>47519</v>
      </c>
      <c r="BW32" s="1">
        <v>6070</v>
      </c>
      <c r="BX32" s="4">
        <v>0</v>
      </c>
      <c r="BY32" s="1">
        <v>0</v>
      </c>
      <c r="BZ32" s="103">
        <f t="shared" si="13"/>
        <v>53589</v>
      </c>
      <c r="CA32" s="131">
        <f>'[5]Non farebox- Details '!AY32</f>
        <v>270</v>
      </c>
      <c r="CB32" s="130">
        <v>71998</v>
      </c>
      <c r="CC32" s="1">
        <v>7493</v>
      </c>
      <c r="CD32" s="1">
        <v>0</v>
      </c>
      <c r="CE32" s="1">
        <v>400</v>
      </c>
      <c r="CF32" s="103">
        <f t="shared" si="14"/>
        <v>79891</v>
      </c>
      <c r="CG32" s="106">
        <f>'[5]Non farebox- Details '!BC32</f>
        <v>6045</v>
      </c>
      <c r="CH32" s="133">
        <v>45489</v>
      </c>
      <c r="CI32" s="104">
        <v>6936</v>
      </c>
      <c r="CJ32" s="104">
        <v>0</v>
      </c>
      <c r="CK32" s="104">
        <v>0</v>
      </c>
      <c r="CL32" s="103">
        <f t="shared" si="15"/>
        <v>52425</v>
      </c>
      <c r="CM32" s="106">
        <f>'[5]Non farebox- Details '!BG32</f>
        <v>1135</v>
      </c>
      <c r="CN32" s="174">
        <f t="shared" si="16"/>
        <v>669566</v>
      </c>
      <c r="CO32" s="175">
        <f t="shared" si="16"/>
        <v>35141</v>
      </c>
      <c r="CP32" s="130">
        <v>21400</v>
      </c>
      <c r="CQ32" s="1">
        <v>3650</v>
      </c>
      <c r="CR32" s="1">
        <v>0</v>
      </c>
      <c r="CS32" s="1">
        <v>100</v>
      </c>
      <c r="CT32" s="103">
        <f t="shared" si="17"/>
        <v>25150</v>
      </c>
      <c r="CU32" s="106">
        <f>'[5]Non farebox- Details '!BJ32</f>
        <v>705</v>
      </c>
      <c r="CV32" s="107">
        <v>28400</v>
      </c>
      <c r="CW32" s="1">
        <v>1976</v>
      </c>
      <c r="CX32" s="1">
        <v>0</v>
      </c>
      <c r="CY32" s="1">
        <v>0</v>
      </c>
      <c r="CZ32" s="103">
        <f t="shared" si="18"/>
        <v>30376</v>
      </c>
      <c r="DA32" s="105">
        <f>'[5]Non farebox- Details '!BM32</f>
        <v>2630</v>
      </c>
      <c r="DB32" s="130">
        <v>5048</v>
      </c>
      <c r="DC32" s="1">
        <v>250</v>
      </c>
      <c r="DD32" s="1">
        <v>0</v>
      </c>
      <c r="DE32" s="1">
        <v>0</v>
      </c>
      <c r="DF32" s="103">
        <f t="shared" si="19"/>
        <v>5298</v>
      </c>
      <c r="DG32" s="106">
        <f>'[5]Non farebox- Details '!BR32</f>
        <v>351</v>
      </c>
      <c r="DH32" s="107">
        <v>11618</v>
      </c>
      <c r="DI32" s="1">
        <v>2800</v>
      </c>
      <c r="DJ32" s="1">
        <v>0</v>
      </c>
      <c r="DK32" s="1">
        <v>0</v>
      </c>
      <c r="DL32" s="103">
        <f t="shared" si="20"/>
        <v>14418</v>
      </c>
      <c r="DM32" s="105">
        <f>'[5]Non farebox- Details '!BV32</f>
        <v>510</v>
      </c>
      <c r="DN32" s="130">
        <v>81845</v>
      </c>
      <c r="DO32" s="1">
        <v>8542</v>
      </c>
      <c r="DP32" s="1">
        <v>0</v>
      </c>
      <c r="DQ32" s="1">
        <v>0</v>
      </c>
      <c r="DR32" s="103">
        <f t="shared" si="21"/>
        <v>90387</v>
      </c>
      <c r="DS32" s="106">
        <f>'[5]Non farebox- Details '!BZ32</f>
        <v>5360</v>
      </c>
      <c r="DT32" s="174">
        <f t="shared" si="22"/>
        <v>165629</v>
      </c>
      <c r="DU32" s="176">
        <f t="shared" si="0"/>
        <v>9556</v>
      </c>
      <c r="DV32" s="108">
        <f t="shared" si="23"/>
        <v>835195</v>
      </c>
      <c r="DW32" s="109">
        <f>'[5]Non farebox- Details '!CA32</f>
        <v>44697</v>
      </c>
    </row>
    <row r="33" spans="1:128">
      <c r="A33" s="356">
        <v>42945</v>
      </c>
      <c r="B33" s="130">
        <v>46083</v>
      </c>
      <c r="C33" s="1">
        <v>6518.88</v>
      </c>
      <c r="D33" s="1">
        <v>0</v>
      </c>
      <c r="E33" s="1">
        <v>100</v>
      </c>
      <c r="F33" s="102">
        <f t="shared" si="1"/>
        <v>52701.88</v>
      </c>
      <c r="G33" s="131">
        <f>'[5]Non farebox- Details '!E33</f>
        <v>1361</v>
      </c>
      <c r="H33" s="130">
        <v>13590</v>
      </c>
      <c r="I33" s="1">
        <v>1870</v>
      </c>
      <c r="J33" s="1">
        <v>0</v>
      </c>
      <c r="K33" s="1">
        <v>500</v>
      </c>
      <c r="L33" s="102">
        <f t="shared" si="2"/>
        <v>15960</v>
      </c>
      <c r="M33" s="131">
        <f>'[5]Non farebox- Details '!I33</f>
        <v>182</v>
      </c>
      <c r="N33" s="130">
        <v>12142</v>
      </c>
      <c r="O33" s="1">
        <v>1900</v>
      </c>
      <c r="P33" s="1">
        <v>0</v>
      </c>
      <c r="Q33" s="1">
        <v>0</v>
      </c>
      <c r="R33" s="102">
        <f t="shared" si="3"/>
        <v>14042</v>
      </c>
      <c r="S33" s="131">
        <f>'[5]Non farebox- Details '!M33</f>
        <v>90</v>
      </c>
      <c r="T33" s="130">
        <v>16924</v>
      </c>
      <c r="U33" s="1">
        <v>2200</v>
      </c>
      <c r="V33" s="1">
        <v>0</v>
      </c>
      <c r="W33" s="1">
        <v>0</v>
      </c>
      <c r="X33" s="102">
        <f t="shared" si="4"/>
        <v>19124</v>
      </c>
      <c r="Y33" s="131">
        <f>'[5]Non farebox- Details '!Q33</f>
        <v>648</v>
      </c>
      <c r="Z33" s="130">
        <v>28641</v>
      </c>
      <c r="AA33" s="1">
        <v>11750</v>
      </c>
      <c r="AB33" s="1">
        <v>0</v>
      </c>
      <c r="AC33" s="1">
        <v>100</v>
      </c>
      <c r="AD33" s="102">
        <f t="shared" si="5"/>
        <v>40491</v>
      </c>
      <c r="AE33" s="131">
        <f>'[5]Non farebox- Details '!U33</f>
        <v>717</v>
      </c>
      <c r="AF33" s="130">
        <v>38828</v>
      </c>
      <c r="AG33" s="1">
        <v>8506</v>
      </c>
      <c r="AH33" s="1">
        <v>0</v>
      </c>
      <c r="AI33" s="1">
        <v>0</v>
      </c>
      <c r="AJ33" s="102">
        <f t="shared" si="6"/>
        <v>47334</v>
      </c>
      <c r="AK33" s="131">
        <f>'[5]Non farebox- Details '!Y33</f>
        <v>390</v>
      </c>
      <c r="AL33" s="130">
        <v>65794</v>
      </c>
      <c r="AM33" s="1">
        <v>13175.55</v>
      </c>
      <c r="AN33" s="1">
        <v>0</v>
      </c>
      <c r="AO33" s="1">
        <v>0</v>
      </c>
      <c r="AP33" s="102">
        <f t="shared" si="7"/>
        <v>78969.55</v>
      </c>
      <c r="AQ33" s="131">
        <f>'[5]Non farebox- Details '!AD33</f>
        <v>2984</v>
      </c>
      <c r="AR33" s="130">
        <v>51906</v>
      </c>
      <c r="AS33" s="1">
        <v>7860</v>
      </c>
      <c r="AT33" s="1">
        <v>0</v>
      </c>
      <c r="AU33" s="1">
        <v>0</v>
      </c>
      <c r="AV33" s="102">
        <f t="shared" si="8"/>
        <v>59766</v>
      </c>
      <c r="AW33" s="131">
        <f>'[5]Non farebox- Details '!AH33</f>
        <v>5739</v>
      </c>
      <c r="AX33" s="130">
        <v>70476</v>
      </c>
      <c r="AY33" s="1">
        <v>2770</v>
      </c>
      <c r="AZ33" s="1">
        <v>0</v>
      </c>
      <c r="BA33" s="1">
        <v>100</v>
      </c>
      <c r="BB33" s="103">
        <f t="shared" si="9"/>
        <v>73346</v>
      </c>
      <c r="BC33" s="131">
        <f>'[5]Non farebox- Details '!AJ33</f>
        <v>0</v>
      </c>
      <c r="BD33" s="130">
        <v>15621</v>
      </c>
      <c r="BE33" s="1">
        <v>960</v>
      </c>
      <c r="BF33" s="4">
        <v>0</v>
      </c>
      <c r="BG33" s="1">
        <v>0</v>
      </c>
      <c r="BH33" s="103">
        <f t="shared" si="10"/>
        <v>16581</v>
      </c>
      <c r="BI33" s="106">
        <f>'[5]Non farebox- Details '!AM33</f>
        <v>1210</v>
      </c>
      <c r="BJ33" s="132">
        <v>81198</v>
      </c>
      <c r="BK33" s="4">
        <v>6349.88</v>
      </c>
      <c r="BL33" s="4">
        <v>0</v>
      </c>
      <c r="BM33" s="4">
        <v>100</v>
      </c>
      <c r="BN33" s="103">
        <f t="shared" si="11"/>
        <v>87647.88</v>
      </c>
      <c r="BO33" s="106">
        <f>'[5]Non farebox- Details '!AQ33</f>
        <v>11033</v>
      </c>
      <c r="BP33" s="130">
        <v>30761</v>
      </c>
      <c r="BQ33" s="1">
        <v>3708</v>
      </c>
      <c r="BR33" s="4">
        <v>0</v>
      </c>
      <c r="BS33" s="4">
        <v>0</v>
      </c>
      <c r="BT33" s="103">
        <f t="shared" si="12"/>
        <v>34469</v>
      </c>
      <c r="BU33" s="131">
        <f>'[5]Non farebox- Details '!AU33</f>
        <v>2709</v>
      </c>
      <c r="BV33" s="130">
        <v>24654</v>
      </c>
      <c r="BW33" s="1">
        <v>2440</v>
      </c>
      <c r="BX33" s="4">
        <v>0</v>
      </c>
      <c r="BY33" s="1">
        <v>0</v>
      </c>
      <c r="BZ33" s="103">
        <f t="shared" si="13"/>
        <v>27094</v>
      </c>
      <c r="CA33" s="131">
        <f>'[5]Non farebox- Details '!AY33</f>
        <v>490</v>
      </c>
      <c r="CB33" s="130">
        <v>65920</v>
      </c>
      <c r="CC33" s="1">
        <v>6741</v>
      </c>
      <c r="CD33" s="1">
        <v>0</v>
      </c>
      <c r="CE33" s="1">
        <v>100</v>
      </c>
      <c r="CF33" s="103">
        <f t="shared" si="14"/>
        <v>72761</v>
      </c>
      <c r="CG33" s="106">
        <f>'[5]Non farebox- Details '!BC33</f>
        <v>4385</v>
      </c>
      <c r="CH33" s="133">
        <v>46155</v>
      </c>
      <c r="CI33" s="104">
        <v>8686</v>
      </c>
      <c r="CJ33" s="104">
        <v>0</v>
      </c>
      <c r="CK33" s="104">
        <v>0</v>
      </c>
      <c r="CL33" s="103">
        <f t="shared" si="15"/>
        <v>54841</v>
      </c>
      <c r="CM33" s="106">
        <f>'[5]Non farebox- Details '!BG33</f>
        <v>720</v>
      </c>
      <c r="CN33" s="174">
        <f t="shared" si="16"/>
        <v>695128.31</v>
      </c>
      <c r="CO33" s="175">
        <f t="shared" si="16"/>
        <v>32658</v>
      </c>
      <c r="CP33" s="130">
        <v>8457</v>
      </c>
      <c r="CQ33" s="1">
        <v>980</v>
      </c>
      <c r="CR33" s="1">
        <v>0</v>
      </c>
      <c r="CS33" s="1">
        <v>0</v>
      </c>
      <c r="CT33" s="103">
        <f t="shared" si="17"/>
        <v>9437</v>
      </c>
      <c r="CU33" s="106">
        <f>'[5]Non farebox- Details '!BJ33</f>
        <v>550</v>
      </c>
      <c r="CV33" s="107">
        <v>27293</v>
      </c>
      <c r="CW33" s="1">
        <v>1010</v>
      </c>
      <c r="CX33" s="1">
        <v>0</v>
      </c>
      <c r="CY33" s="1">
        <v>0</v>
      </c>
      <c r="CZ33" s="103">
        <f t="shared" si="18"/>
        <v>28303</v>
      </c>
      <c r="DA33" s="105">
        <f>'[5]Non farebox- Details '!BM33</f>
        <v>2440</v>
      </c>
      <c r="DB33" s="130">
        <v>3940</v>
      </c>
      <c r="DC33" s="1">
        <v>910</v>
      </c>
      <c r="DD33" s="1">
        <v>0</v>
      </c>
      <c r="DE33" s="1">
        <v>0</v>
      </c>
      <c r="DF33" s="103">
        <f t="shared" si="19"/>
        <v>4850</v>
      </c>
      <c r="DG33" s="106">
        <f>'[5]Non farebox- Details '!BR33</f>
        <v>195</v>
      </c>
      <c r="DH33" s="107">
        <v>20620</v>
      </c>
      <c r="DI33" s="1">
        <v>6112</v>
      </c>
      <c r="DJ33" s="1">
        <v>0</v>
      </c>
      <c r="DK33" s="1">
        <v>0</v>
      </c>
      <c r="DL33" s="103">
        <f t="shared" si="20"/>
        <v>26732</v>
      </c>
      <c r="DM33" s="105">
        <f>'[5]Non farebox- Details '!BV33</f>
        <v>365</v>
      </c>
      <c r="DN33" s="130">
        <v>100389</v>
      </c>
      <c r="DO33" s="1">
        <v>9433</v>
      </c>
      <c r="DP33" s="1">
        <v>0</v>
      </c>
      <c r="DQ33" s="1">
        <v>0</v>
      </c>
      <c r="DR33" s="103">
        <f t="shared" si="21"/>
        <v>109822</v>
      </c>
      <c r="DS33" s="106">
        <f>'[5]Non farebox- Details '!BZ33</f>
        <v>5380</v>
      </c>
      <c r="DT33" s="174">
        <f t="shared" si="22"/>
        <v>179144</v>
      </c>
      <c r="DU33" s="176">
        <f t="shared" si="0"/>
        <v>8930</v>
      </c>
      <c r="DV33" s="108">
        <f t="shared" si="23"/>
        <v>874272.31</v>
      </c>
      <c r="DW33" s="109">
        <f>'[5]Non farebox- Details '!CA33</f>
        <v>41588</v>
      </c>
    </row>
    <row r="34" spans="1:128">
      <c r="A34" s="356">
        <v>42946</v>
      </c>
      <c r="B34" s="130">
        <v>70954</v>
      </c>
      <c r="C34" s="1">
        <v>6025</v>
      </c>
      <c r="D34" s="1">
        <v>0</v>
      </c>
      <c r="E34" s="1">
        <v>0</v>
      </c>
      <c r="F34" s="102">
        <f t="shared" si="1"/>
        <v>76979</v>
      </c>
      <c r="G34" s="131">
        <f>'[5]Non farebox- Details '!E34</f>
        <v>1357</v>
      </c>
      <c r="H34" s="130">
        <v>14294</v>
      </c>
      <c r="I34" s="1">
        <v>1758</v>
      </c>
      <c r="J34" s="1">
        <v>0</v>
      </c>
      <c r="K34" s="1">
        <v>0</v>
      </c>
      <c r="L34" s="102">
        <f t="shared" si="2"/>
        <v>16052</v>
      </c>
      <c r="M34" s="131">
        <f>'[5]Non farebox- Details '!I34</f>
        <v>164</v>
      </c>
      <c r="N34" s="130">
        <v>15632</v>
      </c>
      <c r="O34" s="1">
        <v>4260</v>
      </c>
      <c r="P34" s="1">
        <v>0</v>
      </c>
      <c r="Q34" s="1">
        <v>0</v>
      </c>
      <c r="R34" s="102">
        <f t="shared" si="3"/>
        <v>19892</v>
      </c>
      <c r="S34" s="131">
        <f>'[5]Non farebox- Details '!M34</f>
        <v>90</v>
      </c>
      <c r="T34" s="130">
        <v>20589</v>
      </c>
      <c r="U34" s="1">
        <v>1839</v>
      </c>
      <c r="V34" s="1">
        <v>0</v>
      </c>
      <c r="W34" s="1">
        <v>0</v>
      </c>
      <c r="X34" s="102">
        <f t="shared" si="4"/>
        <v>22428</v>
      </c>
      <c r="Y34" s="131">
        <f>'[5]Non farebox- Details '!Q34</f>
        <v>508</v>
      </c>
      <c r="Z34" s="130">
        <v>34466</v>
      </c>
      <c r="AA34" s="1">
        <v>6618</v>
      </c>
      <c r="AB34" s="1">
        <v>0</v>
      </c>
      <c r="AC34" s="1">
        <v>0</v>
      </c>
      <c r="AD34" s="102">
        <f t="shared" si="5"/>
        <v>41084</v>
      </c>
      <c r="AE34" s="131">
        <f>'[5]Non farebox- Details '!U34</f>
        <v>1480</v>
      </c>
      <c r="AF34" s="130">
        <v>40845</v>
      </c>
      <c r="AG34" s="1">
        <v>6328</v>
      </c>
      <c r="AH34" s="1">
        <v>0</v>
      </c>
      <c r="AI34" s="1">
        <v>0</v>
      </c>
      <c r="AJ34" s="102">
        <f t="shared" si="6"/>
        <v>47173</v>
      </c>
      <c r="AK34" s="131">
        <f>'[5]Non farebox- Details '!Y34</f>
        <v>527</v>
      </c>
      <c r="AL34" s="130">
        <v>78773</v>
      </c>
      <c r="AM34" s="1">
        <v>7072</v>
      </c>
      <c r="AN34" s="1">
        <v>0</v>
      </c>
      <c r="AO34" s="1">
        <v>100</v>
      </c>
      <c r="AP34" s="102">
        <f t="shared" si="7"/>
        <v>85945</v>
      </c>
      <c r="AQ34" s="131">
        <f>'[5]Non farebox- Details '!AD34</f>
        <v>2116</v>
      </c>
      <c r="AR34" s="130">
        <v>51944</v>
      </c>
      <c r="AS34" s="1">
        <v>5932</v>
      </c>
      <c r="AT34" s="1">
        <v>0</v>
      </c>
      <c r="AU34" s="1">
        <v>0</v>
      </c>
      <c r="AV34" s="102">
        <f t="shared" si="8"/>
        <v>57876</v>
      </c>
      <c r="AW34" s="131">
        <f>'[5]Non farebox- Details '!AH34</f>
        <v>4673</v>
      </c>
      <c r="AX34" s="130">
        <v>74189</v>
      </c>
      <c r="AY34" s="1">
        <v>4122</v>
      </c>
      <c r="AZ34" s="1">
        <v>0</v>
      </c>
      <c r="BA34" s="1">
        <v>100</v>
      </c>
      <c r="BB34" s="103">
        <f t="shared" si="9"/>
        <v>78411</v>
      </c>
      <c r="BC34" s="131">
        <f>'[5]Non farebox- Details '!AJ34</f>
        <v>0</v>
      </c>
      <c r="BD34" s="130">
        <v>13239</v>
      </c>
      <c r="BE34" s="1">
        <v>340</v>
      </c>
      <c r="BF34" s="4">
        <v>0</v>
      </c>
      <c r="BG34" s="1">
        <v>0</v>
      </c>
      <c r="BH34" s="103">
        <f t="shared" si="10"/>
        <v>13579</v>
      </c>
      <c r="BI34" s="106">
        <f>'[5]Non farebox- Details '!AM34</f>
        <v>785</v>
      </c>
      <c r="BJ34" s="132">
        <v>80297</v>
      </c>
      <c r="BK34" s="4">
        <v>5788</v>
      </c>
      <c r="BL34" s="4">
        <v>0</v>
      </c>
      <c r="BM34" s="4">
        <v>0</v>
      </c>
      <c r="BN34" s="103">
        <f t="shared" si="11"/>
        <v>86085</v>
      </c>
      <c r="BO34" s="106">
        <f>'[5]Non farebox- Details '!AQ34</f>
        <v>10854</v>
      </c>
      <c r="BP34" s="130">
        <v>30209</v>
      </c>
      <c r="BQ34" s="1">
        <v>3965</v>
      </c>
      <c r="BR34" s="4">
        <v>0</v>
      </c>
      <c r="BS34" s="4">
        <v>0</v>
      </c>
      <c r="BT34" s="103">
        <f t="shared" si="12"/>
        <v>34174</v>
      </c>
      <c r="BU34" s="131">
        <f>'[5]Non farebox- Details '!AU34</f>
        <v>1564</v>
      </c>
      <c r="BV34" s="130">
        <v>16018</v>
      </c>
      <c r="BW34" s="1">
        <v>2010</v>
      </c>
      <c r="BX34" s="4">
        <v>0</v>
      </c>
      <c r="BY34" s="1">
        <v>0</v>
      </c>
      <c r="BZ34" s="103">
        <f t="shared" si="13"/>
        <v>18028</v>
      </c>
      <c r="CA34" s="131">
        <f>'[5]Non farebox- Details '!AY34</f>
        <v>325</v>
      </c>
      <c r="CB34" s="130">
        <v>67530</v>
      </c>
      <c r="CC34" s="1">
        <v>6441</v>
      </c>
      <c r="CD34" s="1">
        <v>0</v>
      </c>
      <c r="CE34" s="1">
        <v>0</v>
      </c>
      <c r="CF34" s="103">
        <f t="shared" si="14"/>
        <v>73971</v>
      </c>
      <c r="CG34" s="106">
        <f>'[5]Non farebox- Details '!BC34</f>
        <v>4995</v>
      </c>
      <c r="CH34" s="133">
        <v>43100</v>
      </c>
      <c r="CI34" s="104">
        <v>5130</v>
      </c>
      <c r="CJ34" s="104">
        <v>0</v>
      </c>
      <c r="CK34" s="104">
        <v>0</v>
      </c>
      <c r="CL34" s="103">
        <f t="shared" si="15"/>
        <v>48230</v>
      </c>
      <c r="CM34" s="106">
        <f>'[5]Non farebox- Details '!BG34</f>
        <v>355</v>
      </c>
      <c r="CN34" s="174">
        <f t="shared" si="16"/>
        <v>719907</v>
      </c>
      <c r="CO34" s="175">
        <f t="shared" si="16"/>
        <v>29793</v>
      </c>
      <c r="CP34" s="130">
        <v>12231</v>
      </c>
      <c r="CQ34" s="1">
        <v>3472</v>
      </c>
      <c r="CR34" s="1">
        <v>0</v>
      </c>
      <c r="CS34" s="1">
        <v>500</v>
      </c>
      <c r="CT34" s="103">
        <f t="shared" si="17"/>
        <v>16203</v>
      </c>
      <c r="CU34" s="106">
        <f>'[5]Non farebox- Details '!BJ34</f>
        <v>1255</v>
      </c>
      <c r="CV34" s="107">
        <v>22880</v>
      </c>
      <c r="CW34" s="1">
        <v>980</v>
      </c>
      <c r="CX34" s="1">
        <v>0</v>
      </c>
      <c r="CY34" s="1">
        <v>0</v>
      </c>
      <c r="CZ34" s="103">
        <f t="shared" si="18"/>
        <v>23860</v>
      </c>
      <c r="DA34" s="105">
        <f>'[5]Non farebox- Details '!BM34</f>
        <v>1650</v>
      </c>
      <c r="DB34" s="130">
        <v>3615</v>
      </c>
      <c r="DC34" s="1">
        <v>620</v>
      </c>
      <c r="DD34" s="1">
        <v>0</v>
      </c>
      <c r="DE34" s="1">
        <v>0</v>
      </c>
      <c r="DF34" s="103">
        <f t="shared" si="19"/>
        <v>4235</v>
      </c>
      <c r="DG34" s="106">
        <f>'[5]Non farebox- Details '!BR34</f>
        <v>65</v>
      </c>
      <c r="DH34" s="107">
        <v>14593</v>
      </c>
      <c r="DI34" s="1">
        <v>2540</v>
      </c>
      <c r="DJ34" s="1">
        <v>0</v>
      </c>
      <c r="DK34" s="1">
        <v>0</v>
      </c>
      <c r="DL34" s="103">
        <f t="shared" si="20"/>
        <v>17133</v>
      </c>
      <c r="DM34" s="105">
        <f>'[5]Non farebox- Details '!BV34</f>
        <v>545</v>
      </c>
      <c r="DN34" s="130">
        <v>106108</v>
      </c>
      <c r="DO34" s="1">
        <v>8007</v>
      </c>
      <c r="DP34" s="1">
        <v>0</v>
      </c>
      <c r="DQ34" s="1">
        <v>200</v>
      </c>
      <c r="DR34" s="103">
        <f t="shared" si="21"/>
        <v>114315</v>
      </c>
      <c r="DS34" s="106">
        <f>'[5]Non farebox- Details '!BZ34</f>
        <v>4555</v>
      </c>
      <c r="DT34" s="174">
        <f t="shared" si="22"/>
        <v>175746</v>
      </c>
      <c r="DU34" s="176">
        <f t="shared" si="0"/>
        <v>8070</v>
      </c>
      <c r="DV34" s="108">
        <f t="shared" si="23"/>
        <v>895653</v>
      </c>
      <c r="DW34" s="109">
        <f>'[5]Non farebox- Details '!CA34</f>
        <v>37863</v>
      </c>
    </row>
    <row r="35" spans="1:128" ht="19.5" thickBot="1">
      <c r="A35" s="356">
        <v>42947</v>
      </c>
      <c r="B35" s="137">
        <v>36742</v>
      </c>
      <c r="C35" s="138">
        <v>5220</v>
      </c>
      <c r="D35" s="138">
        <v>0</v>
      </c>
      <c r="E35" s="138">
        <v>0</v>
      </c>
      <c r="F35" s="102">
        <f t="shared" si="1"/>
        <v>41962</v>
      </c>
      <c r="G35" s="131">
        <f>'[5]Non farebox- Details '!E35</f>
        <v>1425</v>
      </c>
      <c r="H35" s="137">
        <v>14198</v>
      </c>
      <c r="I35" s="138">
        <v>1860</v>
      </c>
      <c r="J35" s="138">
        <v>0</v>
      </c>
      <c r="K35" s="138">
        <v>0</v>
      </c>
      <c r="L35" s="102">
        <f t="shared" si="2"/>
        <v>16058</v>
      </c>
      <c r="M35" s="131">
        <f>'[5]Non farebox- Details '!I35</f>
        <v>70</v>
      </c>
      <c r="N35" s="137">
        <v>11526</v>
      </c>
      <c r="O35" s="138">
        <v>1620</v>
      </c>
      <c r="P35" s="138">
        <v>0</v>
      </c>
      <c r="Q35" s="138">
        <v>0</v>
      </c>
      <c r="R35" s="102">
        <f t="shared" si="3"/>
        <v>13146</v>
      </c>
      <c r="S35" s="131">
        <f>'[5]Non farebox- Details '!M35</f>
        <v>95</v>
      </c>
      <c r="T35" s="137">
        <v>12337</v>
      </c>
      <c r="U35" s="138">
        <v>1148</v>
      </c>
      <c r="V35" s="138">
        <v>0</v>
      </c>
      <c r="W35" s="138">
        <v>0</v>
      </c>
      <c r="X35" s="102">
        <f t="shared" si="4"/>
        <v>13485</v>
      </c>
      <c r="Y35" s="131">
        <f>'[5]Non farebox- Details '!Q35</f>
        <v>872</v>
      </c>
      <c r="Z35" s="137">
        <v>25827</v>
      </c>
      <c r="AA35" s="138">
        <v>14870</v>
      </c>
      <c r="AB35" s="1">
        <v>0</v>
      </c>
      <c r="AC35" s="138">
        <v>0</v>
      </c>
      <c r="AD35" s="102">
        <f t="shared" si="5"/>
        <v>40697</v>
      </c>
      <c r="AE35" s="131">
        <f>'[5]Non farebox- Details '!U35</f>
        <v>1902</v>
      </c>
      <c r="AF35" s="137">
        <v>27445</v>
      </c>
      <c r="AG35" s="138">
        <v>13910</v>
      </c>
      <c r="AH35" s="138">
        <v>0</v>
      </c>
      <c r="AI35" s="138">
        <v>0</v>
      </c>
      <c r="AJ35" s="102">
        <f t="shared" si="6"/>
        <v>41355</v>
      </c>
      <c r="AK35" s="131">
        <f>'[5]Non farebox- Details '!Y35</f>
        <v>546</v>
      </c>
      <c r="AL35" s="137">
        <v>63550</v>
      </c>
      <c r="AM35" s="138">
        <v>24525</v>
      </c>
      <c r="AN35" s="138">
        <v>0</v>
      </c>
      <c r="AO35" s="138">
        <v>0</v>
      </c>
      <c r="AP35" s="102">
        <f t="shared" si="7"/>
        <v>88075</v>
      </c>
      <c r="AQ35" s="131">
        <f>'[5]Non farebox- Details '!AD35</f>
        <v>5395</v>
      </c>
      <c r="AR35" s="137">
        <v>50975</v>
      </c>
      <c r="AS35" s="138">
        <v>21580</v>
      </c>
      <c r="AT35" s="138">
        <v>0</v>
      </c>
      <c r="AU35" s="138">
        <v>0</v>
      </c>
      <c r="AV35" s="102">
        <f t="shared" si="8"/>
        <v>72555</v>
      </c>
      <c r="AW35" s="131">
        <f>'[5]Non farebox- Details '!AH35</f>
        <v>12743</v>
      </c>
      <c r="AX35" s="137">
        <v>77129</v>
      </c>
      <c r="AY35" s="138">
        <v>8110</v>
      </c>
      <c r="AZ35" s="138">
        <v>0</v>
      </c>
      <c r="BA35" s="138">
        <v>0</v>
      </c>
      <c r="BB35" s="103">
        <f t="shared" si="9"/>
        <v>85239</v>
      </c>
      <c r="BC35" s="131">
        <f>'[5]Non farebox- Details '!AJ35</f>
        <v>0</v>
      </c>
      <c r="BD35" s="137">
        <v>16925</v>
      </c>
      <c r="BE35" s="138">
        <v>4090</v>
      </c>
      <c r="BF35" s="139">
        <v>0</v>
      </c>
      <c r="BG35" s="138">
        <v>0</v>
      </c>
      <c r="BH35" s="103">
        <f t="shared" si="10"/>
        <v>21015</v>
      </c>
      <c r="BI35" s="106">
        <f>'[5]Non farebox- Details '!AM35</f>
        <v>2260</v>
      </c>
      <c r="BJ35" s="140">
        <v>53355</v>
      </c>
      <c r="BK35" s="141">
        <v>13686</v>
      </c>
      <c r="BL35" s="4">
        <v>0</v>
      </c>
      <c r="BM35" s="139">
        <v>200</v>
      </c>
      <c r="BN35" s="103">
        <f t="shared" si="11"/>
        <v>67241</v>
      </c>
      <c r="BO35" s="106">
        <f>'[5]Non farebox- Details '!AQ35</f>
        <v>8609</v>
      </c>
      <c r="BP35" s="137">
        <v>27748</v>
      </c>
      <c r="BQ35" s="138">
        <v>6690</v>
      </c>
      <c r="BR35" s="139">
        <v>0</v>
      </c>
      <c r="BS35" s="139">
        <v>0</v>
      </c>
      <c r="BT35" s="103">
        <f t="shared" si="12"/>
        <v>34438</v>
      </c>
      <c r="BU35" s="131">
        <f>'[5]Non farebox- Details '!AU35</f>
        <v>3669</v>
      </c>
      <c r="BV35" s="137">
        <v>31468</v>
      </c>
      <c r="BW35" s="138">
        <v>15120</v>
      </c>
      <c r="BX35" s="4">
        <v>0</v>
      </c>
      <c r="BY35" s="138">
        <v>0</v>
      </c>
      <c r="BZ35" s="103">
        <f t="shared" si="13"/>
        <v>46588</v>
      </c>
      <c r="CA35" s="131">
        <f>'[5]Non farebox- Details '!AY35</f>
        <v>595</v>
      </c>
      <c r="CB35" s="137">
        <v>50705</v>
      </c>
      <c r="CC35" s="138">
        <v>11340</v>
      </c>
      <c r="CD35" s="138">
        <v>0</v>
      </c>
      <c r="CE35" s="138">
        <v>0</v>
      </c>
      <c r="CF35" s="103">
        <f t="shared" si="14"/>
        <v>62045</v>
      </c>
      <c r="CG35" s="106">
        <f>'[5]Non farebox- Details '!BC35</f>
        <v>6395</v>
      </c>
      <c r="CH35" s="142">
        <v>37952</v>
      </c>
      <c r="CI35" s="143">
        <v>12910</v>
      </c>
      <c r="CJ35" s="143">
        <v>0</v>
      </c>
      <c r="CK35" s="143">
        <v>100</v>
      </c>
      <c r="CL35" s="103">
        <f t="shared" si="15"/>
        <v>50962</v>
      </c>
      <c r="CM35" s="106">
        <f>'[5]Non farebox- Details '!BG35</f>
        <v>2330</v>
      </c>
      <c r="CN35" s="174">
        <f t="shared" ref="CN35:CO35" si="24">SUM(AV35+BB35+BH35+BN35+BT35+BZ35+CF35+CL35+F35+L35+R35+X35+AD35+AJ35+AP35)</f>
        <v>694861</v>
      </c>
      <c r="CO35" s="175">
        <f t="shared" si="24"/>
        <v>46906</v>
      </c>
      <c r="CP35" s="137">
        <v>12984</v>
      </c>
      <c r="CQ35" s="138">
        <v>10430</v>
      </c>
      <c r="CR35" s="138">
        <v>0</v>
      </c>
      <c r="CS35" s="138">
        <v>0</v>
      </c>
      <c r="CT35" s="103">
        <f t="shared" si="17"/>
        <v>23414</v>
      </c>
      <c r="CU35" s="106">
        <f>'[5]Non farebox- Details '!BJ35</f>
        <v>720</v>
      </c>
      <c r="CV35" s="144">
        <v>20231</v>
      </c>
      <c r="CW35" s="138">
        <v>3260</v>
      </c>
      <c r="CX35" s="1">
        <v>0</v>
      </c>
      <c r="CY35" s="138">
        <v>0</v>
      </c>
      <c r="CZ35" s="103">
        <f t="shared" si="18"/>
        <v>23491</v>
      </c>
      <c r="DA35" s="105">
        <f>'[5]Non farebox- Details '!BM35</f>
        <v>4900</v>
      </c>
      <c r="DB35" s="137">
        <v>3850</v>
      </c>
      <c r="DC35" s="138">
        <v>680</v>
      </c>
      <c r="DD35" s="1">
        <v>0</v>
      </c>
      <c r="DE35" s="1">
        <v>0</v>
      </c>
      <c r="DF35" s="103">
        <f t="shared" si="19"/>
        <v>4530</v>
      </c>
      <c r="DG35" s="106">
        <f>'[5]Non farebox- Details '!BR35</f>
        <v>434</v>
      </c>
      <c r="DH35" s="144">
        <v>14283</v>
      </c>
      <c r="DI35" s="138">
        <v>8400</v>
      </c>
      <c r="DJ35" s="1">
        <v>0</v>
      </c>
      <c r="DK35" s="1">
        <v>0</v>
      </c>
      <c r="DL35" s="103">
        <f t="shared" si="20"/>
        <v>22683</v>
      </c>
      <c r="DM35" s="105">
        <f>'[5]Non farebox- Details '!BV35</f>
        <v>640</v>
      </c>
      <c r="DN35" s="137">
        <v>76190</v>
      </c>
      <c r="DO35" s="138">
        <v>8270</v>
      </c>
      <c r="DP35" s="138">
        <v>0</v>
      </c>
      <c r="DQ35" s="138">
        <v>0</v>
      </c>
      <c r="DR35" s="103">
        <f t="shared" si="21"/>
        <v>84460</v>
      </c>
      <c r="DS35" s="106">
        <f>'[5]Non farebox- Details '!BZ35</f>
        <v>2975</v>
      </c>
      <c r="DT35" s="174">
        <f t="shared" si="22"/>
        <v>158578</v>
      </c>
      <c r="DU35" s="176">
        <f t="shared" si="0"/>
        <v>9669</v>
      </c>
      <c r="DV35" s="108">
        <f t="shared" si="23"/>
        <v>853439</v>
      </c>
      <c r="DW35" s="109">
        <f>'[5]Non farebox- Details '!CA35</f>
        <v>56575</v>
      </c>
    </row>
    <row r="36" spans="1:128" ht="21.75" thickBot="1">
      <c r="A36" s="117" t="s">
        <v>5</v>
      </c>
      <c r="B36" s="145">
        <f>SUM(B5:B35)</f>
        <v>1404259</v>
      </c>
      <c r="C36" s="118">
        <f t="shared" ref="C36:E36" si="25">SUM(C5:C35)</f>
        <v>161905.43</v>
      </c>
      <c r="D36" s="118">
        <f t="shared" si="25"/>
        <v>0</v>
      </c>
      <c r="E36" s="118">
        <f t="shared" si="25"/>
        <v>300</v>
      </c>
      <c r="F36" s="119">
        <f>SUM(F5:F35)</f>
        <v>1566464.43</v>
      </c>
      <c r="G36" s="146">
        <f>SUM(G5:G35)</f>
        <v>40456</v>
      </c>
      <c r="H36" s="145">
        <f>SUM(H5:H35)</f>
        <v>463482</v>
      </c>
      <c r="I36" s="118">
        <f t="shared" ref="I36:K36" si="26">SUM(I5:I35)</f>
        <v>71798</v>
      </c>
      <c r="J36" s="118">
        <f t="shared" si="26"/>
        <v>0</v>
      </c>
      <c r="K36" s="118">
        <f t="shared" si="26"/>
        <v>850</v>
      </c>
      <c r="L36" s="120">
        <f>SUM(L5:L35)</f>
        <v>536130</v>
      </c>
      <c r="M36" s="147">
        <f>SUM(M5:M35)</f>
        <v>4216</v>
      </c>
      <c r="N36" s="145">
        <f t="shared" ref="N36:Q36" si="27">SUM(N5:N35)</f>
        <v>364176</v>
      </c>
      <c r="O36" s="118">
        <f t="shared" si="27"/>
        <v>54373</v>
      </c>
      <c r="P36" s="118">
        <f t="shared" si="27"/>
        <v>0</v>
      </c>
      <c r="Q36" s="118">
        <f t="shared" si="27"/>
        <v>100</v>
      </c>
      <c r="R36" s="120">
        <f>SUM(R5:R35)</f>
        <v>418649</v>
      </c>
      <c r="S36" s="147">
        <f>SUM(S5:S35)</f>
        <v>3135</v>
      </c>
      <c r="T36" s="145">
        <f t="shared" ref="T36:W36" si="28">SUM(T5:T35)</f>
        <v>492849</v>
      </c>
      <c r="U36" s="118">
        <f t="shared" si="28"/>
        <v>80462</v>
      </c>
      <c r="V36" s="118">
        <f t="shared" si="28"/>
        <v>0</v>
      </c>
      <c r="W36" s="118">
        <f t="shared" si="28"/>
        <v>100</v>
      </c>
      <c r="X36" s="120">
        <f>SUM(X5:X35)</f>
        <v>573411</v>
      </c>
      <c r="Y36" s="147">
        <f>SUM(Y5:Y35)</f>
        <v>17745</v>
      </c>
      <c r="Z36" s="145">
        <f t="shared" ref="Z36:AB36" si="29">SUM(Z5:Z35)</f>
        <v>884616</v>
      </c>
      <c r="AA36" s="118">
        <f t="shared" si="29"/>
        <v>240335.4</v>
      </c>
      <c r="AB36" s="118">
        <f t="shared" si="29"/>
        <v>0</v>
      </c>
      <c r="AC36" s="118">
        <f>SUM(AC5:AC35)</f>
        <v>3650</v>
      </c>
      <c r="AD36" s="120">
        <f>SUM(AD5:AD35)</f>
        <v>1128601.3999999999</v>
      </c>
      <c r="AE36" s="147">
        <f>SUM(AE5:AE35)</f>
        <v>42950</v>
      </c>
      <c r="AF36" s="145">
        <f t="shared" ref="AF36:AH36" si="30">SUM(AF5:AF35)</f>
        <v>967019</v>
      </c>
      <c r="AG36" s="118">
        <f t="shared" si="30"/>
        <v>213372</v>
      </c>
      <c r="AH36" s="118">
        <f t="shared" si="30"/>
        <v>0</v>
      </c>
      <c r="AI36" s="118">
        <f>SUM(AI5:AI35)</f>
        <v>900</v>
      </c>
      <c r="AJ36" s="120">
        <f>SUM(AJ5:AJ35)</f>
        <v>1181291</v>
      </c>
      <c r="AK36" s="147">
        <f>SUM(AK5:AK35)</f>
        <v>14379</v>
      </c>
      <c r="AL36" s="145">
        <f t="shared" ref="AL36:AN36" si="31">SUM(AL5:AL35)</f>
        <v>2111581</v>
      </c>
      <c r="AM36" s="118">
        <f t="shared" si="31"/>
        <v>577415.43000000005</v>
      </c>
      <c r="AN36" s="118">
        <f t="shared" si="31"/>
        <v>0</v>
      </c>
      <c r="AO36" s="118">
        <f>SUM(AO5:AO35)</f>
        <v>6900</v>
      </c>
      <c r="AP36" s="120">
        <f>SUM(AP5:AP35)</f>
        <v>2695896.4299999997</v>
      </c>
      <c r="AQ36" s="147">
        <f>SUM(AQ5:AQ35)</f>
        <v>120921</v>
      </c>
      <c r="AR36" s="145">
        <f t="shared" ref="AR36:AT36" si="32">SUM(AR5:AR35)</f>
        <v>1509903</v>
      </c>
      <c r="AS36" s="118">
        <f t="shared" si="32"/>
        <v>463332</v>
      </c>
      <c r="AT36" s="118">
        <f t="shared" si="32"/>
        <v>0</v>
      </c>
      <c r="AU36" s="118">
        <f>SUM(AU5:AU35)</f>
        <v>5900</v>
      </c>
      <c r="AV36" s="120">
        <f>SUM(AV5:AV35)</f>
        <v>1979135</v>
      </c>
      <c r="AW36" s="147">
        <f>SUM(AW5:AW35)</f>
        <v>266509</v>
      </c>
      <c r="AX36" s="145">
        <f t="shared" ref="AX36:AZ36" si="33">SUM(AX5:AX35)</f>
        <v>2037388</v>
      </c>
      <c r="AY36" s="118">
        <f t="shared" si="33"/>
        <v>154967</v>
      </c>
      <c r="AZ36" s="118">
        <f t="shared" si="33"/>
        <v>0</v>
      </c>
      <c r="BA36" s="118">
        <f>SUM(BA5:BA35)</f>
        <v>700</v>
      </c>
      <c r="BB36" s="120">
        <f>SUM(BB5:BB35)</f>
        <v>2193055</v>
      </c>
      <c r="BC36" s="147">
        <f>SUM(BC5:BC35)</f>
        <v>3158</v>
      </c>
      <c r="BD36" s="145">
        <f t="shared" ref="BD36:BF36" si="34">SUM(BD5:BD35)</f>
        <v>514380</v>
      </c>
      <c r="BE36" s="118">
        <f t="shared" si="34"/>
        <v>74390</v>
      </c>
      <c r="BF36" s="118">
        <f t="shared" si="34"/>
        <v>0</v>
      </c>
      <c r="BG36" s="118">
        <f>SUM(BG5:BG35)</f>
        <v>1100</v>
      </c>
      <c r="BH36" s="120">
        <f>SUM(BH5:BH35)</f>
        <v>589870</v>
      </c>
      <c r="BI36" s="147">
        <f>SUM(BI5:BI35)</f>
        <v>62370</v>
      </c>
      <c r="BJ36" s="145">
        <f t="shared" ref="BJ36:BL36" si="35">SUM(BJ5:BJ35)</f>
        <v>1743087</v>
      </c>
      <c r="BK36" s="118">
        <f t="shared" si="35"/>
        <v>232358.88</v>
      </c>
      <c r="BL36" s="118">
        <f t="shared" si="35"/>
        <v>0</v>
      </c>
      <c r="BM36" s="118">
        <f>SUM(BM5:BM35)</f>
        <v>1650</v>
      </c>
      <c r="BN36" s="120">
        <f>SUM(BN5:BN35)</f>
        <v>1977095.88</v>
      </c>
      <c r="BO36" s="147">
        <f>SUM(BO5:BO35)</f>
        <v>281942</v>
      </c>
      <c r="BP36" s="145">
        <f t="shared" ref="BP36:BR36" si="36">SUM(BP5:BP35)</f>
        <v>895905</v>
      </c>
      <c r="BQ36" s="118">
        <f t="shared" si="36"/>
        <v>158399</v>
      </c>
      <c r="BR36" s="118">
        <f t="shared" si="36"/>
        <v>0</v>
      </c>
      <c r="BS36" s="118">
        <f>SUM(BS5:BS35)</f>
        <v>500</v>
      </c>
      <c r="BT36" s="120">
        <f>SUM(BT5:BT35)</f>
        <v>1054804</v>
      </c>
      <c r="BU36" s="147">
        <f>SUM(BU5:BU35)</f>
        <v>81649</v>
      </c>
      <c r="BV36" s="145">
        <f t="shared" ref="BV36:BX36" si="37">SUM(BV5:BV35)</f>
        <v>970268</v>
      </c>
      <c r="BW36" s="118">
        <f t="shared" si="37"/>
        <v>323170</v>
      </c>
      <c r="BX36" s="118">
        <f t="shared" si="37"/>
        <v>0</v>
      </c>
      <c r="BY36" s="118">
        <f>SUM(BY5:BY35)</f>
        <v>400</v>
      </c>
      <c r="BZ36" s="120">
        <f>SUM(BZ5:BZ35)</f>
        <v>1293838</v>
      </c>
      <c r="CA36" s="147">
        <f>SUM(CA5:CA35)</f>
        <v>22050</v>
      </c>
      <c r="CB36" s="145">
        <f t="shared" ref="CB36:CD36" si="38">SUM(CB5:CB35)</f>
        <v>1821880</v>
      </c>
      <c r="CC36" s="118">
        <f t="shared" si="38"/>
        <v>278580</v>
      </c>
      <c r="CD36" s="118">
        <f t="shared" si="38"/>
        <v>0</v>
      </c>
      <c r="CE36" s="118">
        <f>SUM(CE5:CE35)</f>
        <v>1750</v>
      </c>
      <c r="CF36" s="120">
        <f>SUM(CF5:CF35)</f>
        <v>2102210</v>
      </c>
      <c r="CG36" s="147">
        <f>SUM(CG5:CG35)</f>
        <v>194295</v>
      </c>
      <c r="CH36" s="145">
        <f t="shared" ref="CH36:CJ36" si="39">SUM(CH5:CH35)</f>
        <v>1283947</v>
      </c>
      <c r="CI36" s="118">
        <f t="shared" si="39"/>
        <v>300368</v>
      </c>
      <c r="CJ36" s="118">
        <f t="shared" si="39"/>
        <v>0</v>
      </c>
      <c r="CK36" s="118">
        <f>SUM(CK5:CK35)</f>
        <v>300</v>
      </c>
      <c r="CL36" s="120">
        <f>SUM(CL5:CL35)</f>
        <v>1584615</v>
      </c>
      <c r="CM36" s="147">
        <f>SUM(CM5:CM35)</f>
        <v>43680</v>
      </c>
      <c r="CN36" s="180">
        <f>SUM(CN5:CN35)</f>
        <v>20875066.139999997</v>
      </c>
      <c r="CO36" s="181">
        <f>SUM(CO5:CO35)</f>
        <v>1199455</v>
      </c>
      <c r="CP36" s="145">
        <f t="shared" ref="CP36:CR36" si="40">SUM(CP5:CP35)</f>
        <v>372212</v>
      </c>
      <c r="CQ36" s="118">
        <f t="shared" si="40"/>
        <v>164212</v>
      </c>
      <c r="CR36" s="118">
        <f t="shared" si="40"/>
        <v>0</v>
      </c>
      <c r="CS36" s="118">
        <f>SUM(CS5:CS35)</f>
        <v>2000</v>
      </c>
      <c r="CT36" s="120">
        <f>SUM(CT5:CT35)</f>
        <v>538424</v>
      </c>
      <c r="CU36" s="147">
        <f>SUM(CU5:CU35)</f>
        <v>33405</v>
      </c>
      <c r="CV36" s="149">
        <f t="shared" ref="CV36:CX36" si="41">SUM(CV5:CV35)</f>
        <v>642198</v>
      </c>
      <c r="CW36" s="118">
        <f t="shared" si="41"/>
        <v>66946</v>
      </c>
      <c r="CX36" s="118">
        <f t="shared" si="41"/>
        <v>0</v>
      </c>
      <c r="CY36" s="118">
        <f>SUM(CY5:CY35)</f>
        <v>100</v>
      </c>
      <c r="CZ36" s="120">
        <f>SUM(CZ5:CZ35)</f>
        <v>709244</v>
      </c>
      <c r="DA36" s="148">
        <f>SUM(DA5:DA35)</f>
        <v>112416</v>
      </c>
      <c r="DB36" s="145">
        <f t="shared" ref="DB36:DD36" si="42">SUM(DB5:DB35)</f>
        <v>129855</v>
      </c>
      <c r="DC36" s="118">
        <f t="shared" si="42"/>
        <v>38420</v>
      </c>
      <c r="DD36" s="118">
        <f t="shared" si="42"/>
        <v>0</v>
      </c>
      <c r="DE36" s="118">
        <f>SUM(DE5:DE35)</f>
        <v>0</v>
      </c>
      <c r="DF36" s="120">
        <f>SUM(DF5:DF35)</f>
        <v>168275</v>
      </c>
      <c r="DG36" s="147">
        <f>SUM(DG5:DG35)</f>
        <v>6948</v>
      </c>
      <c r="DH36" s="149">
        <f t="shared" ref="DH36:DJ36" si="43">SUM(DH5:DH35)</f>
        <v>473873</v>
      </c>
      <c r="DI36" s="118">
        <f t="shared" si="43"/>
        <v>122482</v>
      </c>
      <c r="DJ36" s="118">
        <f t="shared" si="43"/>
        <v>0</v>
      </c>
      <c r="DK36" s="118">
        <f>SUM(DK5:DK35)</f>
        <v>0</v>
      </c>
      <c r="DL36" s="120">
        <f>SUM(DL5:DL35)</f>
        <v>596355</v>
      </c>
      <c r="DM36" s="148">
        <f>SUM(DM5:DM35)</f>
        <v>16890</v>
      </c>
      <c r="DN36" s="145">
        <f t="shared" ref="DN36:DW36" si="44">SUM(DN5:DN35)</f>
        <v>2571391</v>
      </c>
      <c r="DO36" s="118">
        <f t="shared" si="44"/>
        <v>293127</v>
      </c>
      <c r="DP36" s="118">
        <f t="shared" si="44"/>
        <v>0</v>
      </c>
      <c r="DQ36" s="118">
        <f t="shared" si="44"/>
        <v>750</v>
      </c>
      <c r="DR36" s="120">
        <f t="shared" si="44"/>
        <v>2865268</v>
      </c>
      <c r="DS36" s="147">
        <f t="shared" si="44"/>
        <v>147123</v>
      </c>
      <c r="DT36" s="180">
        <f t="shared" si="44"/>
        <v>4877566</v>
      </c>
      <c r="DU36" s="181">
        <f t="shared" si="44"/>
        <v>316782</v>
      </c>
      <c r="DV36" s="179">
        <f t="shared" si="44"/>
        <v>25752632.139999997</v>
      </c>
      <c r="DW36" s="121">
        <f t="shared" si="44"/>
        <v>1516237</v>
      </c>
    </row>
    <row r="37" spans="1:128" s="46" customFormat="1">
      <c r="A37" s="122"/>
      <c r="F37" s="123"/>
      <c r="G37" s="123"/>
      <c r="L37" s="123"/>
      <c r="M37" s="123"/>
      <c r="R37" s="123"/>
      <c r="S37" s="123"/>
      <c r="X37" s="123"/>
      <c r="Y37" s="123"/>
      <c r="AD37" s="123"/>
      <c r="AE37" s="123"/>
      <c r="AJ37" s="123"/>
      <c r="AK37" s="123"/>
      <c r="AP37" s="123"/>
      <c r="AQ37" s="123"/>
      <c r="AV37" s="123"/>
      <c r="AW37" s="123"/>
      <c r="BB37" s="45"/>
      <c r="CG37" s="47"/>
      <c r="CH37" s="47"/>
      <c r="CI37" s="47"/>
      <c r="CJ37" s="47"/>
      <c r="CK37" s="47"/>
      <c r="CL37" s="47"/>
      <c r="CM37" s="47"/>
      <c r="CN37" s="47"/>
      <c r="CO37" s="47"/>
      <c r="CU37" s="47"/>
      <c r="DA37" s="47"/>
      <c r="DG37" s="47"/>
      <c r="DM37" s="47"/>
      <c r="DS37" s="47"/>
      <c r="DT37" s="47"/>
      <c r="DU37" s="47"/>
      <c r="DV37" s="47"/>
      <c r="DW37" s="47"/>
      <c r="DX37" s="110"/>
    </row>
    <row r="38" spans="1:128">
      <c r="F38" s="124"/>
      <c r="L38" s="124"/>
      <c r="R38" s="124"/>
      <c r="X38" s="124"/>
      <c r="AD38" s="124"/>
      <c r="AJ38" s="124"/>
      <c r="AP38" s="124"/>
      <c r="AV38" s="124"/>
      <c r="BB38" s="125"/>
      <c r="BH38" s="126"/>
      <c r="BN38" s="126"/>
      <c r="BT38" s="126"/>
      <c r="BZ38" s="126"/>
    </row>
    <row r="39" spans="1:128">
      <c r="G39" s="127"/>
      <c r="M39" s="127"/>
      <c r="S39" s="127"/>
      <c r="Y39" s="127"/>
      <c r="AE39" s="127"/>
      <c r="AK39" s="127"/>
      <c r="AQ39" s="127"/>
      <c r="AW39" s="127"/>
    </row>
  </sheetData>
  <mergeCells count="89">
    <mergeCell ref="DB3:DE3"/>
    <mergeCell ref="CL3:CL4"/>
    <mergeCell ref="CM3:CM4"/>
    <mergeCell ref="CN3:CN4"/>
    <mergeCell ref="CO3:CO4"/>
    <mergeCell ref="CP3:CS3"/>
    <mergeCell ref="CH3:CK3"/>
    <mergeCell ref="BN3:BN4"/>
    <mergeCell ref="BO3:BO4"/>
    <mergeCell ref="BP3:BS3"/>
    <mergeCell ref="BT3:BT4"/>
    <mergeCell ref="BU3:BU4"/>
    <mergeCell ref="BV3:BY3"/>
    <mergeCell ref="BZ3:BZ4"/>
    <mergeCell ref="CA3:CA4"/>
    <mergeCell ref="CB3:CE3"/>
    <mergeCell ref="CF3:CF4"/>
    <mergeCell ref="CG3:CG4"/>
    <mergeCell ref="AF3:AI3"/>
    <mergeCell ref="AJ3:AJ4"/>
    <mergeCell ref="AK3:AK4"/>
    <mergeCell ref="BJ3:BM3"/>
    <mergeCell ref="AP3:AP4"/>
    <mergeCell ref="AQ3:AQ4"/>
    <mergeCell ref="AR3:AU3"/>
    <mergeCell ref="AV3:AV4"/>
    <mergeCell ref="AW3:AW4"/>
    <mergeCell ref="AX3:BA3"/>
    <mergeCell ref="BB3:BB4"/>
    <mergeCell ref="BC3:BC4"/>
    <mergeCell ref="BD3:BG3"/>
    <mergeCell ref="BH3:BH4"/>
    <mergeCell ref="BI3:BI4"/>
    <mergeCell ref="AL3:AO3"/>
    <mergeCell ref="DW2:DW4"/>
    <mergeCell ref="B3:E3"/>
    <mergeCell ref="F3:F4"/>
    <mergeCell ref="G3:G4"/>
    <mergeCell ref="H3:K3"/>
    <mergeCell ref="L3:L4"/>
    <mergeCell ref="M3:M4"/>
    <mergeCell ref="N3:Q3"/>
    <mergeCell ref="R3:R4"/>
    <mergeCell ref="S3:S4"/>
    <mergeCell ref="CV2:DA2"/>
    <mergeCell ref="DB2:DG2"/>
    <mergeCell ref="DH2:DM2"/>
    <mergeCell ref="DN2:DS2"/>
    <mergeCell ref="DT2:DU2"/>
    <mergeCell ref="DV2:DV4"/>
    <mergeCell ref="DR3:DR4"/>
    <mergeCell ref="DS3:DS4"/>
    <mergeCell ref="DT3:DT4"/>
    <mergeCell ref="DU3:DU4"/>
    <mergeCell ref="CP2:CU2"/>
    <mergeCell ref="DG3:DG4"/>
    <mergeCell ref="DH3:DK3"/>
    <mergeCell ref="DL3:DL4"/>
    <mergeCell ref="DM3:DM4"/>
    <mergeCell ref="DN3:DQ3"/>
    <mergeCell ref="DF3:DF4"/>
    <mergeCell ref="CT3:CT4"/>
    <mergeCell ref="CU3:CU4"/>
    <mergeCell ref="CV3:CW3"/>
    <mergeCell ref="CZ3:CZ4"/>
    <mergeCell ref="DA3:DA4"/>
    <mergeCell ref="CB2:CG2"/>
    <mergeCell ref="CH2:CM2"/>
    <mergeCell ref="AF2:AK2"/>
    <mergeCell ref="AL2:AQ2"/>
    <mergeCell ref="AR2:AW2"/>
    <mergeCell ref="AX2:BC2"/>
    <mergeCell ref="BD2:BI2"/>
    <mergeCell ref="CN2:CO2"/>
    <mergeCell ref="A2:A4"/>
    <mergeCell ref="B2:G2"/>
    <mergeCell ref="H2:M2"/>
    <mergeCell ref="N2:S2"/>
    <mergeCell ref="T2:Y2"/>
    <mergeCell ref="Z2:AE2"/>
    <mergeCell ref="T3:W3"/>
    <mergeCell ref="X3:X4"/>
    <mergeCell ref="Y3:Y4"/>
    <mergeCell ref="Z3:AC3"/>
    <mergeCell ref="AD3:AD4"/>
    <mergeCell ref="AE3:AE4"/>
    <mergeCell ref="BJ2:BO2"/>
    <mergeCell ref="BP2:BU2"/>
    <mergeCell ref="BV2:C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A39"/>
  <sheetViews>
    <sheetView tabSelected="1" zoomScale="85" zoomScaleNormal="85" workbookViewId="0">
      <selection activeCell="J22" sqref="J22:J23"/>
    </sheetView>
  </sheetViews>
  <sheetFormatPr defaultRowHeight="18.75"/>
  <cols>
    <col min="1" max="1" width="16.28515625" style="92" customWidth="1"/>
    <col min="2" max="2" width="16.5703125" style="6" bestFit="1" customWidth="1"/>
    <col min="3" max="3" width="14.85546875" style="6" bestFit="1" customWidth="1"/>
    <col min="4" max="4" width="10.7109375" style="6" bestFit="1" customWidth="1"/>
    <col min="5" max="5" width="14.85546875" style="6" bestFit="1" customWidth="1"/>
    <col min="6" max="6" width="17" style="93" bestFit="1" customWidth="1"/>
    <col min="7" max="7" width="16" style="93" bestFit="1" customWidth="1"/>
    <col min="8" max="8" width="14.85546875" style="6" bestFit="1" customWidth="1"/>
    <col min="9" max="9" width="13.28515625" style="6" bestFit="1" customWidth="1"/>
    <col min="10" max="10" width="10.7109375" style="6" bestFit="1" customWidth="1"/>
    <col min="11" max="11" width="14.85546875" style="6" bestFit="1" customWidth="1"/>
    <col min="12" max="12" width="17" style="93" bestFit="1" customWidth="1"/>
    <col min="13" max="13" width="16" style="93" bestFit="1" customWidth="1"/>
    <col min="14" max="14" width="13.5703125" style="6" bestFit="1" customWidth="1"/>
    <col min="15" max="15" width="12" style="6" bestFit="1" customWidth="1"/>
    <col min="16" max="16" width="11.7109375" style="6" customWidth="1"/>
    <col min="17" max="17" width="14.85546875" style="6" bestFit="1" customWidth="1"/>
    <col min="18" max="18" width="17" style="93" bestFit="1" customWidth="1"/>
    <col min="19" max="19" width="16" style="93" bestFit="1" customWidth="1"/>
    <col min="20" max="20" width="14.85546875" style="6" bestFit="1" customWidth="1"/>
    <col min="21" max="21" width="13.28515625" style="6" bestFit="1" customWidth="1"/>
    <col min="22" max="22" width="10.7109375" style="6" bestFit="1" customWidth="1"/>
    <col min="23" max="23" width="14.85546875" style="6" bestFit="1" customWidth="1"/>
    <col min="24" max="24" width="17" style="93" bestFit="1" customWidth="1"/>
    <col min="25" max="25" width="16" style="93" bestFit="1" customWidth="1"/>
    <col min="26" max="27" width="13.5703125" style="6" bestFit="1" customWidth="1"/>
    <col min="28" max="28" width="10.7109375" style="6" bestFit="1" customWidth="1"/>
    <col min="29" max="29" width="14.85546875" style="6" bestFit="1" customWidth="1"/>
    <col min="30" max="30" width="17" style="93" bestFit="1" customWidth="1"/>
    <col min="31" max="31" width="16" style="93" bestFit="1" customWidth="1"/>
    <col min="32" max="33" width="13.5703125" style="6" bestFit="1" customWidth="1"/>
    <col min="34" max="34" width="10.7109375" style="6" bestFit="1" customWidth="1"/>
    <col min="35" max="35" width="14.85546875" style="6" bestFit="1" customWidth="1"/>
    <col min="36" max="36" width="17" style="93" bestFit="1" customWidth="1"/>
    <col min="37" max="37" width="16" style="93" bestFit="1" customWidth="1"/>
    <col min="38" max="38" width="15" style="6" bestFit="1" customWidth="1"/>
    <col min="39" max="39" width="13.5703125" style="6" bestFit="1" customWidth="1"/>
    <col min="40" max="40" width="10.7109375" style="6" bestFit="1" customWidth="1"/>
    <col min="41" max="41" width="14.85546875" style="6" bestFit="1" customWidth="1"/>
    <col min="42" max="42" width="17" style="93" bestFit="1" customWidth="1"/>
    <col min="43" max="43" width="16" style="93" bestFit="1" customWidth="1"/>
    <col min="44" max="44" width="15" style="6" bestFit="1" customWidth="1"/>
    <col min="45" max="45" width="15.42578125" style="6" customWidth="1"/>
    <col min="46" max="46" width="11.140625" style="6" customWidth="1"/>
    <col min="47" max="47" width="14.85546875" style="6" bestFit="1" customWidth="1"/>
    <col min="48" max="48" width="17" style="93" bestFit="1" customWidth="1"/>
    <col min="49" max="49" width="16" style="93" bestFit="1" customWidth="1"/>
    <col min="50" max="50" width="15" style="6" bestFit="1" customWidth="1"/>
    <col min="51" max="51" width="13.5703125" style="6" bestFit="1" customWidth="1"/>
    <col min="52" max="52" width="10.7109375" style="6" bestFit="1" customWidth="1"/>
    <col min="53" max="53" width="14.85546875" style="6" bestFit="1" customWidth="1"/>
    <col min="54" max="54" width="17" style="94" bestFit="1" customWidth="1"/>
    <col min="55" max="55" width="16" style="6" bestFit="1" customWidth="1"/>
    <col min="56" max="56" width="16.7109375" style="6" customWidth="1"/>
    <col min="57" max="57" width="15.42578125" style="6" customWidth="1"/>
    <col min="58" max="58" width="10.7109375" style="6" bestFit="1" customWidth="1"/>
    <col min="59" max="59" width="14.85546875" style="6" bestFit="1" customWidth="1"/>
    <col min="60" max="60" width="17" style="6" bestFit="1" customWidth="1"/>
    <col min="61" max="61" width="16" style="6" bestFit="1" customWidth="1"/>
    <col min="62" max="62" width="15" style="6" bestFit="1" customWidth="1"/>
    <col min="63" max="63" width="13.5703125" style="6" bestFit="1" customWidth="1"/>
    <col min="64" max="64" width="10.7109375" style="6" bestFit="1" customWidth="1"/>
    <col min="65" max="65" width="14.85546875" style="6" bestFit="1" customWidth="1"/>
    <col min="66" max="66" width="17" style="6" bestFit="1" customWidth="1"/>
    <col min="67" max="67" width="16" style="6" bestFit="1" customWidth="1"/>
    <col min="68" max="68" width="15" style="6" bestFit="1" customWidth="1"/>
    <col min="69" max="69" width="13.5703125" style="6" bestFit="1" customWidth="1"/>
    <col min="70" max="70" width="6.28515625" style="6" bestFit="1" customWidth="1"/>
    <col min="71" max="71" width="15.140625" style="6" bestFit="1" customWidth="1"/>
    <col min="72" max="72" width="17" style="6" bestFit="1" customWidth="1"/>
    <col min="73" max="73" width="16" style="6" bestFit="1" customWidth="1"/>
    <col min="74" max="74" width="15" style="6" bestFit="1" customWidth="1"/>
    <col min="75" max="75" width="13.5703125" style="6" bestFit="1" customWidth="1"/>
    <col min="76" max="76" width="10.7109375" style="6" bestFit="1" customWidth="1"/>
    <col min="77" max="77" width="15.140625" style="6" bestFit="1" customWidth="1"/>
    <col min="78" max="78" width="17" style="6" bestFit="1" customWidth="1"/>
    <col min="79" max="79" width="16" style="6" bestFit="1" customWidth="1"/>
    <col min="80" max="81" width="15.28515625" style="6" customWidth="1"/>
    <col min="82" max="82" width="10.7109375" style="6" bestFit="1" customWidth="1"/>
    <col min="83" max="83" width="15.140625" style="6" bestFit="1" customWidth="1"/>
    <col min="84" max="84" width="17" style="6" bestFit="1" customWidth="1"/>
    <col min="85" max="85" width="16" style="7" bestFit="1" customWidth="1"/>
    <col min="86" max="86" width="15" style="7" bestFit="1" customWidth="1"/>
    <col min="87" max="87" width="13.5703125" style="7" bestFit="1" customWidth="1"/>
    <col min="88" max="88" width="14.28515625" style="7" bestFit="1" customWidth="1"/>
    <col min="89" max="89" width="15.140625" style="7" bestFit="1" customWidth="1"/>
    <col min="90" max="90" width="17" style="7" bestFit="1" customWidth="1"/>
    <col min="91" max="91" width="16" style="7" bestFit="1" customWidth="1"/>
    <col min="92" max="92" width="17" style="7" bestFit="1" customWidth="1"/>
    <col min="93" max="93" width="16.5703125" style="7" bestFit="1" customWidth="1"/>
    <col min="94" max="95" width="13.5703125" style="6" bestFit="1" customWidth="1"/>
    <col min="96" max="96" width="15.28515625" style="6" customWidth="1"/>
    <col min="97" max="97" width="15.140625" style="6" bestFit="1" customWidth="1"/>
    <col min="98" max="98" width="17" style="6" bestFit="1" customWidth="1"/>
    <col min="99" max="99" width="16" style="7" bestFit="1" customWidth="1"/>
    <col min="100" max="100" width="13.5703125" style="6" bestFit="1" customWidth="1"/>
    <col min="101" max="101" width="12.140625" style="6" bestFit="1" customWidth="1"/>
    <col min="102" max="102" width="14.28515625" style="6" bestFit="1" customWidth="1"/>
    <col min="103" max="103" width="15.140625" style="6" bestFit="1" customWidth="1"/>
    <col min="104" max="104" width="17" style="6" bestFit="1" customWidth="1"/>
    <col min="105" max="105" width="16" style="7" bestFit="1" customWidth="1"/>
    <col min="106" max="106" width="14.85546875" style="6" bestFit="1" customWidth="1"/>
    <col min="107" max="107" width="12.140625" style="6" bestFit="1" customWidth="1"/>
    <col min="108" max="108" width="14.28515625" style="6" bestFit="1" customWidth="1"/>
    <col min="109" max="109" width="11" style="6" bestFit="1" customWidth="1"/>
    <col min="110" max="110" width="17" style="6" bestFit="1" customWidth="1"/>
    <col min="111" max="111" width="16" style="7" bestFit="1" customWidth="1"/>
    <col min="112" max="113" width="13.5703125" style="6" bestFit="1" customWidth="1"/>
    <col min="114" max="114" width="14.28515625" style="6" bestFit="1" customWidth="1"/>
    <col min="115" max="115" width="15.140625" style="6" bestFit="1" customWidth="1"/>
    <col min="116" max="116" width="17" style="6" bestFit="1" customWidth="1"/>
    <col min="117" max="117" width="16" style="7" bestFit="1" customWidth="1"/>
    <col min="118" max="119" width="18.140625" style="6" customWidth="1"/>
    <col min="120" max="120" width="14.28515625" style="6" bestFit="1" customWidth="1"/>
    <col min="121" max="121" width="15.140625" style="6" bestFit="1" customWidth="1"/>
    <col min="122" max="122" width="17" style="6" bestFit="1" customWidth="1"/>
    <col min="123" max="123" width="16" style="7" bestFit="1" customWidth="1"/>
    <col min="124" max="124" width="17" style="7" bestFit="1" customWidth="1"/>
    <col min="125" max="125" width="16" style="7" bestFit="1" customWidth="1"/>
    <col min="126" max="126" width="23.140625" style="7" customWidth="1"/>
    <col min="127" max="127" width="16.85546875" style="7" customWidth="1"/>
    <col min="128" max="128" width="15.140625" style="95" bestFit="1" customWidth="1"/>
    <col min="129" max="129" width="15.140625" style="6" bestFit="1" customWidth="1"/>
    <col min="130" max="130" width="15.7109375" style="6" bestFit="1" customWidth="1"/>
    <col min="131" max="131" width="18.85546875" style="6" bestFit="1" customWidth="1"/>
    <col min="132" max="16384" width="9.140625" style="6"/>
  </cols>
  <sheetData>
    <row r="1" spans="1:131" s="91" customFormat="1" ht="19.5" thickBot="1">
      <c r="A1" s="91" t="s">
        <v>168</v>
      </c>
    </row>
    <row r="2" spans="1:131">
      <c r="A2" s="334" t="s">
        <v>0</v>
      </c>
      <c r="B2" s="337" t="s">
        <v>169</v>
      </c>
      <c r="C2" s="306"/>
      <c r="D2" s="306"/>
      <c r="E2" s="306"/>
      <c r="F2" s="306"/>
      <c r="G2" s="338"/>
      <c r="H2" s="337" t="s">
        <v>170</v>
      </c>
      <c r="I2" s="306"/>
      <c r="J2" s="306"/>
      <c r="K2" s="306"/>
      <c r="L2" s="306"/>
      <c r="M2" s="338"/>
      <c r="N2" s="337" t="s">
        <v>171</v>
      </c>
      <c r="O2" s="306"/>
      <c r="P2" s="306"/>
      <c r="Q2" s="306"/>
      <c r="R2" s="306"/>
      <c r="S2" s="338"/>
      <c r="T2" s="337" t="s">
        <v>172</v>
      </c>
      <c r="U2" s="306"/>
      <c r="V2" s="306"/>
      <c r="W2" s="306"/>
      <c r="X2" s="306"/>
      <c r="Y2" s="338"/>
      <c r="Z2" s="337" t="s">
        <v>173</v>
      </c>
      <c r="AA2" s="306"/>
      <c r="AB2" s="306"/>
      <c r="AC2" s="306"/>
      <c r="AD2" s="306"/>
      <c r="AE2" s="338"/>
      <c r="AF2" s="337" t="s">
        <v>174</v>
      </c>
      <c r="AG2" s="306"/>
      <c r="AH2" s="306"/>
      <c r="AI2" s="306"/>
      <c r="AJ2" s="306"/>
      <c r="AK2" s="338"/>
      <c r="AL2" s="337" t="s">
        <v>175</v>
      </c>
      <c r="AM2" s="306"/>
      <c r="AN2" s="306"/>
      <c r="AO2" s="306"/>
      <c r="AP2" s="306"/>
      <c r="AQ2" s="338"/>
      <c r="AR2" s="337" t="s">
        <v>176</v>
      </c>
      <c r="AS2" s="306"/>
      <c r="AT2" s="306"/>
      <c r="AU2" s="306"/>
      <c r="AV2" s="306"/>
      <c r="AW2" s="338"/>
      <c r="AX2" s="337" t="s">
        <v>177</v>
      </c>
      <c r="AY2" s="306"/>
      <c r="AZ2" s="306"/>
      <c r="BA2" s="306"/>
      <c r="BB2" s="306"/>
      <c r="BC2" s="338"/>
      <c r="BD2" s="337" t="s">
        <v>178</v>
      </c>
      <c r="BE2" s="306"/>
      <c r="BF2" s="306"/>
      <c r="BG2" s="306"/>
      <c r="BH2" s="306"/>
      <c r="BI2" s="338"/>
      <c r="BJ2" s="337" t="s">
        <v>179</v>
      </c>
      <c r="BK2" s="306"/>
      <c r="BL2" s="306"/>
      <c r="BM2" s="306"/>
      <c r="BN2" s="306"/>
      <c r="BO2" s="338"/>
      <c r="BP2" s="337" t="s">
        <v>180</v>
      </c>
      <c r="BQ2" s="306"/>
      <c r="BR2" s="306"/>
      <c r="BS2" s="306"/>
      <c r="BT2" s="306"/>
      <c r="BU2" s="338"/>
      <c r="BV2" s="337" t="s">
        <v>181</v>
      </c>
      <c r="BW2" s="306"/>
      <c r="BX2" s="306"/>
      <c r="BY2" s="306"/>
      <c r="BZ2" s="306"/>
      <c r="CA2" s="338"/>
      <c r="CB2" s="337" t="s">
        <v>182</v>
      </c>
      <c r="CC2" s="306"/>
      <c r="CD2" s="306"/>
      <c r="CE2" s="306"/>
      <c r="CF2" s="306"/>
      <c r="CG2" s="338"/>
      <c r="CH2" s="337" t="s">
        <v>183</v>
      </c>
      <c r="CI2" s="306"/>
      <c r="CJ2" s="306"/>
      <c r="CK2" s="306"/>
      <c r="CL2" s="306"/>
      <c r="CM2" s="338"/>
      <c r="CN2" s="306" t="s">
        <v>78</v>
      </c>
      <c r="CO2" s="306"/>
      <c r="CP2" s="337" t="s">
        <v>184</v>
      </c>
      <c r="CQ2" s="306"/>
      <c r="CR2" s="306"/>
      <c r="CS2" s="306"/>
      <c r="CT2" s="306"/>
      <c r="CU2" s="338"/>
      <c r="CV2" s="306" t="s">
        <v>185</v>
      </c>
      <c r="CW2" s="306"/>
      <c r="CX2" s="306"/>
      <c r="CY2" s="306"/>
      <c r="CZ2" s="306"/>
      <c r="DA2" s="306"/>
      <c r="DB2" s="337" t="s">
        <v>186</v>
      </c>
      <c r="DC2" s="306"/>
      <c r="DD2" s="306"/>
      <c r="DE2" s="306"/>
      <c r="DF2" s="306"/>
      <c r="DG2" s="338"/>
      <c r="DH2" s="306" t="s">
        <v>187</v>
      </c>
      <c r="DI2" s="306"/>
      <c r="DJ2" s="306"/>
      <c r="DK2" s="306"/>
      <c r="DL2" s="306"/>
      <c r="DM2" s="306"/>
      <c r="DN2" s="337" t="s">
        <v>188</v>
      </c>
      <c r="DO2" s="306"/>
      <c r="DP2" s="306"/>
      <c r="DQ2" s="306"/>
      <c r="DR2" s="306"/>
      <c r="DS2" s="338"/>
      <c r="DT2" s="349" t="s">
        <v>47</v>
      </c>
      <c r="DU2" s="350"/>
      <c r="DV2" s="327" t="s">
        <v>48</v>
      </c>
      <c r="DW2" s="322" t="s">
        <v>49</v>
      </c>
    </row>
    <row r="3" spans="1:131" s="98" customFormat="1">
      <c r="A3" s="335"/>
      <c r="B3" s="333" t="s">
        <v>51</v>
      </c>
      <c r="C3" s="309"/>
      <c r="D3" s="309"/>
      <c r="E3" s="310"/>
      <c r="F3" s="311" t="s">
        <v>52</v>
      </c>
      <c r="G3" s="339" t="s">
        <v>53</v>
      </c>
      <c r="H3" s="333" t="s">
        <v>51</v>
      </c>
      <c r="I3" s="309"/>
      <c r="J3" s="309"/>
      <c r="K3" s="310"/>
      <c r="L3" s="311" t="s">
        <v>52</v>
      </c>
      <c r="M3" s="339" t="s">
        <v>53</v>
      </c>
      <c r="N3" s="333" t="s">
        <v>51</v>
      </c>
      <c r="O3" s="309"/>
      <c r="P3" s="309"/>
      <c r="Q3" s="310"/>
      <c r="R3" s="311" t="s">
        <v>52</v>
      </c>
      <c r="S3" s="339" t="s">
        <v>53</v>
      </c>
      <c r="T3" s="333" t="s">
        <v>51</v>
      </c>
      <c r="U3" s="309"/>
      <c r="V3" s="309"/>
      <c r="W3" s="310"/>
      <c r="X3" s="311" t="s">
        <v>52</v>
      </c>
      <c r="Y3" s="339" t="s">
        <v>53</v>
      </c>
      <c r="Z3" s="333" t="s">
        <v>51</v>
      </c>
      <c r="AA3" s="309"/>
      <c r="AB3" s="309"/>
      <c r="AC3" s="310"/>
      <c r="AD3" s="311" t="s">
        <v>52</v>
      </c>
      <c r="AE3" s="339" t="s">
        <v>53</v>
      </c>
      <c r="AF3" s="333" t="s">
        <v>51</v>
      </c>
      <c r="AG3" s="309"/>
      <c r="AH3" s="309"/>
      <c r="AI3" s="310"/>
      <c r="AJ3" s="311" t="s">
        <v>52</v>
      </c>
      <c r="AK3" s="339" t="s">
        <v>53</v>
      </c>
      <c r="AL3" s="333" t="s">
        <v>51</v>
      </c>
      <c r="AM3" s="309"/>
      <c r="AN3" s="309"/>
      <c r="AO3" s="310"/>
      <c r="AP3" s="311" t="s">
        <v>52</v>
      </c>
      <c r="AQ3" s="339" t="s">
        <v>53</v>
      </c>
      <c r="AR3" s="333" t="s">
        <v>51</v>
      </c>
      <c r="AS3" s="309"/>
      <c r="AT3" s="309"/>
      <c r="AU3" s="310"/>
      <c r="AV3" s="311" t="s">
        <v>52</v>
      </c>
      <c r="AW3" s="339" t="s">
        <v>53</v>
      </c>
      <c r="AX3" s="343" t="s">
        <v>51</v>
      </c>
      <c r="AY3" s="331"/>
      <c r="AZ3" s="331"/>
      <c r="BA3" s="332"/>
      <c r="BB3" s="311" t="s">
        <v>54</v>
      </c>
      <c r="BC3" s="339" t="s">
        <v>53</v>
      </c>
      <c r="BD3" s="343" t="s">
        <v>51</v>
      </c>
      <c r="BE3" s="331"/>
      <c r="BF3" s="331"/>
      <c r="BG3" s="332"/>
      <c r="BH3" s="313" t="s">
        <v>54</v>
      </c>
      <c r="BI3" s="341" t="s">
        <v>53</v>
      </c>
      <c r="BJ3" s="343" t="s">
        <v>51</v>
      </c>
      <c r="BK3" s="331"/>
      <c r="BL3" s="331"/>
      <c r="BM3" s="332"/>
      <c r="BN3" s="311" t="s">
        <v>54</v>
      </c>
      <c r="BO3" s="339" t="s">
        <v>53</v>
      </c>
      <c r="BP3" s="333" t="s">
        <v>51</v>
      </c>
      <c r="BQ3" s="309"/>
      <c r="BR3" s="309"/>
      <c r="BS3" s="310"/>
      <c r="BT3" s="313" t="s">
        <v>54</v>
      </c>
      <c r="BU3" s="341" t="s">
        <v>53</v>
      </c>
      <c r="BV3" s="343" t="s">
        <v>51</v>
      </c>
      <c r="BW3" s="331"/>
      <c r="BX3" s="331"/>
      <c r="BY3" s="332"/>
      <c r="BZ3" s="313" t="s">
        <v>54</v>
      </c>
      <c r="CA3" s="341" t="s">
        <v>53</v>
      </c>
      <c r="CB3" s="343" t="s">
        <v>51</v>
      </c>
      <c r="CC3" s="331"/>
      <c r="CD3" s="331"/>
      <c r="CE3" s="332"/>
      <c r="CF3" s="313" t="s">
        <v>54</v>
      </c>
      <c r="CG3" s="341" t="s">
        <v>53</v>
      </c>
      <c r="CH3" s="333" t="s">
        <v>51</v>
      </c>
      <c r="CI3" s="309"/>
      <c r="CJ3" s="309"/>
      <c r="CK3" s="310"/>
      <c r="CL3" s="313" t="s">
        <v>54</v>
      </c>
      <c r="CM3" s="341" t="s">
        <v>53</v>
      </c>
      <c r="CN3" s="351" t="s">
        <v>54</v>
      </c>
      <c r="CO3" s="315" t="s">
        <v>53</v>
      </c>
      <c r="CP3" s="333" t="s">
        <v>51</v>
      </c>
      <c r="CQ3" s="309"/>
      <c r="CR3" s="309"/>
      <c r="CS3" s="310"/>
      <c r="CT3" s="313" t="s">
        <v>54</v>
      </c>
      <c r="CU3" s="341" t="s">
        <v>53</v>
      </c>
      <c r="CV3" s="331" t="s">
        <v>51</v>
      </c>
      <c r="CW3" s="332"/>
      <c r="CX3" s="205"/>
      <c r="CY3" s="205"/>
      <c r="CZ3" s="313" t="s">
        <v>54</v>
      </c>
      <c r="DA3" s="315" t="s">
        <v>53</v>
      </c>
      <c r="DB3" s="333" t="s">
        <v>51</v>
      </c>
      <c r="DC3" s="309"/>
      <c r="DD3" s="309"/>
      <c r="DE3" s="310"/>
      <c r="DF3" s="313" t="s">
        <v>54</v>
      </c>
      <c r="DG3" s="341" t="s">
        <v>53</v>
      </c>
      <c r="DH3" s="332" t="s">
        <v>51</v>
      </c>
      <c r="DI3" s="321"/>
      <c r="DJ3" s="321"/>
      <c r="DK3" s="321"/>
      <c r="DL3" s="313" t="s">
        <v>54</v>
      </c>
      <c r="DM3" s="315" t="s">
        <v>53</v>
      </c>
      <c r="DN3" s="333" t="s">
        <v>51</v>
      </c>
      <c r="DO3" s="309"/>
      <c r="DP3" s="309"/>
      <c r="DQ3" s="310"/>
      <c r="DR3" s="313" t="s">
        <v>54</v>
      </c>
      <c r="DS3" s="341" t="s">
        <v>53</v>
      </c>
      <c r="DT3" s="351" t="s">
        <v>54</v>
      </c>
      <c r="DU3" s="341" t="s">
        <v>53</v>
      </c>
      <c r="DV3" s="328"/>
      <c r="DW3" s="323"/>
      <c r="DX3" s="97"/>
    </row>
    <row r="4" spans="1:131" s="98" customFormat="1" ht="37.5">
      <c r="A4" s="336"/>
      <c r="B4" s="128" t="s">
        <v>55</v>
      </c>
      <c r="C4" s="99" t="s">
        <v>56</v>
      </c>
      <c r="D4" s="99" t="s">
        <v>57</v>
      </c>
      <c r="E4" s="99" t="s">
        <v>58</v>
      </c>
      <c r="F4" s="312"/>
      <c r="G4" s="340"/>
      <c r="H4" s="128" t="s">
        <v>55</v>
      </c>
      <c r="I4" s="99" t="s">
        <v>56</v>
      </c>
      <c r="J4" s="99" t="s">
        <v>57</v>
      </c>
      <c r="K4" s="99" t="s">
        <v>58</v>
      </c>
      <c r="L4" s="312"/>
      <c r="M4" s="340"/>
      <c r="N4" s="128" t="s">
        <v>55</v>
      </c>
      <c r="O4" s="99" t="s">
        <v>56</v>
      </c>
      <c r="P4" s="99" t="s">
        <v>57</v>
      </c>
      <c r="Q4" s="99" t="s">
        <v>58</v>
      </c>
      <c r="R4" s="312"/>
      <c r="S4" s="340"/>
      <c r="T4" s="128" t="s">
        <v>55</v>
      </c>
      <c r="U4" s="99" t="s">
        <v>56</v>
      </c>
      <c r="V4" s="99" t="s">
        <v>57</v>
      </c>
      <c r="W4" s="99" t="s">
        <v>58</v>
      </c>
      <c r="X4" s="312"/>
      <c r="Y4" s="340"/>
      <c r="Z4" s="128" t="s">
        <v>55</v>
      </c>
      <c r="AA4" s="99" t="s">
        <v>56</v>
      </c>
      <c r="AB4" s="99" t="s">
        <v>57</v>
      </c>
      <c r="AC4" s="99" t="s">
        <v>58</v>
      </c>
      <c r="AD4" s="312"/>
      <c r="AE4" s="340"/>
      <c r="AF4" s="128" t="s">
        <v>55</v>
      </c>
      <c r="AG4" s="99" t="s">
        <v>56</v>
      </c>
      <c r="AH4" s="99" t="s">
        <v>57</v>
      </c>
      <c r="AI4" s="99" t="s">
        <v>58</v>
      </c>
      <c r="AJ4" s="312"/>
      <c r="AK4" s="340"/>
      <c r="AL4" s="128" t="s">
        <v>55</v>
      </c>
      <c r="AM4" s="99" t="s">
        <v>56</v>
      </c>
      <c r="AN4" s="99" t="s">
        <v>57</v>
      </c>
      <c r="AO4" s="99" t="s">
        <v>58</v>
      </c>
      <c r="AP4" s="312"/>
      <c r="AQ4" s="340"/>
      <c r="AR4" s="128" t="s">
        <v>55</v>
      </c>
      <c r="AS4" s="99" t="s">
        <v>56</v>
      </c>
      <c r="AT4" s="99" t="s">
        <v>57</v>
      </c>
      <c r="AU4" s="99" t="s">
        <v>58</v>
      </c>
      <c r="AV4" s="312"/>
      <c r="AW4" s="340"/>
      <c r="AX4" s="128" t="s">
        <v>55</v>
      </c>
      <c r="AY4" s="99" t="s">
        <v>56</v>
      </c>
      <c r="AZ4" s="99" t="s">
        <v>57</v>
      </c>
      <c r="BA4" s="99" t="s">
        <v>58</v>
      </c>
      <c r="BB4" s="312"/>
      <c r="BC4" s="340"/>
      <c r="BD4" s="128" t="s">
        <v>55</v>
      </c>
      <c r="BE4" s="99" t="s">
        <v>56</v>
      </c>
      <c r="BF4" s="99" t="s">
        <v>57</v>
      </c>
      <c r="BG4" s="99" t="s">
        <v>58</v>
      </c>
      <c r="BH4" s="314"/>
      <c r="BI4" s="342"/>
      <c r="BJ4" s="128" t="s">
        <v>55</v>
      </c>
      <c r="BK4" s="99" t="s">
        <v>56</v>
      </c>
      <c r="BL4" s="99" t="s">
        <v>57</v>
      </c>
      <c r="BM4" s="99" t="s">
        <v>58</v>
      </c>
      <c r="BN4" s="312"/>
      <c r="BO4" s="340"/>
      <c r="BP4" s="128" t="s">
        <v>55</v>
      </c>
      <c r="BQ4" s="99" t="s">
        <v>56</v>
      </c>
      <c r="BR4" s="99" t="s">
        <v>57</v>
      </c>
      <c r="BS4" s="99" t="s">
        <v>59</v>
      </c>
      <c r="BT4" s="314"/>
      <c r="BU4" s="342"/>
      <c r="BV4" s="128" t="s">
        <v>55</v>
      </c>
      <c r="BW4" s="99" t="s">
        <v>56</v>
      </c>
      <c r="BX4" s="99" t="s">
        <v>57</v>
      </c>
      <c r="BY4" s="99" t="s">
        <v>59</v>
      </c>
      <c r="BZ4" s="314"/>
      <c r="CA4" s="342"/>
      <c r="CB4" s="128" t="s">
        <v>55</v>
      </c>
      <c r="CC4" s="99" t="s">
        <v>56</v>
      </c>
      <c r="CD4" s="99" t="s">
        <v>57</v>
      </c>
      <c r="CE4" s="99" t="s">
        <v>59</v>
      </c>
      <c r="CF4" s="314"/>
      <c r="CG4" s="316"/>
      <c r="CH4" s="99" t="s">
        <v>55</v>
      </c>
      <c r="CI4" s="99" t="s">
        <v>56</v>
      </c>
      <c r="CJ4" s="99" t="s">
        <v>60</v>
      </c>
      <c r="CK4" s="99" t="s">
        <v>59</v>
      </c>
      <c r="CL4" s="314"/>
      <c r="CM4" s="342"/>
      <c r="CN4" s="352"/>
      <c r="CO4" s="316"/>
      <c r="CP4" s="128" t="s">
        <v>55</v>
      </c>
      <c r="CQ4" s="99" t="s">
        <v>56</v>
      </c>
      <c r="CR4" s="100" t="s">
        <v>60</v>
      </c>
      <c r="CS4" s="99" t="s">
        <v>59</v>
      </c>
      <c r="CT4" s="314"/>
      <c r="CU4" s="342"/>
      <c r="CV4" s="101" t="s">
        <v>55</v>
      </c>
      <c r="CW4" s="99" t="s">
        <v>56</v>
      </c>
      <c r="CX4" s="100" t="s">
        <v>60</v>
      </c>
      <c r="CY4" s="99" t="s">
        <v>59</v>
      </c>
      <c r="CZ4" s="314"/>
      <c r="DA4" s="316"/>
      <c r="DB4" s="128" t="s">
        <v>55</v>
      </c>
      <c r="DC4" s="99" t="s">
        <v>56</v>
      </c>
      <c r="DD4" s="100" t="s">
        <v>60</v>
      </c>
      <c r="DE4" s="100" t="s">
        <v>61</v>
      </c>
      <c r="DF4" s="314"/>
      <c r="DG4" s="342"/>
      <c r="DH4" s="129" t="s">
        <v>55</v>
      </c>
      <c r="DI4" s="100" t="s">
        <v>56</v>
      </c>
      <c r="DJ4" s="100" t="s">
        <v>60</v>
      </c>
      <c r="DK4" s="100" t="s">
        <v>59</v>
      </c>
      <c r="DL4" s="314"/>
      <c r="DM4" s="316"/>
      <c r="DN4" s="128" t="s">
        <v>55</v>
      </c>
      <c r="DO4" s="99" t="s">
        <v>56</v>
      </c>
      <c r="DP4" s="100" t="s">
        <v>60</v>
      </c>
      <c r="DQ4" s="99" t="s">
        <v>59</v>
      </c>
      <c r="DR4" s="314"/>
      <c r="DS4" s="342"/>
      <c r="DT4" s="352"/>
      <c r="DU4" s="342"/>
      <c r="DV4" s="329"/>
      <c r="DW4" s="324"/>
      <c r="DX4" s="97"/>
    </row>
    <row r="5" spans="1:131">
      <c r="A5" s="356">
        <v>42948</v>
      </c>
      <c r="B5" s="130">
        <v>35546</v>
      </c>
      <c r="C5" s="1">
        <v>4712</v>
      </c>
      <c r="D5" s="1">
        <v>0</v>
      </c>
      <c r="E5" s="1">
        <v>0</v>
      </c>
      <c r="F5" s="102">
        <f>SUM(B5+C5+D5+E5)</f>
        <v>40258</v>
      </c>
      <c r="G5" s="131">
        <f>'[6]Non farebox- Details '!E5</f>
        <v>4114</v>
      </c>
      <c r="H5" s="130">
        <v>9406</v>
      </c>
      <c r="I5" s="1">
        <v>2610</v>
      </c>
      <c r="J5" s="1">
        <v>0</v>
      </c>
      <c r="K5" s="1">
        <v>0</v>
      </c>
      <c r="L5" s="102">
        <f>SUM(H5+I5+J5+K5)</f>
        <v>12016</v>
      </c>
      <c r="M5" s="131">
        <f>'[6]Non farebox- Details '!I5</f>
        <v>114</v>
      </c>
      <c r="N5" s="130">
        <v>8640</v>
      </c>
      <c r="O5" s="1">
        <v>5250</v>
      </c>
      <c r="P5" s="1">
        <v>0</v>
      </c>
      <c r="Q5" s="1">
        <v>0</v>
      </c>
      <c r="R5" s="102">
        <f>SUM(N5+O5+P5+Q5)</f>
        <v>13890</v>
      </c>
      <c r="S5" s="131">
        <f>'[6]Non farebox- Details '!M5</f>
        <v>95</v>
      </c>
      <c r="T5" s="130">
        <v>12695</v>
      </c>
      <c r="U5" s="1">
        <v>2500</v>
      </c>
      <c r="V5" s="1">
        <v>0</v>
      </c>
      <c r="W5" s="1">
        <v>0</v>
      </c>
      <c r="X5" s="102">
        <f>SUM(T5+U5+V5+W5)</f>
        <v>15195</v>
      </c>
      <c r="Y5" s="131">
        <f>'[6]Non farebox- Details '!Q5</f>
        <v>258</v>
      </c>
      <c r="Z5" s="130">
        <v>25112</v>
      </c>
      <c r="AA5" s="1">
        <v>12500</v>
      </c>
      <c r="AB5" s="1">
        <v>0</v>
      </c>
      <c r="AC5" s="1">
        <v>0</v>
      </c>
      <c r="AD5" s="102">
        <f>SUM(Z5+AA5+AB5+AC5)</f>
        <v>37612</v>
      </c>
      <c r="AE5" s="131">
        <f>'[6]Non farebox- Details '!U5</f>
        <v>2593</v>
      </c>
      <c r="AF5" s="130">
        <v>29655</v>
      </c>
      <c r="AG5" s="1">
        <v>9580</v>
      </c>
      <c r="AH5" s="1">
        <v>0</v>
      </c>
      <c r="AI5" s="1">
        <v>0</v>
      </c>
      <c r="AJ5" s="102">
        <f>SUM(AF5+AG5+AH5+AI5)</f>
        <v>39235</v>
      </c>
      <c r="AK5" s="131">
        <f>'[6]Non farebox- Details '!Z5</f>
        <v>662</v>
      </c>
      <c r="AL5" s="130">
        <v>59934</v>
      </c>
      <c r="AM5" s="1">
        <v>23330</v>
      </c>
      <c r="AN5" s="1">
        <v>0</v>
      </c>
      <c r="AO5" s="1">
        <v>1000</v>
      </c>
      <c r="AP5" s="102">
        <f>SUM(AL5+AM5+AN5+AO5)</f>
        <v>84264</v>
      </c>
      <c r="AQ5" s="131">
        <f>'[6]Non farebox- Details '!AE5</f>
        <v>5308</v>
      </c>
      <c r="AR5" s="130">
        <v>43877</v>
      </c>
      <c r="AS5" s="1">
        <v>18940</v>
      </c>
      <c r="AT5" s="1">
        <v>0</v>
      </c>
      <c r="AU5" s="1">
        <v>0</v>
      </c>
      <c r="AV5" s="102">
        <f>SUM(AR5+AS5+AT5+AU5)</f>
        <v>62817</v>
      </c>
      <c r="AW5" s="131">
        <f>'[6]Non farebox- Details '!AI5</f>
        <v>13542</v>
      </c>
      <c r="AX5" s="130">
        <v>56252</v>
      </c>
      <c r="AY5" s="1">
        <v>9183.2999999999993</v>
      </c>
      <c r="AZ5" s="1">
        <v>0</v>
      </c>
      <c r="BA5" s="1">
        <v>0</v>
      </c>
      <c r="BB5" s="103">
        <f>SUM(AX5:BA5)</f>
        <v>65435.3</v>
      </c>
      <c r="BC5" s="131">
        <f>'[6]Non farebox- Details '!AL5</f>
        <v>104</v>
      </c>
      <c r="BD5" s="132">
        <v>13799</v>
      </c>
      <c r="BE5" s="4">
        <v>5570</v>
      </c>
      <c r="BF5" s="4">
        <v>0</v>
      </c>
      <c r="BG5" s="4">
        <v>0</v>
      </c>
      <c r="BH5" s="103">
        <f>SUM(BD5:BG5)</f>
        <v>19369</v>
      </c>
      <c r="BI5" s="106">
        <f>'[6]Non farebox- Details '!AO5</f>
        <v>2605</v>
      </c>
      <c r="BJ5" s="132">
        <v>43018</v>
      </c>
      <c r="BK5" s="4">
        <v>9988</v>
      </c>
      <c r="BL5" s="4">
        <v>0</v>
      </c>
      <c r="BM5" s="4">
        <v>0</v>
      </c>
      <c r="BN5" s="103">
        <f>SUM(BJ5:BM5)</f>
        <v>53006</v>
      </c>
      <c r="BO5" s="106">
        <f>'[6]Non farebox- Details '!AS5</f>
        <v>8840</v>
      </c>
      <c r="BP5" s="130">
        <v>23975</v>
      </c>
      <c r="BQ5" s="1">
        <v>10120</v>
      </c>
      <c r="BR5" s="4">
        <v>0</v>
      </c>
      <c r="BS5" s="4">
        <v>0</v>
      </c>
      <c r="BT5" s="103">
        <f>SUM(BP5:BS5)</f>
        <v>34095</v>
      </c>
      <c r="BU5" s="131">
        <f>'[6]Non farebox- Details '!AW5</f>
        <v>3105</v>
      </c>
      <c r="BV5" s="130">
        <v>34596</v>
      </c>
      <c r="BW5" s="1">
        <v>15190</v>
      </c>
      <c r="BX5" s="4">
        <v>0</v>
      </c>
      <c r="BY5" s="1">
        <v>300</v>
      </c>
      <c r="BZ5" s="103">
        <f>SUM(BV5:BY5)</f>
        <v>50086</v>
      </c>
      <c r="CA5" s="131">
        <f>'[6]Non farebox- Details '!BA5</f>
        <v>735</v>
      </c>
      <c r="CB5" s="130">
        <v>44025</v>
      </c>
      <c r="CC5" s="1">
        <v>16040</v>
      </c>
      <c r="CD5" s="1">
        <v>0</v>
      </c>
      <c r="CE5" s="1">
        <v>500</v>
      </c>
      <c r="CF5" s="103">
        <f>SUM(CB5:CE5)</f>
        <v>60565</v>
      </c>
      <c r="CG5" s="106">
        <f>'[6]Non farebox- Details '!BE5</f>
        <v>7625</v>
      </c>
      <c r="CH5" s="133">
        <v>33076</v>
      </c>
      <c r="CI5" s="104">
        <v>18120</v>
      </c>
      <c r="CJ5" s="104">
        <v>0</v>
      </c>
      <c r="CK5" s="104">
        <v>0</v>
      </c>
      <c r="CL5" s="103">
        <f>SUM(CH5:CK5)</f>
        <v>51196</v>
      </c>
      <c r="CM5" s="106">
        <f>'[6]Non farebox- Details '!BI5</f>
        <v>1465</v>
      </c>
      <c r="CN5" s="353">
        <f>SUM(AV5+BB5+BH5+BN5+BT5+BZ5+CF5+CL5+F5+L5+R5+X5+AD5+AJ5+AP5)</f>
        <v>639039.30000000005</v>
      </c>
      <c r="CO5" s="105">
        <f>SUM(AW5+BC5+BI5+BO5+BU5+CA5+CG5+CM5+G5+M5+S5+Y5+AE5+AK5+AQ5)</f>
        <v>51165</v>
      </c>
      <c r="CP5" s="130">
        <v>12926</v>
      </c>
      <c r="CQ5" s="1">
        <v>7630</v>
      </c>
      <c r="CR5" s="1">
        <v>0</v>
      </c>
      <c r="CS5" s="1">
        <v>0</v>
      </c>
      <c r="CT5" s="103">
        <f>SUM(CP5+CQ5+CR5+CS5)</f>
        <v>20556</v>
      </c>
      <c r="CU5" s="106">
        <f>'[6]Non farebox- Details '!BL5</f>
        <v>415</v>
      </c>
      <c r="CV5" s="107">
        <v>18969</v>
      </c>
      <c r="CW5" s="1">
        <v>3980</v>
      </c>
      <c r="CX5" s="1">
        <v>0</v>
      </c>
      <c r="CY5" s="1">
        <v>0</v>
      </c>
      <c r="CZ5" s="103">
        <f>SUM(CV5:CY5)</f>
        <v>22949</v>
      </c>
      <c r="DA5" s="105">
        <f>'[6]Non farebox- Details '!BO5</f>
        <v>4320</v>
      </c>
      <c r="DB5" s="130">
        <v>4015</v>
      </c>
      <c r="DC5" s="1">
        <v>700</v>
      </c>
      <c r="DD5" s="1">
        <v>0</v>
      </c>
      <c r="DE5" s="1">
        <v>0</v>
      </c>
      <c r="DF5" s="103">
        <f>SUM(DB5:DE5)</f>
        <v>4715</v>
      </c>
      <c r="DG5" s="106">
        <f>'[6]Non farebox- Details '!BT5</f>
        <v>445</v>
      </c>
      <c r="DH5" s="107">
        <v>14484</v>
      </c>
      <c r="DI5" s="1">
        <v>5980</v>
      </c>
      <c r="DJ5" s="1">
        <v>0</v>
      </c>
      <c r="DK5" s="1">
        <v>0</v>
      </c>
      <c r="DL5" s="103">
        <f>SUM(DH5:DK5)</f>
        <v>20464</v>
      </c>
      <c r="DM5" s="105">
        <f>'[6]Non farebox- Details '!BX5</f>
        <v>700</v>
      </c>
      <c r="DN5" s="130">
        <v>62602</v>
      </c>
      <c r="DO5" s="1">
        <v>13020</v>
      </c>
      <c r="DP5" s="1">
        <v>0</v>
      </c>
      <c r="DQ5" s="1">
        <v>0</v>
      </c>
      <c r="DR5" s="103">
        <f>SUM(DN5:DQ5)</f>
        <v>75622</v>
      </c>
      <c r="DS5" s="106">
        <f>'[6]Non farebox- Details '!CB5</f>
        <v>5915</v>
      </c>
      <c r="DT5" s="353">
        <f>SUM(CT5+CZ5+DF5+DL5+DR5)</f>
        <v>144306</v>
      </c>
      <c r="DU5" s="354">
        <f t="shared" ref="DU5:DU35" si="0">SUM(CU5+DA5+DG5+DM5+DS5)</f>
        <v>11795</v>
      </c>
      <c r="DV5" s="108">
        <f>AV5+BB5+BH5+BN5+BT5+BZ5+CF5+CL5+CT5+CZ5+DF5+DL5+DR5+F5+L5+R5+X5+AD5+AJ5+AP5</f>
        <v>783345.3</v>
      </c>
      <c r="DW5" s="109">
        <f>'[6]Non farebox- Details '!CC5</f>
        <v>62960</v>
      </c>
      <c r="DX5" s="110"/>
      <c r="DY5" s="110"/>
      <c r="DZ5" s="46"/>
      <c r="EA5" s="46"/>
    </row>
    <row r="6" spans="1:131">
      <c r="A6" s="356">
        <v>42949</v>
      </c>
      <c r="B6" s="130">
        <v>38229</v>
      </c>
      <c r="C6" s="1">
        <v>6460</v>
      </c>
      <c r="D6" s="1">
        <v>0</v>
      </c>
      <c r="E6" s="1">
        <v>0</v>
      </c>
      <c r="F6" s="102">
        <f t="shared" ref="F6:F35" si="1">SUM(B6+C6+D6+E6)</f>
        <v>44689</v>
      </c>
      <c r="G6" s="131">
        <f>'[6]Non farebox- Details '!E6</f>
        <v>828</v>
      </c>
      <c r="H6" s="130">
        <v>13669</v>
      </c>
      <c r="I6" s="1">
        <v>1450</v>
      </c>
      <c r="J6" s="1">
        <v>0</v>
      </c>
      <c r="K6" s="1">
        <v>200</v>
      </c>
      <c r="L6" s="102">
        <f t="shared" ref="L6:L35" si="2">SUM(H6+I6+J6+K6)</f>
        <v>15319</v>
      </c>
      <c r="M6" s="131">
        <f>'[6]Non farebox- Details '!I6</f>
        <v>118</v>
      </c>
      <c r="N6" s="130">
        <v>7594</v>
      </c>
      <c r="O6" s="1">
        <v>1230</v>
      </c>
      <c r="P6" s="1">
        <v>0</v>
      </c>
      <c r="Q6" s="1">
        <v>0</v>
      </c>
      <c r="R6" s="102">
        <f t="shared" ref="R6:R35" si="3">SUM(N6+O6+P6+Q6)</f>
        <v>8824</v>
      </c>
      <c r="S6" s="131">
        <f>'[6]Non farebox- Details '!M6</f>
        <v>115</v>
      </c>
      <c r="T6" s="130">
        <v>15759</v>
      </c>
      <c r="U6" s="1">
        <v>3160</v>
      </c>
      <c r="V6" s="1">
        <v>0</v>
      </c>
      <c r="W6" s="1">
        <v>0</v>
      </c>
      <c r="X6" s="102">
        <f t="shared" ref="X6:X35" si="4">SUM(T6+U6+V6+W6)</f>
        <v>18919</v>
      </c>
      <c r="Y6" s="131">
        <f>'[6]Non farebox- Details '!Q6</f>
        <v>315</v>
      </c>
      <c r="Z6" s="130">
        <v>24243</v>
      </c>
      <c r="AA6" s="1">
        <v>10130</v>
      </c>
      <c r="AB6" s="1">
        <v>0</v>
      </c>
      <c r="AC6" s="1">
        <v>0</v>
      </c>
      <c r="AD6" s="102">
        <f t="shared" ref="AD6:AD35" si="5">SUM(Z6+AA6+AB6+AC6)</f>
        <v>34373</v>
      </c>
      <c r="AE6" s="131">
        <f>'[6]Non farebox- Details '!U6</f>
        <v>897</v>
      </c>
      <c r="AF6" s="134">
        <v>20689</v>
      </c>
      <c r="AG6" s="1">
        <v>7040</v>
      </c>
      <c r="AH6" s="1">
        <v>0</v>
      </c>
      <c r="AI6" s="1">
        <v>0</v>
      </c>
      <c r="AJ6" s="102">
        <f t="shared" ref="AJ6:AJ35" si="6">SUM(AF6+AG6+AH6+AI6)</f>
        <v>27729</v>
      </c>
      <c r="AK6" s="131">
        <f>'[6]Non farebox- Details '!Z6</f>
        <v>584</v>
      </c>
      <c r="AL6" s="130">
        <v>63042</v>
      </c>
      <c r="AM6" s="1">
        <v>29225</v>
      </c>
      <c r="AN6" s="1">
        <v>0</v>
      </c>
      <c r="AO6" s="1">
        <v>0</v>
      </c>
      <c r="AP6" s="102">
        <f t="shared" ref="AP6:AP35" si="7">SUM(AL6+AM6+AN6+AO6)</f>
        <v>92267</v>
      </c>
      <c r="AQ6" s="131">
        <f>'[6]Non farebox- Details '!AE6</f>
        <v>4069</v>
      </c>
      <c r="AR6" s="134">
        <v>42977</v>
      </c>
      <c r="AS6" s="1">
        <v>20150</v>
      </c>
      <c r="AT6" s="1">
        <v>0</v>
      </c>
      <c r="AU6" s="1">
        <v>0</v>
      </c>
      <c r="AV6" s="102">
        <f t="shared" ref="AV6:AV35" si="8">SUM(AR6+AS6+AT6+AU6)</f>
        <v>63127</v>
      </c>
      <c r="AW6" s="131">
        <f>'[6]Non farebox- Details '!AI6</f>
        <v>7533</v>
      </c>
      <c r="AX6" s="134">
        <v>53963</v>
      </c>
      <c r="AY6" s="1">
        <v>12340</v>
      </c>
      <c r="AZ6" s="1">
        <v>0</v>
      </c>
      <c r="BA6" s="1">
        <v>0</v>
      </c>
      <c r="BB6" s="103">
        <f t="shared" ref="BB6:BB35" si="9">SUM(AX6:BA6)</f>
        <v>66303</v>
      </c>
      <c r="BC6" s="131">
        <f>'[6]Non farebox- Details '!AL6</f>
        <v>148</v>
      </c>
      <c r="BD6" s="132">
        <v>15438</v>
      </c>
      <c r="BE6" s="4">
        <v>2350</v>
      </c>
      <c r="BF6" s="4">
        <v>0</v>
      </c>
      <c r="BG6" s="4">
        <v>0</v>
      </c>
      <c r="BH6" s="103">
        <f t="shared" ref="BH6:BH35" si="10">SUM(BD6:BG6)</f>
        <v>17788</v>
      </c>
      <c r="BI6" s="106">
        <f>'[6]Non farebox- Details '!AO6</f>
        <v>2080</v>
      </c>
      <c r="BJ6" s="132">
        <v>46787</v>
      </c>
      <c r="BK6" s="4">
        <v>9796</v>
      </c>
      <c r="BL6" s="4">
        <v>0</v>
      </c>
      <c r="BM6" s="4">
        <v>0</v>
      </c>
      <c r="BN6" s="103">
        <f t="shared" ref="BN6:BN35" si="11">SUM(BJ6:BM6)</f>
        <v>56583</v>
      </c>
      <c r="BO6" s="106">
        <f>'[6]Non farebox- Details '!AS6</f>
        <v>8125</v>
      </c>
      <c r="BP6" s="130">
        <v>27815</v>
      </c>
      <c r="BQ6" s="1">
        <v>6270</v>
      </c>
      <c r="BR6" s="4">
        <v>0</v>
      </c>
      <c r="BS6" s="4">
        <v>0</v>
      </c>
      <c r="BT6" s="103">
        <f t="shared" ref="BT6:BT35" si="12">SUM(BP6:BS6)</f>
        <v>34085</v>
      </c>
      <c r="BU6" s="131">
        <f>'[6]Non farebox- Details '!AW6</f>
        <v>3046</v>
      </c>
      <c r="BV6" s="130">
        <v>38771</v>
      </c>
      <c r="BW6" s="1">
        <v>13638</v>
      </c>
      <c r="BX6" s="4">
        <v>0</v>
      </c>
      <c r="BY6" s="1">
        <v>400</v>
      </c>
      <c r="BZ6" s="103">
        <f t="shared" ref="BZ6:BZ35" si="13">SUM(BV6:BY6)</f>
        <v>52809</v>
      </c>
      <c r="CA6" s="131">
        <f>'[6]Non farebox- Details '!BA6</f>
        <v>770</v>
      </c>
      <c r="CB6" s="134">
        <v>51484</v>
      </c>
      <c r="CC6" s="1">
        <v>15555</v>
      </c>
      <c r="CD6" s="1">
        <v>0</v>
      </c>
      <c r="CE6" s="1">
        <v>0</v>
      </c>
      <c r="CF6" s="103">
        <f t="shared" ref="CF6:CF35" si="14">SUM(CB6:CE6)</f>
        <v>67039</v>
      </c>
      <c r="CG6" s="106">
        <f>'[6]Non farebox- Details '!BE6</f>
        <v>5585</v>
      </c>
      <c r="CH6" s="133">
        <v>34735</v>
      </c>
      <c r="CI6" s="104">
        <v>20250</v>
      </c>
      <c r="CJ6" s="104">
        <v>0</v>
      </c>
      <c r="CK6" s="104">
        <v>0</v>
      </c>
      <c r="CL6" s="103">
        <f t="shared" ref="CL6:CL35" si="15">SUM(CH6:CK6)</f>
        <v>54985</v>
      </c>
      <c r="CM6" s="106">
        <f>'[6]Non farebox- Details '!BI6</f>
        <v>2545</v>
      </c>
      <c r="CN6" s="353">
        <f t="shared" ref="CN6:CO34" si="16">SUM(AV6+BB6+BH6+BN6+BT6+BZ6+CF6+CL6+F6+L6+R6+X6+AD6+AJ6+AP6)</f>
        <v>654839</v>
      </c>
      <c r="CO6" s="105">
        <f t="shared" si="16"/>
        <v>36758</v>
      </c>
      <c r="CP6" s="134">
        <v>13851</v>
      </c>
      <c r="CQ6" s="1">
        <v>11960</v>
      </c>
      <c r="CR6" s="1">
        <v>0</v>
      </c>
      <c r="CS6" s="1">
        <v>0</v>
      </c>
      <c r="CT6" s="103">
        <f t="shared" ref="CT6:CT35" si="17">SUM(CP6+CQ6+CR6+CS6)</f>
        <v>25811</v>
      </c>
      <c r="CU6" s="106">
        <f>'[6]Non farebox- Details '!BL6</f>
        <v>1355</v>
      </c>
      <c r="CV6" s="111">
        <v>23067</v>
      </c>
      <c r="CW6" s="1">
        <v>2760</v>
      </c>
      <c r="CX6" s="1">
        <v>0</v>
      </c>
      <c r="CY6" s="1">
        <v>0</v>
      </c>
      <c r="CZ6" s="103">
        <f t="shared" ref="CZ6:CZ35" si="18">SUM(CV6:CY6)</f>
        <v>25827</v>
      </c>
      <c r="DA6" s="105">
        <f>'[6]Non farebox- Details '!BO6</f>
        <v>3770</v>
      </c>
      <c r="DB6" s="134">
        <v>5400</v>
      </c>
      <c r="DC6" s="1">
        <v>250</v>
      </c>
      <c r="DD6" s="1">
        <v>0</v>
      </c>
      <c r="DE6" s="1">
        <v>0</v>
      </c>
      <c r="DF6" s="103">
        <f t="shared" ref="DF6:DF35" si="19">SUM(DB6:DE6)</f>
        <v>5650</v>
      </c>
      <c r="DG6" s="106">
        <f>'[6]Non farebox- Details '!BT6</f>
        <v>470</v>
      </c>
      <c r="DH6" s="111">
        <v>14013</v>
      </c>
      <c r="DI6" s="1">
        <v>5210</v>
      </c>
      <c r="DJ6" s="1">
        <v>0</v>
      </c>
      <c r="DK6" s="1">
        <v>0</v>
      </c>
      <c r="DL6" s="103">
        <f t="shared" ref="DL6:DL35" si="20">SUM(DH6:DK6)</f>
        <v>19223</v>
      </c>
      <c r="DM6" s="105">
        <f>'[6]Non farebox- Details '!BX6</f>
        <v>600</v>
      </c>
      <c r="DN6" s="134">
        <v>68902</v>
      </c>
      <c r="DO6" s="1">
        <v>16060</v>
      </c>
      <c r="DP6" s="1">
        <v>0</v>
      </c>
      <c r="DQ6" s="1">
        <v>0</v>
      </c>
      <c r="DR6" s="103">
        <f t="shared" ref="DR6:DR35" si="21">SUM(DN6:DQ6)</f>
        <v>84962</v>
      </c>
      <c r="DS6" s="106">
        <f>'[6]Non farebox- Details '!CB6</f>
        <v>5490</v>
      </c>
      <c r="DT6" s="353">
        <f t="shared" ref="DT6:DT35" si="22">SUM(CT6+CZ6+DF6+DL6+DR6)</f>
        <v>161473</v>
      </c>
      <c r="DU6" s="354">
        <f t="shared" si="0"/>
        <v>11685</v>
      </c>
      <c r="DV6" s="108">
        <f t="shared" ref="DV6:DV35" si="23">AV6+BB6+BH6+BN6+BT6+BZ6+CF6+CL6+CT6+CZ6+DF6+DL6+DR6+F6+L6+R6+X6+AD6+AJ6+AP6</f>
        <v>816312</v>
      </c>
      <c r="DW6" s="109">
        <f>'[6]Non farebox- Details '!CC6</f>
        <v>48443</v>
      </c>
      <c r="DX6" s="112"/>
      <c r="DY6" s="110"/>
      <c r="DZ6" s="46"/>
      <c r="EA6" s="8"/>
    </row>
    <row r="7" spans="1:131">
      <c r="A7" s="356">
        <v>42950</v>
      </c>
      <c r="B7" s="130">
        <v>31129</v>
      </c>
      <c r="C7" s="1">
        <v>7394</v>
      </c>
      <c r="D7" s="1">
        <v>0</v>
      </c>
      <c r="E7" s="1">
        <v>0</v>
      </c>
      <c r="F7" s="102">
        <f t="shared" si="1"/>
        <v>38523</v>
      </c>
      <c r="G7" s="131">
        <f>'[6]Non farebox- Details '!E7</f>
        <v>1583</v>
      </c>
      <c r="H7" s="130">
        <v>14688</v>
      </c>
      <c r="I7" s="1">
        <v>3300</v>
      </c>
      <c r="J7" s="1">
        <v>0</v>
      </c>
      <c r="K7" s="1">
        <v>0</v>
      </c>
      <c r="L7" s="102">
        <f t="shared" si="2"/>
        <v>17988</v>
      </c>
      <c r="M7" s="131">
        <f>'[6]Non farebox- Details '!I7</f>
        <v>599</v>
      </c>
      <c r="N7" s="130">
        <v>6719</v>
      </c>
      <c r="O7" s="1">
        <v>4120</v>
      </c>
      <c r="P7" s="1">
        <v>0</v>
      </c>
      <c r="Q7" s="1">
        <v>0</v>
      </c>
      <c r="R7" s="102">
        <f t="shared" si="3"/>
        <v>10839</v>
      </c>
      <c r="S7" s="131">
        <f>'[6]Non farebox- Details '!M7</f>
        <v>415</v>
      </c>
      <c r="T7" s="130">
        <v>9795</v>
      </c>
      <c r="U7" s="1">
        <v>1850</v>
      </c>
      <c r="V7" s="1">
        <v>0</v>
      </c>
      <c r="W7" s="1">
        <v>0</v>
      </c>
      <c r="X7" s="102">
        <f t="shared" si="4"/>
        <v>11645</v>
      </c>
      <c r="Y7" s="131">
        <f>'[6]Non farebox- Details '!Q7</f>
        <v>1268</v>
      </c>
      <c r="Z7" s="130">
        <v>24407</v>
      </c>
      <c r="AA7" s="1">
        <v>8980</v>
      </c>
      <c r="AB7" s="1">
        <v>0</v>
      </c>
      <c r="AC7" s="1">
        <v>0</v>
      </c>
      <c r="AD7" s="102">
        <f t="shared" si="5"/>
        <v>33387</v>
      </c>
      <c r="AE7" s="131">
        <f>'[6]Non farebox- Details '!U7</f>
        <v>2368</v>
      </c>
      <c r="AF7" s="130">
        <v>24232</v>
      </c>
      <c r="AG7" s="1">
        <v>6720</v>
      </c>
      <c r="AH7" s="1">
        <v>0</v>
      </c>
      <c r="AI7" s="1">
        <v>0</v>
      </c>
      <c r="AJ7" s="102">
        <f t="shared" si="6"/>
        <v>30952</v>
      </c>
      <c r="AK7" s="131">
        <f>'[6]Non farebox- Details '!Z7</f>
        <v>810</v>
      </c>
      <c r="AL7" s="130">
        <v>56023</v>
      </c>
      <c r="AM7" s="1">
        <v>19021</v>
      </c>
      <c r="AN7" s="1">
        <v>0</v>
      </c>
      <c r="AO7" s="1">
        <v>200</v>
      </c>
      <c r="AP7" s="102">
        <f t="shared" si="7"/>
        <v>75244</v>
      </c>
      <c r="AQ7" s="131">
        <f>'[6]Non farebox- Details '!AE7</f>
        <v>4511</v>
      </c>
      <c r="AR7" s="130">
        <v>40041</v>
      </c>
      <c r="AS7" s="1">
        <v>17480</v>
      </c>
      <c r="AT7" s="1">
        <v>0</v>
      </c>
      <c r="AU7" s="1">
        <v>0</v>
      </c>
      <c r="AV7" s="102">
        <f t="shared" si="8"/>
        <v>57521</v>
      </c>
      <c r="AW7" s="131">
        <f>'[6]Non farebox- Details '!AI7</f>
        <v>10329</v>
      </c>
      <c r="AX7" s="130">
        <v>57083</v>
      </c>
      <c r="AY7" s="1">
        <v>7750</v>
      </c>
      <c r="AZ7" s="1">
        <v>0</v>
      </c>
      <c r="BA7" s="1">
        <v>0</v>
      </c>
      <c r="BB7" s="103">
        <f t="shared" si="9"/>
        <v>64833</v>
      </c>
      <c r="BC7" s="131">
        <f>'[6]Non farebox- Details '!AL7</f>
        <v>56</v>
      </c>
      <c r="BD7" s="132">
        <v>15348</v>
      </c>
      <c r="BE7" s="4">
        <v>1320</v>
      </c>
      <c r="BF7" s="4">
        <v>0</v>
      </c>
      <c r="BG7" s="4">
        <v>0</v>
      </c>
      <c r="BH7" s="103">
        <f t="shared" si="10"/>
        <v>16668</v>
      </c>
      <c r="BI7" s="106">
        <f>'[6]Non farebox- Details '!AO7</f>
        <v>2155</v>
      </c>
      <c r="BJ7" s="132">
        <v>46458</v>
      </c>
      <c r="BK7" s="4">
        <v>10030</v>
      </c>
      <c r="BL7" s="4">
        <v>0</v>
      </c>
      <c r="BM7" s="4">
        <v>0</v>
      </c>
      <c r="BN7" s="103">
        <f t="shared" si="11"/>
        <v>56488</v>
      </c>
      <c r="BO7" s="106">
        <f>'[6]Non farebox- Details '!AS7</f>
        <v>9299</v>
      </c>
      <c r="BP7" s="130">
        <v>26016</v>
      </c>
      <c r="BQ7" s="1">
        <v>4920.6000000000004</v>
      </c>
      <c r="BR7" s="4">
        <v>0</v>
      </c>
      <c r="BS7" s="4">
        <v>0</v>
      </c>
      <c r="BT7" s="103">
        <f t="shared" si="12"/>
        <v>30936.6</v>
      </c>
      <c r="BU7" s="131">
        <f>'[6]Non farebox- Details '!AW7</f>
        <v>2534</v>
      </c>
      <c r="BV7" s="130">
        <v>30220</v>
      </c>
      <c r="BW7" s="1">
        <v>15286</v>
      </c>
      <c r="BX7" s="4">
        <v>0</v>
      </c>
      <c r="BY7" s="1">
        <v>100</v>
      </c>
      <c r="BZ7" s="103">
        <f t="shared" si="13"/>
        <v>45606</v>
      </c>
      <c r="CA7" s="131">
        <f>'[6]Non farebox- Details '!BA7</f>
        <v>1115</v>
      </c>
      <c r="CB7" s="130">
        <v>47726</v>
      </c>
      <c r="CC7" s="1">
        <v>9470</v>
      </c>
      <c r="CD7" s="1">
        <v>0</v>
      </c>
      <c r="CE7" s="1">
        <v>0</v>
      </c>
      <c r="CF7" s="103">
        <f t="shared" si="14"/>
        <v>57196</v>
      </c>
      <c r="CG7" s="106">
        <f>'[6]Non farebox- Details '!BE7</f>
        <v>7435</v>
      </c>
      <c r="CH7" s="133">
        <v>33596</v>
      </c>
      <c r="CI7" s="104">
        <v>15490</v>
      </c>
      <c r="CJ7" s="104">
        <v>0</v>
      </c>
      <c r="CK7" s="104">
        <v>200</v>
      </c>
      <c r="CL7" s="103">
        <f t="shared" si="15"/>
        <v>49286</v>
      </c>
      <c r="CM7" s="106">
        <f>'[6]Non farebox- Details '!BI7</f>
        <v>1475</v>
      </c>
      <c r="CN7" s="353">
        <f t="shared" si="16"/>
        <v>597112.6</v>
      </c>
      <c r="CO7" s="105">
        <f t="shared" si="16"/>
        <v>45952</v>
      </c>
      <c r="CP7" s="130">
        <v>12961</v>
      </c>
      <c r="CQ7" s="1">
        <v>8340</v>
      </c>
      <c r="CR7" s="1">
        <v>0</v>
      </c>
      <c r="CS7" s="1">
        <v>0</v>
      </c>
      <c r="CT7" s="103">
        <f t="shared" si="17"/>
        <v>21301</v>
      </c>
      <c r="CU7" s="106">
        <f>'[6]Non farebox- Details '!BL7</f>
        <v>955</v>
      </c>
      <c r="CV7" s="107">
        <v>19710</v>
      </c>
      <c r="CW7" s="1">
        <v>2960</v>
      </c>
      <c r="CX7" s="1">
        <v>0</v>
      </c>
      <c r="CY7" s="1">
        <v>0</v>
      </c>
      <c r="CZ7" s="103">
        <f t="shared" si="18"/>
        <v>22670</v>
      </c>
      <c r="DA7" s="105">
        <f>'[6]Non farebox- Details '!BO7</f>
        <v>4790</v>
      </c>
      <c r="DB7" s="130">
        <v>5800</v>
      </c>
      <c r="DC7" s="1">
        <v>470</v>
      </c>
      <c r="DD7" s="1">
        <v>0</v>
      </c>
      <c r="DE7" s="1">
        <v>0</v>
      </c>
      <c r="DF7" s="103">
        <f t="shared" si="19"/>
        <v>6270</v>
      </c>
      <c r="DG7" s="106">
        <f>'[6]Non farebox- Details '!BT7</f>
        <v>210</v>
      </c>
      <c r="DH7" s="107">
        <v>12246</v>
      </c>
      <c r="DI7" s="1">
        <v>8010</v>
      </c>
      <c r="DJ7" s="1">
        <v>0</v>
      </c>
      <c r="DK7" s="1">
        <v>0</v>
      </c>
      <c r="DL7" s="103">
        <f t="shared" si="20"/>
        <v>20256</v>
      </c>
      <c r="DM7" s="105">
        <f>'[6]Non farebox- Details '!BX7</f>
        <v>335</v>
      </c>
      <c r="DN7" s="130">
        <v>72943</v>
      </c>
      <c r="DO7" s="1">
        <v>16885</v>
      </c>
      <c r="DP7" s="1">
        <v>0</v>
      </c>
      <c r="DQ7" s="1">
        <v>0</v>
      </c>
      <c r="DR7" s="103">
        <f t="shared" si="21"/>
        <v>89828</v>
      </c>
      <c r="DS7" s="106">
        <f>'[6]Non farebox- Details '!CB7</f>
        <v>9305</v>
      </c>
      <c r="DT7" s="353">
        <f t="shared" si="22"/>
        <v>160325</v>
      </c>
      <c r="DU7" s="354">
        <f t="shared" si="0"/>
        <v>15595</v>
      </c>
      <c r="DV7" s="108">
        <f t="shared" si="23"/>
        <v>757437.6</v>
      </c>
      <c r="DW7" s="109">
        <f>'[6]Non farebox- Details '!CC7</f>
        <v>61547</v>
      </c>
      <c r="DX7" s="112"/>
      <c r="DY7" s="110"/>
      <c r="DZ7" s="46"/>
      <c r="EA7" s="8"/>
    </row>
    <row r="8" spans="1:131">
      <c r="A8" s="356">
        <v>42951</v>
      </c>
      <c r="B8" s="130">
        <v>30836</v>
      </c>
      <c r="C8" s="1">
        <v>3520</v>
      </c>
      <c r="D8" s="1">
        <v>0</v>
      </c>
      <c r="E8" s="1">
        <v>0</v>
      </c>
      <c r="F8" s="102">
        <f t="shared" si="1"/>
        <v>34356</v>
      </c>
      <c r="G8" s="131">
        <f>'[6]Non farebox- Details '!E8</f>
        <v>754</v>
      </c>
      <c r="H8" s="130">
        <v>9826</v>
      </c>
      <c r="I8" s="1">
        <v>1140</v>
      </c>
      <c r="J8" s="1">
        <v>0</v>
      </c>
      <c r="K8" s="1">
        <v>0</v>
      </c>
      <c r="L8" s="102">
        <f t="shared" si="2"/>
        <v>10966</v>
      </c>
      <c r="M8" s="131">
        <f>'[6]Non farebox- Details '!I8</f>
        <v>110</v>
      </c>
      <c r="N8" s="130">
        <v>8863</v>
      </c>
      <c r="O8" s="1">
        <v>2970</v>
      </c>
      <c r="P8" s="1">
        <v>0</v>
      </c>
      <c r="Q8" s="1">
        <v>0</v>
      </c>
      <c r="R8" s="102">
        <f t="shared" si="3"/>
        <v>11833</v>
      </c>
      <c r="S8" s="131">
        <f>'[6]Non farebox- Details '!M8</f>
        <v>75</v>
      </c>
      <c r="T8" s="130">
        <v>14047</v>
      </c>
      <c r="U8" s="1">
        <v>1050</v>
      </c>
      <c r="V8" s="1">
        <v>0</v>
      </c>
      <c r="W8" s="1">
        <v>0</v>
      </c>
      <c r="X8" s="102">
        <f t="shared" si="4"/>
        <v>15097</v>
      </c>
      <c r="Y8" s="131">
        <f>'[6]Non farebox- Details '!Q8</f>
        <v>243</v>
      </c>
      <c r="Z8" s="130">
        <v>28059</v>
      </c>
      <c r="AA8" s="1">
        <v>6550</v>
      </c>
      <c r="AB8" s="1">
        <v>0</v>
      </c>
      <c r="AC8" s="1">
        <v>0</v>
      </c>
      <c r="AD8" s="102">
        <f t="shared" si="5"/>
        <v>34609</v>
      </c>
      <c r="AE8" s="131">
        <f>'[6]Non farebox- Details '!U8</f>
        <v>960</v>
      </c>
      <c r="AF8" s="130">
        <v>25144</v>
      </c>
      <c r="AG8" s="1">
        <v>7230</v>
      </c>
      <c r="AH8" s="1">
        <v>0</v>
      </c>
      <c r="AI8" s="1">
        <v>100</v>
      </c>
      <c r="AJ8" s="102">
        <f t="shared" si="6"/>
        <v>32474</v>
      </c>
      <c r="AK8" s="131">
        <f>'[6]Non farebox- Details '!Z8</f>
        <v>533</v>
      </c>
      <c r="AL8" s="130">
        <v>64929</v>
      </c>
      <c r="AM8" s="1">
        <v>26044</v>
      </c>
      <c r="AN8" s="1">
        <v>0</v>
      </c>
      <c r="AO8" s="1">
        <v>0</v>
      </c>
      <c r="AP8" s="102">
        <f t="shared" si="7"/>
        <v>90973</v>
      </c>
      <c r="AQ8" s="131">
        <f>'[6]Non farebox- Details '!AE8</f>
        <v>3811</v>
      </c>
      <c r="AR8" s="130">
        <v>40375</v>
      </c>
      <c r="AS8" s="1">
        <v>8370</v>
      </c>
      <c r="AT8" s="1">
        <v>0</v>
      </c>
      <c r="AU8" s="1">
        <v>0</v>
      </c>
      <c r="AV8" s="102">
        <f t="shared" si="8"/>
        <v>48745</v>
      </c>
      <c r="AW8" s="131">
        <f>'[6]Non farebox- Details '!AI8</f>
        <v>8828</v>
      </c>
      <c r="AX8" s="130">
        <v>54664</v>
      </c>
      <c r="AY8" s="1">
        <v>7870</v>
      </c>
      <c r="AZ8" s="1">
        <v>0</v>
      </c>
      <c r="BA8" s="1">
        <v>100</v>
      </c>
      <c r="BB8" s="103">
        <f t="shared" si="9"/>
        <v>62634</v>
      </c>
      <c r="BC8" s="131">
        <f>'[6]Non farebox- Details '!AL8</f>
        <v>210</v>
      </c>
      <c r="BD8" s="132">
        <v>17467</v>
      </c>
      <c r="BE8" s="4">
        <v>0</v>
      </c>
      <c r="BF8" s="4">
        <v>0</v>
      </c>
      <c r="BG8" s="4">
        <v>0</v>
      </c>
      <c r="BH8" s="103">
        <f t="shared" si="10"/>
        <v>17467</v>
      </c>
      <c r="BI8" s="106">
        <f>'[6]Non farebox- Details '!AO8</f>
        <v>2225</v>
      </c>
      <c r="BJ8" s="135">
        <v>55625</v>
      </c>
      <c r="BK8" s="113">
        <v>6340</v>
      </c>
      <c r="BL8" s="4">
        <v>0</v>
      </c>
      <c r="BM8" s="113">
        <v>100</v>
      </c>
      <c r="BN8" s="103">
        <f t="shared" si="11"/>
        <v>62065</v>
      </c>
      <c r="BO8" s="106">
        <f>'[6]Non farebox- Details '!AS8</f>
        <v>10280</v>
      </c>
      <c r="BP8" s="130">
        <v>29986</v>
      </c>
      <c r="BQ8" s="1">
        <v>3210</v>
      </c>
      <c r="BR8" s="4">
        <v>0</v>
      </c>
      <c r="BS8" s="4">
        <v>0</v>
      </c>
      <c r="BT8" s="103">
        <f t="shared" si="12"/>
        <v>33196</v>
      </c>
      <c r="BU8" s="131">
        <f>'[6]Non farebox- Details '!AW8</f>
        <v>2963</v>
      </c>
      <c r="BV8" s="130">
        <v>44868</v>
      </c>
      <c r="BW8" s="1">
        <v>12136</v>
      </c>
      <c r="BX8" s="4">
        <v>0</v>
      </c>
      <c r="BY8" s="1">
        <v>0</v>
      </c>
      <c r="BZ8" s="103">
        <f t="shared" si="13"/>
        <v>57004</v>
      </c>
      <c r="CA8" s="131">
        <f>'[6]Non farebox- Details '!BA8</f>
        <v>780</v>
      </c>
      <c r="CB8" s="130">
        <v>73680</v>
      </c>
      <c r="CC8" s="1">
        <v>14000</v>
      </c>
      <c r="CD8" s="1">
        <v>0</v>
      </c>
      <c r="CE8" s="1">
        <v>100</v>
      </c>
      <c r="CF8" s="103">
        <f t="shared" si="14"/>
        <v>87780</v>
      </c>
      <c r="CG8" s="106">
        <f>'[6]Non farebox- Details '!BE8</f>
        <v>4800</v>
      </c>
      <c r="CH8" s="133">
        <v>49462</v>
      </c>
      <c r="CI8" s="104">
        <v>11630</v>
      </c>
      <c r="CJ8" s="104">
        <v>0</v>
      </c>
      <c r="CK8" s="104">
        <v>0</v>
      </c>
      <c r="CL8" s="103">
        <f t="shared" si="15"/>
        <v>61092</v>
      </c>
      <c r="CM8" s="106">
        <f>'[6]Non farebox- Details '!BI8</f>
        <v>1885</v>
      </c>
      <c r="CN8" s="353">
        <f t="shared" si="16"/>
        <v>660291</v>
      </c>
      <c r="CO8" s="105">
        <f t="shared" si="16"/>
        <v>38457</v>
      </c>
      <c r="CP8" s="130">
        <v>14602</v>
      </c>
      <c r="CQ8" s="1">
        <v>5010</v>
      </c>
      <c r="CR8" s="1">
        <v>0</v>
      </c>
      <c r="CS8" s="1">
        <v>0</v>
      </c>
      <c r="CT8" s="103">
        <f t="shared" si="17"/>
        <v>19612</v>
      </c>
      <c r="CU8" s="106">
        <f>'[6]Non farebox- Details '!BL8</f>
        <v>1140</v>
      </c>
      <c r="CV8" s="107">
        <v>25822</v>
      </c>
      <c r="CW8" s="1">
        <v>1950</v>
      </c>
      <c r="CX8" s="1">
        <v>0</v>
      </c>
      <c r="CY8" s="1">
        <v>0</v>
      </c>
      <c r="CZ8" s="103">
        <f t="shared" si="18"/>
        <v>27772</v>
      </c>
      <c r="DA8" s="105">
        <f>'[6]Non farebox- Details '!BO8</f>
        <v>3000</v>
      </c>
      <c r="DB8" s="130">
        <v>4003</v>
      </c>
      <c r="DC8" s="1">
        <v>310</v>
      </c>
      <c r="DD8" s="1">
        <v>0</v>
      </c>
      <c r="DE8" s="1">
        <v>0</v>
      </c>
      <c r="DF8" s="103">
        <f t="shared" si="19"/>
        <v>4313</v>
      </c>
      <c r="DG8" s="106">
        <f>'[6]Non farebox- Details '!BT8</f>
        <v>189</v>
      </c>
      <c r="DH8" s="107">
        <v>12264</v>
      </c>
      <c r="DI8" s="1">
        <v>7840</v>
      </c>
      <c r="DJ8" s="1">
        <v>0</v>
      </c>
      <c r="DK8" s="1">
        <v>0</v>
      </c>
      <c r="DL8" s="103">
        <f t="shared" si="20"/>
        <v>20104</v>
      </c>
      <c r="DM8" s="105">
        <f>'[6]Non farebox- Details '!BX8</f>
        <v>635</v>
      </c>
      <c r="DN8" s="130">
        <v>85237</v>
      </c>
      <c r="DO8" s="1">
        <v>10100</v>
      </c>
      <c r="DP8" s="1">
        <v>0</v>
      </c>
      <c r="DQ8" s="1">
        <v>100</v>
      </c>
      <c r="DR8" s="103">
        <f t="shared" si="21"/>
        <v>95437</v>
      </c>
      <c r="DS8" s="106">
        <f>'[6]Non farebox- Details '!CB8</f>
        <v>2845</v>
      </c>
      <c r="DT8" s="353">
        <f t="shared" si="22"/>
        <v>167238</v>
      </c>
      <c r="DU8" s="354">
        <f t="shared" si="0"/>
        <v>7809</v>
      </c>
      <c r="DV8" s="108">
        <f t="shared" si="23"/>
        <v>827529</v>
      </c>
      <c r="DW8" s="109">
        <f>'[6]Non farebox- Details '!CC8</f>
        <v>46266</v>
      </c>
      <c r="DX8" s="114"/>
      <c r="DY8" s="114"/>
      <c r="DZ8" s="46"/>
      <c r="EA8" s="46"/>
    </row>
    <row r="9" spans="1:131">
      <c r="A9" s="356">
        <v>42952</v>
      </c>
      <c r="B9" s="130">
        <v>45550</v>
      </c>
      <c r="C9" s="1">
        <v>5295</v>
      </c>
      <c r="D9" s="1">
        <v>0</v>
      </c>
      <c r="E9" s="1">
        <v>0</v>
      </c>
      <c r="F9" s="102">
        <f t="shared" si="1"/>
        <v>50845</v>
      </c>
      <c r="G9" s="131">
        <f>'[6]Non farebox- Details '!E9</f>
        <v>1931</v>
      </c>
      <c r="H9" s="130">
        <v>13226</v>
      </c>
      <c r="I9" s="1">
        <v>2070</v>
      </c>
      <c r="J9" s="1">
        <v>0</v>
      </c>
      <c r="K9" s="1">
        <v>0</v>
      </c>
      <c r="L9" s="102">
        <f t="shared" si="2"/>
        <v>15296</v>
      </c>
      <c r="M9" s="131">
        <f>'[6]Non farebox- Details '!I9</f>
        <v>105</v>
      </c>
      <c r="N9" s="130">
        <v>12092</v>
      </c>
      <c r="O9" s="1">
        <v>1060</v>
      </c>
      <c r="P9" s="1">
        <v>0</v>
      </c>
      <c r="Q9" s="1">
        <v>0</v>
      </c>
      <c r="R9" s="102">
        <f t="shared" si="3"/>
        <v>13152</v>
      </c>
      <c r="S9" s="131">
        <f>'[6]Non farebox- Details '!M9</f>
        <v>365</v>
      </c>
      <c r="T9" s="130">
        <v>14727</v>
      </c>
      <c r="U9" s="1">
        <v>4440</v>
      </c>
      <c r="V9" s="1">
        <v>0</v>
      </c>
      <c r="W9" s="1">
        <v>0</v>
      </c>
      <c r="X9" s="102">
        <f t="shared" si="4"/>
        <v>19167</v>
      </c>
      <c r="Y9" s="131">
        <f>'[6]Non farebox- Details '!Q9</f>
        <v>219</v>
      </c>
      <c r="Z9" s="130">
        <v>28868</v>
      </c>
      <c r="AA9" s="1">
        <v>6690</v>
      </c>
      <c r="AB9" s="1">
        <v>0</v>
      </c>
      <c r="AC9" s="1">
        <v>0</v>
      </c>
      <c r="AD9" s="102">
        <f t="shared" si="5"/>
        <v>35558</v>
      </c>
      <c r="AE9" s="131">
        <f>'[6]Non farebox- Details '!U9</f>
        <v>702</v>
      </c>
      <c r="AF9" s="130">
        <v>36608</v>
      </c>
      <c r="AG9" s="1">
        <v>2820</v>
      </c>
      <c r="AH9" s="1">
        <v>0</v>
      </c>
      <c r="AI9" s="1">
        <v>0</v>
      </c>
      <c r="AJ9" s="102">
        <f t="shared" si="6"/>
        <v>39428</v>
      </c>
      <c r="AK9" s="131">
        <f>'[6]Non farebox- Details '!Z9</f>
        <v>507</v>
      </c>
      <c r="AL9" s="130">
        <v>67781</v>
      </c>
      <c r="AM9" s="1">
        <v>4440</v>
      </c>
      <c r="AN9" s="1">
        <v>0</v>
      </c>
      <c r="AO9" s="1">
        <v>0</v>
      </c>
      <c r="AP9" s="102">
        <f t="shared" si="7"/>
        <v>72221</v>
      </c>
      <c r="AQ9" s="131">
        <f>'[6]Non farebox- Details '!AE9</f>
        <v>3242</v>
      </c>
      <c r="AR9" s="130">
        <v>54838</v>
      </c>
      <c r="AS9" s="1">
        <v>7930</v>
      </c>
      <c r="AT9" s="1">
        <v>0</v>
      </c>
      <c r="AU9" s="1">
        <v>100</v>
      </c>
      <c r="AV9" s="102">
        <f t="shared" si="8"/>
        <v>62868</v>
      </c>
      <c r="AW9" s="131">
        <f>'[6]Non farebox- Details '!AI9</f>
        <v>5139</v>
      </c>
      <c r="AX9" s="130">
        <v>78822</v>
      </c>
      <c r="AY9" s="1">
        <v>3428</v>
      </c>
      <c r="AZ9" s="1">
        <v>0</v>
      </c>
      <c r="BA9" s="1">
        <v>0</v>
      </c>
      <c r="BB9" s="103">
        <f t="shared" si="9"/>
        <v>82250</v>
      </c>
      <c r="BC9" s="131">
        <f>'[6]Non farebox- Details '!AL9</f>
        <v>364</v>
      </c>
      <c r="BD9" s="132">
        <v>16316</v>
      </c>
      <c r="BE9" s="1">
        <v>350</v>
      </c>
      <c r="BF9" s="4">
        <v>0</v>
      </c>
      <c r="BG9" s="1">
        <v>0</v>
      </c>
      <c r="BH9" s="103">
        <f t="shared" si="10"/>
        <v>16666</v>
      </c>
      <c r="BI9" s="106">
        <f>'[6]Non farebox- Details '!AO9</f>
        <v>2125</v>
      </c>
      <c r="BJ9" s="135">
        <v>76786</v>
      </c>
      <c r="BK9" s="113">
        <v>5952</v>
      </c>
      <c r="BL9" s="4">
        <v>0</v>
      </c>
      <c r="BM9" s="113">
        <v>0</v>
      </c>
      <c r="BN9" s="103">
        <f t="shared" si="11"/>
        <v>82738</v>
      </c>
      <c r="BO9" s="106">
        <f>'[6]Non farebox- Details '!AS9</f>
        <v>11595</v>
      </c>
      <c r="BP9" s="130">
        <v>37087</v>
      </c>
      <c r="BQ9" s="1">
        <v>1280</v>
      </c>
      <c r="BR9" s="4">
        <v>0</v>
      </c>
      <c r="BS9" s="4">
        <v>0</v>
      </c>
      <c r="BT9" s="103">
        <f t="shared" si="12"/>
        <v>38367</v>
      </c>
      <c r="BU9" s="131">
        <f>'[6]Non farebox- Details '!AW9</f>
        <v>1931</v>
      </c>
      <c r="BV9" s="130">
        <v>29133</v>
      </c>
      <c r="BW9" s="1">
        <v>4750</v>
      </c>
      <c r="BX9" s="4">
        <v>0</v>
      </c>
      <c r="BY9" s="1">
        <v>0</v>
      </c>
      <c r="BZ9" s="103">
        <f t="shared" si="13"/>
        <v>33883</v>
      </c>
      <c r="CA9" s="131">
        <f>'[6]Non farebox- Details '!BA9</f>
        <v>715</v>
      </c>
      <c r="CB9" s="130">
        <v>83288</v>
      </c>
      <c r="CC9" s="1">
        <v>7753</v>
      </c>
      <c r="CD9" s="1">
        <v>0</v>
      </c>
      <c r="CE9" s="1">
        <v>0</v>
      </c>
      <c r="CF9" s="103">
        <f t="shared" si="14"/>
        <v>91041</v>
      </c>
      <c r="CG9" s="106">
        <f>'[6]Non farebox- Details '!BE9</f>
        <v>6190</v>
      </c>
      <c r="CH9" s="133">
        <v>47588</v>
      </c>
      <c r="CI9" s="104">
        <v>6581</v>
      </c>
      <c r="CJ9" s="104">
        <v>0</v>
      </c>
      <c r="CK9" s="104">
        <v>0</v>
      </c>
      <c r="CL9" s="103">
        <f t="shared" si="15"/>
        <v>54169</v>
      </c>
      <c r="CM9" s="106">
        <f>'[6]Non farebox- Details '!BI9</f>
        <v>1020</v>
      </c>
      <c r="CN9" s="353">
        <f t="shared" si="16"/>
        <v>707649</v>
      </c>
      <c r="CO9" s="105">
        <f t="shared" si="16"/>
        <v>36150</v>
      </c>
      <c r="CP9" s="130">
        <v>13658</v>
      </c>
      <c r="CQ9" s="1">
        <v>1260</v>
      </c>
      <c r="CR9" s="1">
        <v>0</v>
      </c>
      <c r="CS9" s="1">
        <v>100</v>
      </c>
      <c r="CT9" s="103">
        <f t="shared" si="17"/>
        <v>15018</v>
      </c>
      <c r="CU9" s="106">
        <f>'[6]Non farebox- Details '!BL9</f>
        <v>165</v>
      </c>
      <c r="CV9" s="107">
        <v>26851</v>
      </c>
      <c r="CW9" s="1">
        <v>4009</v>
      </c>
      <c r="CX9" s="1">
        <v>0</v>
      </c>
      <c r="CY9" s="1">
        <v>0</v>
      </c>
      <c r="CZ9" s="103">
        <f t="shared" si="18"/>
        <v>30860</v>
      </c>
      <c r="DA9" s="105">
        <f>'[6]Non farebox- Details '!BO9</f>
        <v>3620</v>
      </c>
      <c r="DB9" s="130">
        <v>6410</v>
      </c>
      <c r="DC9" s="1">
        <v>620</v>
      </c>
      <c r="DD9" s="1">
        <v>0</v>
      </c>
      <c r="DE9" s="1">
        <v>0</v>
      </c>
      <c r="DF9" s="103">
        <f t="shared" si="19"/>
        <v>7030</v>
      </c>
      <c r="DG9" s="106">
        <f>'[6]Non farebox- Details '!BT9</f>
        <v>255</v>
      </c>
      <c r="DH9" s="107">
        <v>18028</v>
      </c>
      <c r="DI9" s="1">
        <v>2815</v>
      </c>
      <c r="DJ9" s="1">
        <v>0</v>
      </c>
      <c r="DK9" s="1">
        <v>0</v>
      </c>
      <c r="DL9" s="103">
        <f t="shared" si="20"/>
        <v>20843</v>
      </c>
      <c r="DM9" s="105">
        <f>'[6]Non farebox- Details '!BX9</f>
        <v>805</v>
      </c>
      <c r="DN9" s="130">
        <v>96320</v>
      </c>
      <c r="DO9" s="1">
        <v>9758</v>
      </c>
      <c r="DP9" s="1">
        <v>0</v>
      </c>
      <c r="DQ9" s="1">
        <v>0</v>
      </c>
      <c r="DR9" s="103">
        <f t="shared" si="21"/>
        <v>106078</v>
      </c>
      <c r="DS9" s="106">
        <f>'[6]Non farebox- Details '!CB9</f>
        <v>6235</v>
      </c>
      <c r="DT9" s="353">
        <f t="shared" si="22"/>
        <v>179829</v>
      </c>
      <c r="DU9" s="354">
        <f t="shared" si="0"/>
        <v>11080</v>
      </c>
      <c r="DV9" s="108">
        <f t="shared" si="23"/>
        <v>887478</v>
      </c>
      <c r="DW9" s="109">
        <f>'[6]Non farebox- Details '!CC9</f>
        <v>47230</v>
      </c>
    </row>
    <row r="10" spans="1:131">
      <c r="A10" s="356">
        <v>42953</v>
      </c>
      <c r="B10" s="130">
        <v>72653</v>
      </c>
      <c r="C10" s="1">
        <v>6763</v>
      </c>
      <c r="D10" s="1">
        <v>0</v>
      </c>
      <c r="E10" s="1">
        <v>0</v>
      </c>
      <c r="F10" s="102">
        <f t="shared" si="1"/>
        <v>79416</v>
      </c>
      <c r="G10" s="131">
        <f>'[6]Non farebox- Details '!E10</f>
        <v>1205</v>
      </c>
      <c r="H10" s="130">
        <v>11723</v>
      </c>
      <c r="I10" s="1">
        <v>2490</v>
      </c>
      <c r="J10" s="1">
        <v>0</v>
      </c>
      <c r="K10" s="1">
        <v>0</v>
      </c>
      <c r="L10" s="102">
        <f t="shared" si="2"/>
        <v>14213</v>
      </c>
      <c r="M10" s="131">
        <f>'[6]Non farebox- Details '!I10</f>
        <v>88</v>
      </c>
      <c r="N10" s="130">
        <v>13218</v>
      </c>
      <c r="O10" s="1">
        <v>640</v>
      </c>
      <c r="P10" s="1">
        <v>0</v>
      </c>
      <c r="Q10" s="1">
        <v>150</v>
      </c>
      <c r="R10" s="102">
        <f t="shared" si="3"/>
        <v>14008</v>
      </c>
      <c r="S10" s="131">
        <f>'[6]Non farebox- Details '!M10</f>
        <v>135</v>
      </c>
      <c r="T10" s="130">
        <v>16419</v>
      </c>
      <c r="U10" s="1">
        <v>2000</v>
      </c>
      <c r="V10" s="1">
        <v>0</v>
      </c>
      <c r="W10" s="1">
        <v>0</v>
      </c>
      <c r="X10" s="102">
        <f t="shared" si="4"/>
        <v>18419</v>
      </c>
      <c r="Y10" s="131">
        <f>'[6]Non farebox- Details '!Q10</f>
        <v>369</v>
      </c>
      <c r="Z10" s="130">
        <v>30411</v>
      </c>
      <c r="AA10" s="1">
        <v>4922</v>
      </c>
      <c r="AB10" s="1">
        <v>0</v>
      </c>
      <c r="AC10" s="1">
        <v>0</v>
      </c>
      <c r="AD10" s="102">
        <f t="shared" si="5"/>
        <v>35333</v>
      </c>
      <c r="AE10" s="131">
        <f>'[6]Non farebox- Details '!U10</f>
        <v>647</v>
      </c>
      <c r="AF10" s="130">
        <v>40347</v>
      </c>
      <c r="AG10" s="1">
        <v>5018</v>
      </c>
      <c r="AH10" s="1">
        <v>0</v>
      </c>
      <c r="AI10" s="1">
        <v>0</v>
      </c>
      <c r="AJ10" s="102">
        <f t="shared" si="6"/>
        <v>45365</v>
      </c>
      <c r="AK10" s="131">
        <f>'[6]Non farebox- Details '!Z10</f>
        <v>434</v>
      </c>
      <c r="AL10" s="130">
        <v>68661</v>
      </c>
      <c r="AM10" s="1">
        <v>10136</v>
      </c>
      <c r="AN10" s="1">
        <v>0</v>
      </c>
      <c r="AO10" s="1">
        <v>100</v>
      </c>
      <c r="AP10" s="102">
        <f t="shared" si="7"/>
        <v>78897</v>
      </c>
      <c r="AQ10" s="131">
        <f>'[6]Non farebox- Details '!AE10</f>
        <v>2118</v>
      </c>
      <c r="AR10" s="130">
        <v>45049</v>
      </c>
      <c r="AS10" s="1">
        <v>4033</v>
      </c>
      <c r="AT10" s="1">
        <v>0</v>
      </c>
      <c r="AU10" s="1">
        <v>0</v>
      </c>
      <c r="AV10" s="102">
        <f t="shared" si="8"/>
        <v>49082</v>
      </c>
      <c r="AW10" s="131">
        <f>'[6]Non farebox- Details '!AI10</f>
        <v>3280</v>
      </c>
      <c r="AX10" s="130">
        <v>88538</v>
      </c>
      <c r="AY10" s="1">
        <v>2050</v>
      </c>
      <c r="AZ10" s="1">
        <v>0</v>
      </c>
      <c r="BA10" s="1">
        <v>0</v>
      </c>
      <c r="BB10" s="103">
        <f t="shared" si="9"/>
        <v>90588</v>
      </c>
      <c r="BC10" s="131">
        <f>'[6]Non farebox- Details '!AL10</f>
        <v>216</v>
      </c>
      <c r="BD10" s="132">
        <v>21390</v>
      </c>
      <c r="BE10" s="1">
        <v>1780</v>
      </c>
      <c r="BF10" s="4">
        <v>0</v>
      </c>
      <c r="BG10" s="1">
        <v>0</v>
      </c>
      <c r="BH10" s="103">
        <f t="shared" si="10"/>
        <v>23170</v>
      </c>
      <c r="BI10" s="106">
        <f>'[6]Non farebox- Details '!AO10</f>
        <v>1735</v>
      </c>
      <c r="BJ10" s="135">
        <v>81187</v>
      </c>
      <c r="BK10" s="113">
        <v>4610</v>
      </c>
      <c r="BL10" s="4">
        <v>0</v>
      </c>
      <c r="BM10" s="113">
        <v>0</v>
      </c>
      <c r="BN10" s="103">
        <f t="shared" si="11"/>
        <v>85797</v>
      </c>
      <c r="BO10" s="106">
        <f>'[6]Non farebox- Details '!AS10</f>
        <v>13175</v>
      </c>
      <c r="BP10" s="130">
        <v>28811</v>
      </c>
      <c r="BQ10" s="1">
        <v>2840</v>
      </c>
      <c r="BR10" s="4">
        <v>0</v>
      </c>
      <c r="BS10" s="4">
        <v>0</v>
      </c>
      <c r="BT10" s="103">
        <f t="shared" si="12"/>
        <v>31651</v>
      </c>
      <c r="BU10" s="131">
        <f>'[6]Non farebox- Details '!AW10</f>
        <v>1477</v>
      </c>
      <c r="BV10" s="130">
        <v>19131</v>
      </c>
      <c r="BW10" s="1">
        <v>870</v>
      </c>
      <c r="BX10" s="4">
        <v>0</v>
      </c>
      <c r="BY10" s="1">
        <v>0</v>
      </c>
      <c r="BZ10" s="103">
        <f t="shared" si="13"/>
        <v>20001</v>
      </c>
      <c r="CA10" s="131">
        <f>'[6]Non farebox- Details '!BA10</f>
        <v>555</v>
      </c>
      <c r="CB10" s="130">
        <v>64157</v>
      </c>
      <c r="CC10" s="1">
        <v>6405.55</v>
      </c>
      <c r="CD10" s="1">
        <v>0</v>
      </c>
      <c r="CE10" s="1">
        <v>0</v>
      </c>
      <c r="CF10" s="103">
        <f t="shared" si="14"/>
        <v>70562.55</v>
      </c>
      <c r="CG10" s="106">
        <f>'[6]Non farebox- Details '!BE10</f>
        <v>4745</v>
      </c>
      <c r="CH10" s="133">
        <v>43422</v>
      </c>
      <c r="CI10" s="104">
        <v>8091</v>
      </c>
      <c r="CJ10" s="104">
        <v>0</v>
      </c>
      <c r="CK10" s="104">
        <v>0</v>
      </c>
      <c r="CL10" s="103">
        <f t="shared" si="15"/>
        <v>51513</v>
      </c>
      <c r="CM10" s="106">
        <f>'[6]Non farebox- Details '!BI10</f>
        <v>335</v>
      </c>
      <c r="CN10" s="353">
        <f t="shared" si="16"/>
        <v>708015.55</v>
      </c>
      <c r="CO10" s="105">
        <f t="shared" si="16"/>
        <v>30514</v>
      </c>
      <c r="CP10" s="130">
        <v>12754</v>
      </c>
      <c r="CQ10" s="1">
        <v>1360</v>
      </c>
      <c r="CR10" s="1">
        <v>0</v>
      </c>
      <c r="CS10" s="1">
        <v>0</v>
      </c>
      <c r="CT10" s="103">
        <f t="shared" si="17"/>
        <v>14114</v>
      </c>
      <c r="CU10" s="106">
        <f>'[6]Non farebox- Details '!BL10</f>
        <v>1235</v>
      </c>
      <c r="CV10" s="107">
        <v>26570</v>
      </c>
      <c r="CW10" s="1">
        <v>1300</v>
      </c>
      <c r="CX10" s="1">
        <v>0</v>
      </c>
      <c r="CY10" s="1">
        <v>0</v>
      </c>
      <c r="CZ10" s="103">
        <f t="shared" si="18"/>
        <v>27870</v>
      </c>
      <c r="DA10" s="105">
        <f>'[6]Non farebox- Details '!BO10</f>
        <v>3040</v>
      </c>
      <c r="DB10" s="130">
        <v>3075</v>
      </c>
      <c r="DC10" s="1">
        <v>1150</v>
      </c>
      <c r="DD10" s="1">
        <v>0</v>
      </c>
      <c r="DE10" s="1">
        <v>0</v>
      </c>
      <c r="DF10" s="103">
        <f t="shared" si="19"/>
        <v>4225</v>
      </c>
      <c r="DG10" s="106">
        <f>'[6]Non farebox- Details '!BT10</f>
        <v>102</v>
      </c>
      <c r="DH10" s="107">
        <v>14034</v>
      </c>
      <c r="DI10" s="1">
        <v>2270</v>
      </c>
      <c r="DJ10" s="1">
        <v>0</v>
      </c>
      <c r="DK10" s="1">
        <v>0</v>
      </c>
      <c r="DL10" s="103">
        <f t="shared" si="20"/>
        <v>16304</v>
      </c>
      <c r="DM10" s="105">
        <f>'[6]Non farebox- Details '!BX10</f>
        <v>330</v>
      </c>
      <c r="DN10" s="130">
        <v>95672</v>
      </c>
      <c r="DO10" s="1">
        <v>8060</v>
      </c>
      <c r="DP10" s="1">
        <v>0</v>
      </c>
      <c r="DQ10" s="1">
        <v>0</v>
      </c>
      <c r="DR10" s="103">
        <f t="shared" si="21"/>
        <v>103732</v>
      </c>
      <c r="DS10" s="106">
        <f>'[6]Non farebox- Details '!CB10</f>
        <v>3480</v>
      </c>
      <c r="DT10" s="353">
        <f t="shared" si="22"/>
        <v>166245</v>
      </c>
      <c r="DU10" s="354">
        <f t="shared" si="0"/>
        <v>8187</v>
      </c>
      <c r="DV10" s="108">
        <f t="shared" si="23"/>
        <v>874260.55</v>
      </c>
      <c r="DW10" s="109">
        <f>'[6]Non farebox- Details '!CC10</f>
        <v>38701</v>
      </c>
    </row>
    <row r="11" spans="1:131">
      <c r="A11" s="356">
        <v>42954</v>
      </c>
      <c r="B11" s="130">
        <v>35180</v>
      </c>
      <c r="C11" s="1">
        <v>3262</v>
      </c>
      <c r="D11" s="1">
        <v>0</v>
      </c>
      <c r="E11" s="1">
        <v>0</v>
      </c>
      <c r="F11" s="102">
        <f t="shared" si="1"/>
        <v>38442</v>
      </c>
      <c r="G11" s="131">
        <f>'[6]Non farebox- Details '!E11</f>
        <v>1630</v>
      </c>
      <c r="H11" s="130">
        <v>15478</v>
      </c>
      <c r="I11" s="1">
        <v>7340</v>
      </c>
      <c r="J11" s="1">
        <v>0</v>
      </c>
      <c r="K11" s="1">
        <v>0</v>
      </c>
      <c r="L11" s="102">
        <f t="shared" si="2"/>
        <v>22818</v>
      </c>
      <c r="M11" s="131">
        <f>'[6]Non farebox- Details '!I11</f>
        <v>159</v>
      </c>
      <c r="N11" s="130">
        <v>9330</v>
      </c>
      <c r="O11" s="1">
        <v>2030</v>
      </c>
      <c r="P11" s="1">
        <v>0</v>
      </c>
      <c r="Q11" s="1">
        <v>0</v>
      </c>
      <c r="R11" s="102">
        <f t="shared" si="3"/>
        <v>11360</v>
      </c>
      <c r="S11" s="131">
        <f>'[6]Non farebox- Details '!M11</f>
        <v>230</v>
      </c>
      <c r="T11" s="130">
        <v>11716</v>
      </c>
      <c r="U11" s="1">
        <v>2772</v>
      </c>
      <c r="V11" s="1">
        <v>0</v>
      </c>
      <c r="W11" s="1">
        <v>0</v>
      </c>
      <c r="X11" s="102">
        <f t="shared" si="4"/>
        <v>14488</v>
      </c>
      <c r="Y11" s="131">
        <f>'[6]Non farebox- Details '!Q11</f>
        <v>290</v>
      </c>
      <c r="Z11" s="130">
        <v>32556</v>
      </c>
      <c r="AA11" s="1">
        <v>9520</v>
      </c>
      <c r="AB11" s="1">
        <v>0</v>
      </c>
      <c r="AC11" s="1">
        <v>0</v>
      </c>
      <c r="AD11" s="102">
        <f t="shared" si="5"/>
        <v>42076</v>
      </c>
      <c r="AE11" s="131">
        <f>'[6]Non farebox- Details '!U11</f>
        <v>973</v>
      </c>
      <c r="AF11" s="130">
        <v>27619</v>
      </c>
      <c r="AG11" s="1">
        <v>8680</v>
      </c>
      <c r="AH11" s="1">
        <v>0</v>
      </c>
      <c r="AI11" s="1">
        <v>0</v>
      </c>
      <c r="AJ11" s="102">
        <f t="shared" si="6"/>
        <v>36299</v>
      </c>
      <c r="AK11" s="131">
        <f>'[6]Non farebox- Details '!Z11</f>
        <v>772</v>
      </c>
      <c r="AL11" s="130">
        <v>64127</v>
      </c>
      <c r="AM11" s="1">
        <v>23020</v>
      </c>
      <c r="AN11" s="1">
        <v>0</v>
      </c>
      <c r="AO11" s="1">
        <v>0</v>
      </c>
      <c r="AP11" s="102">
        <f t="shared" si="7"/>
        <v>87147</v>
      </c>
      <c r="AQ11" s="131">
        <f>'[6]Non farebox- Details '!AE11</f>
        <v>8861</v>
      </c>
      <c r="AR11" s="130">
        <v>51559</v>
      </c>
      <c r="AS11" s="1">
        <v>15078</v>
      </c>
      <c r="AT11" s="1">
        <v>0</v>
      </c>
      <c r="AU11" s="1">
        <v>0</v>
      </c>
      <c r="AV11" s="102">
        <f t="shared" si="8"/>
        <v>66637</v>
      </c>
      <c r="AW11" s="131">
        <f>'[6]Non farebox- Details '!AI11</f>
        <v>14735</v>
      </c>
      <c r="AX11" s="130">
        <v>83997</v>
      </c>
      <c r="AY11" s="1">
        <v>6150</v>
      </c>
      <c r="AZ11" s="1">
        <v>0</v>
      </c>
      <c r="BA11" s="1">
        <v>0</v>
      </c>
      <c r="BB11" s="103">
        <f t="shared" si="9"/>
        <v>90147</v>
      </c>
      <c r="BC11" s="131">
        <f>'[6]Non farebox- Details '!AL11</f>
        <v>284</v>
      </c>
      <c r="BD11" s="132">
        <v>17242</v>
      </c>
      <c r="BE11" s="1">
        <v>6140</v>
      </c>
      <c r="BF11" s="4">
        <v>0</v>
      </c>
      <c r="BG11" s="1">
        <v>0</v>
      </c>
      <c r="BH11" s="103">
        <f t="shared" si="10"/>
        <v>23382</v>
      </c>
      <c r="BI11" s="106">
        <f>'[6]Non farebox- Details '!AO11</f>
        <v>1430</v>
      </c>
      <c r="BJ11" s="136">
        <v>51617</v>
      </c>
      <c r="BK11" s="115">
        <v>7413</v>
      </c>
      <c r="BL11" s="4">
        <v>0</v>
      </c>
      <c r="BM11" s="115">
        <v>0</v>
      </c>
      <c r="BN11" s="103">
        <f t="shared" si="11"/>
        <v>59030</v>
      </c>
      <c r="BO11" s="106">
        <f>'[6]Non farebox- Details '!AS11</f>
        <v>7807</v>
      </c>
      <c r="BP11" s="130">
        <v>31098</v>
      </c>
      <c r="BQ11" s="1">
        <v>3520</v>
      </c>
      <c r="BR11" s="4">
        <v>0</v>
      </c>
      <c r="BS11" s="4">
        <v>100</v>
      </c>
      <c r="BT11" s="103">
        <f t="shared" si="12"/>
        <v>34718</v>
      </c>
      <c r="BU11" s="131">
        <f>'[6]Non farebox- Details '!AW11</f>
        <v>4061</v>
      </c>
      <c r="BV11" s="130">
        <v>27889</v>
      </c>
      <c r="BW11" s="1">
        <v>13640</v>
      </c>
      <c r="BX11" s="4">
        <v>0</v>
      </c>
      <c r="BY11" s="1">
        <v>0</v>
      </c>
      <c r="BZ11" s="103">
        <f t="shared" si="13"/>
        <v>41529</v>
      </c>
      <c r="CA11" s="131">
        <f>'[6]Non farebox- Details '!BA11</f>
        <v>2630</v>
      </c>
      <c r="CB11" s="130">
        <v>53424</v>
      </c>
      <c r="CC11" s="1">
        <v>12510</v>
      </c>
      <c r="CD11" s="1">
        <v>0</v>
      </c>
      <c r="CE11" s="1">
        <v>0</v>
      </c>
      <c r="CF11" s="103">
        <f t="shared" si="14"/>
        <v>65934</v>
      </c>
      <c r="CG11" s="106">
        <f>'[6]Non farebox- Details '!BE11</f>
        <v>14250</v>
      </c>
      <c r="CH11" s="134">
        <v>47726</v>
      </c>
      <c r="CI11" s="3">
        <v>14790</v>
      </c>
      <c r="CJ11" s="3">
        <v>0</v>
      </c>
      <c r="CK11" s="3">
        <v>0</v>
      </c>
      <c r="CL11" s="103">
        <f t="shared" si="15"/>
        <v>62516</v>
      </c>
      <c r="CM11" s="106">
        <f>'[6]Non farebox- Details '!BI11</f>
        <v>1965</v>
      </c>
      <c r="CN11" s="353">
        <f t="shared" si="16"/>
        <v>696523</v>
      </c>
      <c r="CO11" s="105">
        <f t="shared" si="16"/>
        <v>60077</v>
      </c>
      <c r="CP11" s="130">
        <v>19545</v>
      </c>
      <c r="CQ11" s="1">
        <v>7750</v>
      </c>
      <c r="CR11" s="1">
        <v>0</v>
      </c>
      <c r="CS11" s="1">
        <v>0</v>
      </c>
      <c r="CT11" s="103">
        <f t="shared" si="17"/>
        <v>27295</v>
      </c>
      <c r="CU11" s="106">
        <f>'[6]Non farebox- Details '!BL11</f>
        <v>1210</v>
      </c>
      <c r="CV11" s="107">
        <v>22804</v>
      </c>
      <c r="CW11" s="1">
        <v>2460</v>
      </c>
      <c r="CX11" s="1">
        <v>0</v>
      </c>
      <c r="CY11" s="1">
        <v>0</v>
      </c>
      <c r="CZ11" s="103">
        <f t="shared" si="18"/>
        <v>25264</v>
      </c>
      <c r="DA11" s="105">
        <f>'[6]Non farebox- Details '!BO11</f>
        <v>8210</v>
      </c>
      <c r="DB11" s="130">
        <v>5470</v>
      </c>
      <c r="DC11" s="1">
        <v>3060</v>
      </c>
      <c r="DD11" s="1">
        <v>0</v>
      </c>
      <c r="DE11" s="1">
        <v>0</v>
      </c>
      <c r="DF11" s="103">
        <f t="shared" si="19"/>
        <v>8530</v>
      </c>
      <c r="DG11" s="106">
        <f>'[6]Non farebox- Details '!BT11</f>
        <v>594</v>
      </c>
      <c r="DH11" s="107">
        <v>15370</v>
      </c>
      <c r="DI11" s="1">
        <v>3160</v>
      </c>
      <c r="DJ11" s="1">
        <v>0</v>
      </c>
      <c r="DK11" s="1">
        <v>0</v>
      </c>
      <c r="DL11" s="103">
        <f t="shared" si="20"/>
        <v>18530</v>
      </c>
      <c r="DM11" s="105">
        <f>'[6]Non farebox- Details '!BX11</f>
        <v>960</v>
      </c>
      <c r="DN11" s="130">
        <v>92396</v>
      </c>
      <c r="DO11" s="1">
        <v>7830</v>
      </c>
      <c r="DP11" s="1">
        <v>0</v>
      </c>
      <c r="DQ11" s="1">
        <v>0</v>
      </c>
      <c r="DR11" s="103">
        <f t="shared" si="21"/>
        <v>100226</v>
      </c>
      <c r="DS11" s="106">
        <f>'[6]Non farebox- Details '!CB11</f>
        <v>5140</v>
      </c>
      <c r="DT11" s="353">
        <f t="shared" si="22"/>
        <v>179845</v>
      </c>
      <c r="DU11" s="354">
        <f t="shared" si="0"/>
        <v>16114</v>
      </c>
      <c r="DV11" s="108">
        <f t="shared" si="23"/>
        <v>876368</v>
      </c>
      <c r="DW11" s="109">
        <f>'[6]Non farebox- Details '!CC11</f>
        <v>76191</v>
      </c>
    </row>
    <row r="12" spans="1:131">
      <c r="A12" s="356">
        <v>42955</v>
      </c>
      <c r="B12" s="130">
        <v>33597</v>
      </c>
      <c r="C12" s="1">
        <v>6200</v>
      </c>
      <c r="D12" s="1">
        <v>0</v>
      </c>
      <c r="E12" s="1">
        <v>100</v>
      </c>
      <c r="F12" s="102">
        <f t="shared" si="1"/>
        <v>39897</v>
      </c>
      <c r="G12" s="131">
        <f>'[6]Non farebox- Details '!E12</f>
        <v>1129</v>
      </c>
      <c r="H12" s="130">
        <v>14429</v>
      </c>
      <c r="I12" s="1">
        <v>4002</v>
      </c>
      <c r="J12" s="1">
        <v>0</v>
      </c>
      <c r="K12" s="1">
        <v>0</v>
      </c>
      <c r="L12" s="102">
        <f t="shared" si="2"/>
        <v>18431</v>
      </c>
      <c r="M12" s="131">
        <f>'[6]Non farebox- Details '!I12</f>
        <v>87</v>
      </c>
      <c r="N12" s="130">
        <v>7055</v>
      </c>
      <c r="O12" s="1">
        <v>3120</v>
      </c>
      <c r="P12" s="1">
        <v>0</v>
      </c>
      <c r="Q12" s="1">
        <v>0</v>
      </c>
      <c r="R12" s="102">
        <f t="shared" si="3"/>
        <v>10175</v>
      </c>
      <c r="S12" s="131">
        <f>'[6]Non farebox- Details '!M12</f>
        <v>70</v>
      </c>
      <c r="T12" s="130">
        <v>11078</v>
      </c>
      <c r="U12" s="1">
        <v>3920</v>
      </c>
      <c r="V12" s="1">
        <v>0</v>
      </c>
      <c r="W12" s="1">
        <v>0</v>
      </c>
      <c r="X12" s="102">
        <f t="shared" si="4"/>
        <v>14998</v>
      </c>
      <c r="Y12" s="131">
        <f>'[6]Non farebox- Details '!Q12</f>
        <v>580</v>
      </c>
      <c r="Z12" s="130">
        <v>27706</v>
      </c>
      <c r="AA12" s="1">
        <v>4670</v>
      </c>
      <c r="AB12" s="1">
        <v>0</v>
      </c>
      <c r="AC12" s="1">
        <v>0</v>
      </c>
      <c r="AD12" s="102">
        <f t="shared" si="5"/>
        <v>32376</v>
      </c>
      <c r="AE12" s="131">
        <f>'[6]Non farebox- Details '!U12</f>
        <v>1176</v>
      </c>
      <c r="AF12" s="130">
        <v>23221</v>
      </c>
      <c r="AG12" s="1">
        <v>10390</v>
      </c>
      <c r="AH12" s="1">
        <v>0</v>
      </c>
      <c r="AI12" s="1">
        <v>0</v>
      </c>
      <c r="AJ12" s="102">
        <f t="shared" si="6"/>
        <v>33611</v>
      </c>
      <c r="AK12" s="131">
        <f>'[6]Non farebox- Details '!Z12</f>
        <v>752</v>
      </c>
      <c r="AL12" s="130">
        <v>53300</v>
      </c>
      <c r="AM12" s="1">
        <v>24736</v>
      </c>
      <c r="AN12" s="1">
        <v>0</v>
      </c>
      <c r="AO12" s="1">
        <v>100</v>
      </c>
      <c r="AP12" s="102">
        <f t="shared" si="7"/>
        <v>78136</v>
      </c>
      <c r="AQ12" s="131">
        <f>'[6]Non farebox- Details '!AE12</f>
        <v>6406</v>
      </c>
      <c r="AR12" s="130">
        <v>40774</v>
      </c>
      <c r="AS12" s="1">
        <v>22510</v>
      </c>
      <c r="AT12" s="1">
        <v>0</v>
      </c>
      <c r="AU12" s="1">
        <v>0</v>
      </c>
      <c r="AV12" s="102">
        <f t="shared" si="8"/>
        <v>63284</v>
      </c>
      <c r="AW12" s="131">
        <f>'[6]Non farebox- Details '!AI12</f>
        <v>13280</v>
      </c>
      <c r="AX12" s="130">
        <v>54099</v>
      </c>
      <c r="AY12" s="1">
        <v>9360</v>
      </c>
      <c r="AZ12" s="1">
        <v>0</v>
      </c>
      <c r="BA12" s="1">
        <v>400</v>
      </c>
      <c r="BB12" s="103">
        <f t="shared" si="9"/>
        <v>63859</v>
      </c>
      <c r="BC12" s="131">
        <f>'[6]Non farebox- Details '!AL12</f>
        <v>208</v>
      </c>
      <c r="BD12" s="132">
        <v>16178</v>
      </c>
      <c r="BE12" s="1">
        <v>5600</v>
      </c>
      <c r="BF12" s="4">
        <v>0</v>
      </c>
      <c r="BG12" s="1">
        <v>0</v>
      </c>
      <c r="BH12" s="103">
        <f t="shared" si="10"/>
        <v>21778</v>
      </c>
      <c r="BI12" s="106">
        <f>'[6]Non farebox- Details '!AO12</f>
        <v>1770</v>
      </c>
      <c r="BJ12" s="135">
        <v>45573</v>
      </c>
      <c r="BK12" s="113">
        <v>8632</v>
      </c>
      <c r="BL12" s="4">
        <v>0</v>
      </c>
      <c r="BM12" s="113">
        <v>0</v>
      </c>
      <c r="BN12" s="103">
        <f t="shared" si="11"/>
        <v>54205</v>
      </c>
      <c r="BO12" s="106">
        <f>'[6]Non farebox- Details '!AS12</f>
        <v>9809</v>
      </c>
      <c r="BP12" s="130">
        <v>26660</v>
      </c>
      <c r="BQ12" s="1">
        <v>4830</v>
      </c>
      <c r="BR12" s="4">
        <v>0</v>
      </c>
      <c r="BS12" s="4">
        <v>0</v>
      </c>
      <c r="BT12" s="103">
        <f t="shared" si="12"/>
        <v>31490</v>
      </c>
      <c r="BU12" s="131">
        <f>'[6]Non farebox- Details '!AW12</f>
        <v>2626</v>
      </c>
      <c r="BV12" s="130">
        <v>32172</v>
      </c>
      <c r="BW12" s="1">
        <v>19670</v>
      </c>
      <c r="BX12" s="4">
        <v>0</v>
      </c>
      <c r="BY12" s="1">
        <v>0</v>
      </c>
      <c r="BZ12" s="103">
        <f t="shared" si="13"/>
        <v>51842</v>
      </c>
      <c r="CA12" s="131">
        <f>'[6]Non farebox- Details '!BA12</f>
        <v>1185</v>
      </c>
      <c r="CB12" s="130">
        <v>46666</v>
      </c>
      <c r="CC12" s="1">
        <v>13830</v>
      </c>
      <c r="CD12" s="1">
        <v>0</v>
      </c>
      <c r="CE12" s="1">
        <v>0</v>
      </c>
      <c r="CF12" s="103">
        <f t="shared" si="14"/>
        <v>60496</v>
      </c>
      <c r="CG12" s="106">
        <f>'[6]Non farebox- Details '!BE12</f>
        <v>6325</v>
      </c>
      <c r="CH12" s="133">
        <v>34461</v>
      </c>
      <c r="CI12" s="104">
        <v>10430</v>
      </c>
      <c r="CJ12" s="104">
        <v>0</v>
      </c>
      <c r="CK12" s="104">
        <v>0</v>
      </c>
      <c r="CL12" s="103">
        <f t="shared" si="15"/>
        <v>44891</v>
      </c>
      <c r="CM12" s="106">
        <f>'[6]Non farebox- Details '!BI12</f>
        <v>2010</v>
      </c>
      <c r="CN12" s="353">
        <f t="shared" si="16"/>
        <v>619469</v>
      </c>
      <c r="CO12" s="105">
        <f t="shared" si="16"/>
        <v>47413</v>
      </c>
      <c r="CP12" s="130">
        <v>15690</v>
      </c>
      <c r="CQ12" s="1">
        <v>1840</v>
      </c>
      <c r="CR12" s="1">
        <v>0</v>
      </c>
      <c r="CS12" s="1">
        <v>0</v>
      </c>
      <c r="CT12" s="103">
        <f t="shared" si="17"/>
        <v>17530</v>
      </c>
      <c r="CU12" s="106">
        <f>'[6]Non farebox- Details '!BL12</f>
        <v>1085</v>
      </c>
      <c r="CV12" s="107">
        <v>19780</v>
      </c>
      <c r="CW12" s="1">
        <v>3590</v>
      </c>
      <c r="CX12" s="1">
        <v>0</v>
      </c>
      <c r="CY12" s="1">
        <v>0</v>
      </c>
      <c r="CZ12" s="103">
        <f t="shared" si="18"/>
        <v>23370</v>
      </c>
      <c r="DA12" s="105">
        <f>'[6]Non farebox- Details '!BO12</f>
        <v>4020</v>
      </c>
      <c r="DB12" s="130">
        <v>4984</v>
      </c>
      <c r="DC12" s="1">
        <v>640</v>
      </c>
      <c r="DD12" s="1">
        <v>0</v>
      </c>
      <c r="DE12" s="1">
        <v>0</v>
      </c>
      <c r="DF12" s="103">
        <f t="shared" si="19"/>
        <v>5624</v>
      </c>
      <c r="DG12" s="106">
        <f>'[6]Non farebox- Details '!BT12</f>
        <v>211</v>
      </c>
      <c r="DH12" s="107">
        <v>15923</v>
      </c>
      <c r="DI12" s="1">
        <v>8650</v>
      </c>
      <c r="DJ12" s="1">
        <v>0</v>
      </c>
      <c r="DK12" s="1">
        <v>0</v>
      </c>
      <c r="DL12" s="103">
        <f t="shared" si="20"/>
        <v>24573</v>
      </c>
      <c r="DM12" s="105">
        <f>'[6]Non farebox- Details '!BX12</f>
        <v>665</v>
      </c>
      <c r="DN12" s="130">
        <v>71247</v>
      </c>
      <c r="DO12" s="1">
        <v>7820</v>
      </c>
      <c r="DP12" s="1">
        <v>0</v>
      </c>
      <c r="DQ12" s="1">
        <v>0</v>
      </c>
      <c r="DR12" s="103">
        <f t="shared" si="21"/>
        <v>79067</v>
      </c>
      <c r="DS12" s="106">
        <f>'[6]Non farebox- Details '!CB12</f>
        <v>6915</v>
      </c>
      <c r="DT12" s="353">
        <f t="shared" si="22"/>
        <v>150164</v>
      </c>
      <c r="DU12" s="354">
        <f t="shared" si="0"/>
        <v>12896</v>
      </c>
      <c r="DV12" s="108">
        <f t="shared" si="23"/>
        <v>769633</v>
      </c>
      <c r="DW12" s="109">
        <f>'[6]Non farebox- Details '!CC12</f>
        <v>60309</v>
      </c>
    </row>
    <row r="13" spans="1:131">
      <c r="A13" s="356">
        <v>42956</v>
      </c>
      <c r="B13" s="130">
        <v>35433</v>
      </c>
      <c r="C13" s="1">
        <v>4140</v>
      </c>
      <c r="D13" s="1">
        <v>0</v>
      </c>
      <c r="E13" s="1">
        <v>0</v>
      </c>
      <c r="F13" s="102">
        <f t="shared" si="1"/>
        <v>39573</v>
      </c>
      <c r="G13" s="131">
        <f>'[6]Non farebox- Details '!E13</f>
        <v>892</v>
      </c>
      <c r="H13" s="130">
        <v>14645</v>
      </c>
      <c r="I13" s="1">
        <v>1490</v>
      </c>
      <c r="J13" s="1">
        <v>0</v>
      </c>
      <c r="K13" s="1">
        <v>0</v>
      </c>
      <c r="L13" s="102">
        <f t="shared" si="2"/>
        <v>16135</v>
      </c>
      <c r="M13" s="131">
        <f>'[6]Non farebox- Details '!I13</f>
        <v>117</v>
      </c>
      <c r="N13" s="130">
        <v>8725</v>
      </c>
      <c r="O13" s="1">
        <v>2960</v>
      </c>
      <c r="P13" s="1">
        <v>0</v>
      </c>
      <c r="Q13" s="1">
        <v>1500</v>
      </c>
      <c r="R13" s="102">
        <f t="shared" si="3"/>
        <v>13185</v>
      </c>
      <c r="S13" s="131">
        <f>'[6]Non farebox- Details '!M13</f>
        <v>85</v>
      </c>
      <c r="T13" s="130">
        <v>8610</v>
      </c>
      <c r="U13" s="1">
        <v>750</v>
      </c>
      <c r="V13" s="1">
        <v>0</v>
      </c>
      <c r="W13" s="1">
        <v>0</v>
      </c>
      <c r="X13" s="102">
        <f t="shared" si="4"/>
        <v>9360</v>
      </c>
      <c r="Y13" s="131">
        <f>'[6]Non farebox- Details '!Q13</f>
        <v>371</v>
      </c>
      <c r="Z13" s="130">
        <v>24221</v>
      </c>
      <c r="AA13" s="1">
        <v>5625</v>
      </c>
      <c r="AB13" s="1">
        <v>0</v>
      </c>
      <c r="AC13" s="1">
        <v>0</v>
      </c>
      <c r="AD13" s="102">
        <f t="shared" si="5"/>
        <v>29846</v>
      </c>
      <c r="AE13" s="131">
        <f>'[6]Non farebox- Details '!U13</f>
        <v>1496</v>
      </c>
      <c r="AF13" s="130">
        <v>29210</v>
      </c>
      <c r="AG13" s="1">
        <v>6100</v>
      </c>
      <c r="AH13" s="1">
        <v>0</v>
      </c>
      <c r="AI13" s="1">
        <v>200</v>
      </c>
      <c r="AJ13" s="102">
        <f t="shared" si="6"/>
        <v>35510</v>
      </c>
      <c r="AK13" s="131">
        <f>'[6]Non farebox- Details '!Z13</f>
        <v>403</v>
      </c>
      <c r="AL13" s="130">
        <v>57291</v>
      </c>
      <c r="AM13" s="1">
        <v>22510</v>
      </c>
      <c r="AN13" s="1">
        <v>0</v>
      </c>
      <c r="AO13" s="1">
        <v>200</v>
      </c>
      <c r="AP13" s="102">
        <f t="shared" si="7"/>
        <v>80001</v>
      </c>
      <c r="AQ13" s="131">
        <f>'[6]Non farebox- Details '!AE13</f>
        <v>4145</v>
      </c>
      <c r="AR13" s="130">
        <v>45114</v>
      </c>
      <c r="AS13" s="1">
        <v>13834</v>
      </c>
      <c r="AT13" s="1">
        <v>0</v>
      </c>
      <c r="AU13" s="1">
        <v>450</v>
      </c>
      <c r="AV13" s="102">
        <f t="shared" si="8"/>
        <v>59398</v>
      </c>
      <c r="AW13" s="131">
        <f>'[6]Non farebox- Details '!AI13</f>
        <v>8105</v>
      </c>
      <c r="AX13" s="130">
        <v>54130</v>
      </c>
      <c r="AY13" s="1">
        <v>3960</v>
      </c>
      <c r="AZ13" s="1">
        <v>0</v>
      </c>
      <c r="BA13" s="1">
        <v>0</v>
      </c>
      <c r="BB13" s="103">
        <f t="shared" si="9"/>
        <v>58090</v>
      </c>
      <c r="BC13" s="131">
        <f>'[6]Non farebox- Details '!AL13</f>
        <v>230</v>
      </c>
      <c r="BD13" s="132">
        <v>15150</v>
      </c>
      <c r="BE13" s="1">
        <v>4810</v>
      </c>
      <c r="BF13" s="4">
        <v>0</v>
      </c>
      <c r="BG13" s="1">
        <v>0</v>
      </c>
      <c r="BH13" s="103">
        <f t="shared" si="10"/>
        <v>19960</v>
      </c>
      <c r="BI13" s="106">
        <f>'[6]Non farebox- Details '!AO13</f>
        <v>2945</v>
      </c>
      <c r="BJ13" s="135">
        <v>42419</v>
      </c>
      <c r="BK13" s="113">
        <v>7951</v>
      </c>
      <c r="BL13" s="4">
        <v>0</v>
      </c>
      <c r="BM13" s="113">
        <v>0</v>
      </c>
      <c r="BN13" s="103">
        <f t="shared" si="11"/>
        <v>50370</v>
      </c>
      <c r="BO13" s="106">
        <f>'[6]Non farebox- Details '!AS13</f>
        <v>9172</v>
      </c>
      <c r="BP13" s="130">
        <v>28190</v>
      </c>
      <c r="BQ13" s="1">
        <v>4210</v>
      </c>
      <c r="BR13" s="4">
        <v>0</v>
      </c>
      <c r="BS13" s="4">
        <v>0</v>
      </c>
      <c r="BT13" s="103">
        <f t="shared" si="12"/>
        <v>32400</v>
      </c>
      <c r="BU13" s="131">
        <f>'[6]Non farebox- Details '!AW13</f>
        <v>2714</v>
      </c>
      <c r="BV13" s="130">
        <v>32110</v>
      </c>
      <c r="BW13" s="1">
        <v>14140</v>
      </c>
      <c r="BX13" s="4">
        <v>0</v>
      </c>
      <c r="BY13" s="1">
        <v>0</v>
      </c>
      <c r="BZ13" s="103">
        <f t="shared" si="13"/>
        <v>46250</v>
      </c>
      <c r="CA13" s="131">
        <f>'[6]Non farebox- Details '!BA13</f>
        <v>845</v>
      </c>
      <c r="CB13" s="130">
        <v>47964</v>
      </c>
      <c r="CC13" s="1">
        <v>10770</v>
      </c>
      <c r="CD13" s="1">
        <v>0</v>
      </c>
      <c r="CE13" s="1">
        <v>0</v>
      </c>
      <c r="CF13" s="103">
        <f t="shared" si="14"/>
        <v>58734</v>
      </c>
      <c r="CG13" s="106">
        <f>'[6]Non farebox- Details '!BE13</f>
        <v>7310</v>
      </c>
      <c r="CH13" s="133">
        <v>36919</v>
      </c>
      <c r="CI13" s="104">
        <v>11240</v>
      </c>
      <c r="CJ13" s="104">
        <v>0</v>
      </c>
      <c r="CK13" s="104">
        <v>0</v>
      </c>
      <c r="CL13" s="103">
        <f t="shared" si="15"/>
        <v>48159</v>
      </c>
      <c r="CM13" s="106">
        <f>'[6]Non farebox- Details '!BI13</f>
        <v>1580</v>
      </c>
      <c r="CN13" s="353">
        <f t="shared" si="16"/>
        <v>596971</v>
      </c>
      <c r="CO13" s="105">
        <f t="shared" si="16"/>
        <v>40410</v>
      </c>
      <c r="CP13" s="130">
        <v>16391</v>
      </c>
      <c r="CQ13" s="1">
        <v>3670</v>
      </c>
      <c r="CR13" s="1">
        <v>0</v>
      </c>
      <c r="CS13" s="1">
        <v>0</v>
      </c>
      <c r="CT13" s="103">
        <f t="shared" si="17"/>
        <v>20061</v>
      </c>
      <c r="CU13" s="106">
        <f>'[6]Non farebox- Details '!BL13</f>
        <v>455</v>
      </c>
      <c r="CV13" s="107">
        <v>20208</v>
      </c>
      <c r="CW13" s="1">
        <v>3880</v>
      </c>
      <c r="CX13" s="1">
        <v>0</v>
      </c>
      <c r="CY13" s="1">
        <v>0</v>
      </c>
      <c r="CZ13" s="103">
        <f t="shared" si="18"/>
        <v>24088</v>
      </c>
      <c r="DA13" s="105">
        <f>'[6]Non farebox- Details '!BO13</f>
        <v>4010</v>
      </c>
      <c r="DB13" s="130">
        <v>3980</v>
      </c>
      <c r="DC13" s="1">
        <v>3100</v>
      </c>
      <c r="DD13" s="1">
        <v>0</v>
      </c>
      <c r="DE13" s="1">
        <v>0</v>
      </c>
      <c r="DF13" s="103">
        <f t="shared" si="19"/>
        <v>7080</v>
      </c>
      <c r="DG13" s="106">
        <f>'[6]Non farebox- Details '!BT13</f>
        <v>264</v>
      </c>
      <c r="DH13" s="107">
        <v>14686</v>
      </c>
      <c r="DI13" s="1">
        <v>2450</v>
      </c>
      <c r="DJ13" s="1">
        <v>0</v>
      </c>
      <c r="DK13" s="1">
        <v>0</v>
      </c>
      <c r="DL13" s="103">
        <f t="shared" si="20"/>
        <v>17136</v>
      </c>
      <c r="DM13" s="105">
        <f>'[6]Non farebox- Details '!BX13</f>
        <v>540</v>
      </c>
      <c r="DN13" s="130">
        <v>68209</v>
      </c>
      <c r="DO13" s="1">
        <v>8501</v>
      </c>
      <c r="DP13" s="1">
        <v>0</v>
      </c>
      <c r="DQ13" s="1">
        <v>0</v>
      </c>
      <c r="DR13" s="103">
        <f t="shared" si="21"/>
        <v>76710</v>
      </c>
      <c r="DS13" s="106">
        <f>'[6]Non farebox- Details '!CB13</f>
        <v>3840</v>
      </c>
      <c r="DT13" s="353">
        <f t="shared" si="22"/>
        <v>145075</v>
      </c>
      <c r="DU13" s="354">
        <f t="shared" si="0"/>
        <v>9109</v>
      </c>
      <c r="DV13" s="108">
        <f t="shared" si="23"/>
        <v>742046</v>
      </c>
      <c r="DW13" s="109">
        <f>'[6]Non farebox- Details '!CC13</f>
        <v>49519</v>
      </c>
    </row>
    <row r="14" spans="1:131">
      <c r="A14" s="356">
        <v>42957</v>
      </c>
      <c r="B14" s="130">
        <v>39320</v>
      </c>
      <c r="C14" s="1">
        <v>4486</v>
      </c>
      <c r="D14" s="1">
        <v>0</v>
      </c>
      <c r="E14" s="1">
        <v>0</v>
      </c>
      <c r="F14" s="102">
        <f t="shared" si="1"/>
        <v>43806</v>
      </c>
      <c r="G14" s="131">
        <f>'[6]Non farebox- Details '!E14</f>
        <v>848</v>
      </c>
      <c r="H14" s="130">
        <v>17253</v>
      </c>
      <c r="I14" s="1">
        <v>3000</v>
      </c>
      <c r="J14" s="1">
        <v>0</v>
      </c>
      <c r="K14" s="1">
        <v>0</v>
      </c>
      <c r="L14" s="102">
        <f t="shared" si="2"/>
        <v>20253</v>
      </c>
      <c r="M14" s="131">
        <f>'[6]Non farebox- Details '!I14</f>
        <v>116</v>
      </c>
      <c r="N14" s="130">
        <v>7652</v>
      </c>
      <c r="O14" s="1">
        <v>1060</v>
      </c>
      <c r="P14" s="1">
        <v>0</v>
      </c>
      <c r="Q14" s="1">
        <v>0</v>
      </c>
      <c r="R14" s="102">
        <f t="shared" si="3"/>
        <v>8712</v>
      </c>
      <c r="S14" s="131">
        <f>'[6]Non farebox- Details '!M14</f>
        <v>370</v>
      </c>
      <c r="T14" s="130">
        <v>15440</v>
      </c>
      <c r="U14" s="1">
        <v>3290</v>
      </c>
      <c r="V14" s="1">
        <v>0</v>
      </c>
      <c r="W14" s="1">
        <v>0</v>
      </c>
      <c r="X14" s="102">
        <f t="shared" si="4"/>
        <v>18730</v>
      </c>
      <c r="Y14" s="131">
        <f>'[6]Non farebox- Details '!Q14</f>
        <v>477</v>
      </c>
      <c r="Z14" s="130">
        <v>23323</v>
      </c>
      <c r="AA14" s="1">
        <v>4020</v>
      </c>
      <c r="AB14" s="1">
        <v>0</v>
      </c>
      <c r="AC14" s="1">
        <v>0</v>
      </c>
      <c r="AD14" s="102">
        <f t="shared" si="5"/>
        <v>27343</v>
      </c>
      <c r="AE14" s="131">
        <f>'[6]Non farebox- Details '!U14</f>
        <v>1385</v>
      </c>
      <c r="AF14" s="130">
        <v>23227</v>
      </c>
      <c r="AG14" s="1">
        <v>4610</v>
      </c>
      <c r="AH14" s="1">
        <v>0</v>
      </c>
      <c r="AI14" s="1">
        <v>0</v>
      </c>
      <c r="AJ14" s="102">
        <f t="shared" si="6"/>
        <v>27837</v>
      </c>
      <c r="AK14" s="131">
        <f>'[6]Non farebox- Details '!Z14</f>
        <v>383</v>
      </c>
      <c r="AL14" s="130">
        <v>62760</v>
      </c>
      <c r="AM14" s="1">
        <v>24860</v>
      </c>
      <c r="AN14" s="1">
        <v>0</v>
      </c>
      <c r="AO14" s="1">
        <v>1000</v>
      </c>
      <c r="AP14" s="102">
        <f t="shared" si="7"/>
        <v>88620</v>
      </c>
      <c r="AQ14" s="131">
        <f>'[6]Non farebox- Details '!AE14</f>
        <v>4922</v>
      </c>
      <c r="AR14" s="130">
        <v>47166</v>
      </c>
      <c r="AS14" s="1">
        <v>14770</v>
      </c>
      <c r="AT14" s="1">
        <v>0</v>
      </c>
      <c r="AU14" s="1">
        <v>0</v>
      </c>
      <c r="AV14" s="102">
        <f t="shared" si="8"/>
        <v>61936</v>
      </c>
      <c r="AW14" s="131">
        <f>'[6]Non farebox- Details '!AI14</f>
        <v>8450</v>
      </c>
      <c r="AX14" s="130">
        <v>54889</v>
      </c>
      <c r="AY14" s="1">
        <v>3420</v>
      </c>
      <c r="AZ14" s="1">
        <v>0</v>
      </c>
      <c r="BA14" s="1">
        <v>0</v>
      </c>
      <c r="BB14" s="103">
        <f t="shared" si="9"/>
        <v>58309</v>
      </c>
      <c r="BC14" s="131">
        <f>'[6]Non farebox- Details '!AL14</f>
        <v>178</v>
      </c>
      <c r="BD14" s="132">
        <v>15320</v>
      </c>
      <c r="BE14" s="1">
        <v>7946</v>
      </c>
      <c r="BF14" s="4">
        <v>0</v>
      </c>
      <c r="BG14" s="1">
        <v>0</v>
      </c>
      <c r="BH14" s="103">
        <f t="shared" si="10"/>
        <v>23266</v>
      </c>
      <c r="BI14" s="106">
        <f>'[6]Non farebox- Details '!AO14</f>
        <v>2005</v>
      </c>
      <c r="BJ14" s="136">
        <v>50917</v>
      </c>
      <c r="BK14" s="115">
        <v>6860</v>
      </c>
      <c r="BL14" s="4">
        <v>0</v>
      </c>
      <c r="BM14" s="115">
        <v>0</v>
      </c>
      <c r="BN14" s="103">
        <f t="shared" si="11"/>
        <v>57777</v>
      </c>
      <c r="BO14" s="106">
        <f>'[6]Non farebox- Details '!AS14</f>
        <v>7560</v>
      </c>
      <c r="BP14" s="130">
        <v>25978</v>
      </c>
      <c r="BQ14" s="1">
        <v>13200</v>
      </c>
      <c r="BR14" s="4">
        <v>0</v>
      </c>
      <c r="BS14" s="4">
        <v>0</v>
      </c>
      <c r="BT14" s="103">
        <f t="shared" si="12"/>
        <v>39178</v>
      </c>
      <c r="BU14" s="131">
        <f>'[6]Non farebox- Details '!AW14</f>
        <v>3337</v>
      </c>
      <c r="BV14" s="130">
        <v>32719</v>
      </c>
      <c r="BW14" s="1">
        <v>12790</v>
      </c>
      <c r="BX14" s="4">
        <v>0</v>
      </c>
      <c r="BY14" s="1">
        <v>100</v>
      </c>
      <c r="BZ14" s="103">
        <f t="shared" si="13"/>
        <v>45609</v>
      </c>
      <c r="CA14" s="131">
        <f>'[6]Non farebox- Details '!BA14</f>
        <v>860</v>
      </c>
      <c r="CB14" s="130">
        <v>53897</v>
      </c>
      <c r="CC14" s="1">
        <v>6690</v>
      </c>
      <c r="CD14" s="1">
        <v>0</v>
      </c>
      <c r="CE14" s="1">
        <v>0</v>
      </c>
      <c r="CF14" s="103">
        <f t="shared" si="14"/>
        <v>60587</v>
      </c>
      <c r="CG14" s="106">
        <f>'[6]Non farebox- Details '!BE14</f>
        <v>6050</v>
      </c>
      <c r="CH14" s="134">
        <v>40850</v>
      </c>
      <c r="CI14" s="3">
        <v>7680</v>
      </c>
      <c r="CJ14" s="3">
        <v>0</v>
      </c>
      <c r="CK14" s="3">
        <v>200</v>
      </c>
      <c r="CL14" s="103">
        <f t="shared" si="15"/>
        <v>48730</v>
      </c>
      <c r="CM14" s="106">
        <f>'[6]Non farebox- Details '!BI14</f>
        <v>1690</v>
      </c>
      <c r="CN14" s="353">
        <f t="shared" si="16"/>
        <v>630693</v>
      </c>
      <c r="CO14" s="105">
        <f t="shared" si="16"/>
        <v>38631</v>
      </c>
      <c r="CP14" s="130">
        <v>16396</v>
      </c>
      <c r="CQ14" s="1">
        <v>2860</v>
      </c>
      <c r="CR14" s="1">
        <v>0</v>
      </c>
      <c r="CS14" s="1">
        <v>0</v>
      </c>
      <c r="CT14" s="103">
        <f t="shared" si="17"/>
        <v>19256</v>
      </c>
      <c r="CU14" s="106">
        <f>'[6]Non farebox- Details '!BL14</f>
        <v>475</v>
      </c>
      <c r="CV14" s="107">
        <v>24031</v>
      </c>
      <c r="CW14" s="1">
        <v>1280</v>
      </c>
      <c r="CX14" s="1">
        <v>0</v>
      </c>
      <c r="CY14" s="1">
        <v>0</v>
      </c>
      <c r="CZ14" s="103">
        <f t="shared" si="18"/>
        <v>25311</v>
      </c>
      <c r="DA14" s="105">
        <f>'[6]Non farebox- Details '!BO14</f>
        <v>3990</v>
      </c>
      <c r="DB14" s="130">
        <v>3613</v>
      </c>
      <c r="DC14" s="1">
        <v>550</v>
      </c>
      <c r="DD14" s="1">
        <v>0</v>
      </c>
      <c r="DE14" s="1">
        <v>0</v>
      </c>
      <c r="DF14" s="103">
        <f t="shared" si="19"/>
        <v>4163</v>
      </c>
      <c r="DG14" s="106">
        <f>'[6]Non farebox- Details '!BT14</f>
        <v>172</v>
      </c>
      <c r="DH14" s="107">
        <v>14979</v>
      </c>
      <c r="DI14" s="1">
        <v>6640</v>
      </c>
      <c r="DJ14" s="1">
        <v>0</v>
      </c>
      <c r="DK14" s="1">
        <v>0</v>
      </c>
      <c r="DL14" s="103">
        <f t="shared" si="20"/>
        <v>21619</v>
      </c>
      <c r="DM14" s="105">
        <f>'[6]Non farebox- Details '!BX14</f>
        <v>970</v>
      </c>
      <c r="DN14" s="130">
        <v>70278</v>
      </c>
      <c r="DO14" s="1">
        <v>9496</v>
      </c>
      <c r="DP14" s="1">
        <v>0</v>
      </c>
      <c r="DQ14" s="1">
        <v>0</v>
      </c>
      <c r="DR14" s="103">
        <f t="shared" si="21"/>
        <v>79774</v>
      </c>
      <c r="DS14" s="106">
        <f>'[6]Non farebox- Details '!CB14</f>
        <v>3620</v>
      </c>
      <c r="DT14" s="353">
        <f t="shared" si="22"/>
        <v>150123</v>
      </c>
      <c r="DU14" s="354">
        <f t="shared" si="0"/>
        <v>9227</v>
      </c>
      <c r="DV14" s="108">
        <f t="shared" si="23"/>
        <v>780816</v>
      </c>
      <c r="DW14" s="109">
        <f>'[6]Non farebox- Details '!CC14</f>
        <v>47858</v>
      </c>
    </row>
    <row r="15" spans="1:131">
      <c r="A15" s="356">
        <v>42958</v>
      </c>
      <c r="B15" s="130">
        <v>51189</v>
      </c>
      <c r="C15" s="1">
        <v>4207</v>
      </c>
      <c r="D15" s="1">
        <v>0</v>
      </c>
      <c r="E15" s="1">
        <v>0</v>
      </c>
      <c r="F15" s="102">
        <f t="shared" si="1"/>
        <v>55396</v>
      </c>
      <c r="G15" s="131">
        <f>'[6]Non farebox- Details '!E15</f>
        <v>1553</v>
      </c>
      <c r="H15" s="130">
        <v>15262</v>
      </c>
      <c r="I15" s="1">
        <v>1960</v>
      </c>
      <c r="J15" s="1">
        <v>0</v>
      </c>
      <c r="K15" s="1">
        <v>0</v>
      </c>
      <c r="L15" s="102">
        <f t="shared" si="2"/>
        <v>17222</v>
      </c>
      <c r="M15" s="131">
        <f>'[6]Non farebox- Details '!I15</f>
        <v>138</v>
      </c>
      <c r="N15" s="130">
        <v>13887</v>
      </c>
      <c r="O15" s="1">
        <v>500</v>
      </c>
      <c r="P15" s="1">
        <v>0</v>
      </c>
      <c r="Q15" s="1">
        <v>0</v>
      </c>
      <c r="R15" s="102">
        <f t="shared" si="3"/>
        <v>14387</v>
      </c>
      <c r="S15" s="131">
        <f>'[6]Non farebox- Details '!M15</f>
        <v>95</v>
      </c>
      <c r="T15" s="130">
        <v>12486</v>
      </c>
      <c r="U15" s="1">
        <v>1860</v>
      </c>
      <c r="V15" s="1">
        <v>0</v>
      </c>
      <c r="W15" s="1">
        <v>0</v>
      </c>
      <c r="X15" s="102">
        <f t="shared" si="4"/>
        <v>14346</v>
      </c>
      <c r="Y15" s="131">
        <f>'[6]Non farebox- Details '!Q15</f>
        <v>787</v>
      </c>
      <c r="Z15" s="130">
        <v>28056</v>
      </c>
      <c r="AA15" s="1">
        <v>6550</v>
      </c>
      <c r="AB15" s="1">
        <v>0</v>
      </c>
      <c r="AC15" s="1">
        <v>0</v>
      </c>
      <c r="AD15" s="102">
        <f t="shared" si="5"/>
        <v>34606</v>
      </c>
      <c r="AE15" s="131">
        <f>'[6]Non farebox- Details '!U15</f>
        <v>746</v>
      </c>
      <c r="AF15" s="130">
        <v>34315</v>
      </c>
      <c r="AG15" s="1">
        <v>5310</v>
      </c>
      <c r="AH15" s="1">
        <v>0</v>
      </c>
      <c r="AI15" s="1">
        <v>100</v>
      </c>
      <c r="AJ15" s="102">
        <f t="shared" si="6"/>
        <v>39725</v>
      </c>
      <c r="AK15" s="131">
        <f>'[6]Non farebox- Details '!Z15</f>
        <v>597</v>
      </c>
      <c r="AL15" s="130">
        <v>112153</v>
      </c>
      <c r="AM15" s="1">
        <v>15322</v>
      </c>
      <c r="AN15" s="1">
        <v>0</v>
      </c>
      <c r="AO15" s="1">
        <v>0</v>
      </c>
      <c r="AP15" s="102">
        <f t="shared" si="7"/>
        <v>127475</v>
      </c>
      <c r="AQ15" s="131">
        <f>'[6]Non farebox- Details '!AE15</f>
        <v>4292</v>
      </c>
      <c r="AR15" s="130">
        <v>69433</v>
      </c>
      <c r="AS15" s="1">
        <v>15612</v>
      </c>
      <c r="AT15" s="1">
        <v>0</v>
      </c>
      <c r="AU15" s="1">
        <v>0</v>
      </c>
      <c r="AV15" s="102">
        <f t="shared" si="8"/>
        <v>85045</v>
      </c>
      <c r="AW15" s="131">
        <f>'[6]Non farebox- Details '!AI15</f>
        <v>10080</v>
      </c>
      <c r="AX15" s="130">
        <v>84509</v>
      </c>
      <c r="AY15" s="1">
        <v>6910</v>
      </c>
      <c r="AZ15" s="1">
        <v>0</v>
      </c>
      <c r="BA15" s="1">
        <v>0</v>
      </c>
      <c r="BB15" s="103">
        <f t="shared" si="9"/>
        <v>91419</v>
      </c>
      <c r="BC15" s="131">
        <f>'[6]Non farebox- Details '!AL15</f>
        <v>812</v>
      </c>
      <c r="BD15" s="132">
        <v>21639</v>
      </c>
      <c r="BE15" s="1">
        <v>6332</v>
      </c>
      <c r="BF15" s="4">
        <v>0</v>
      </c>
      <c r="BG15" s="1">
        <v>0</v>
      </c>
      <c r="BH15" s="103">
        <f t="shared" si="10"/>
        <v>27971</v>
      </c>
      <c r="BI15" s="106">
        <f>'[6]Non farebox- Details '!AO15</f>
        <v>4190</v>
      </c>
      <c r="BJ15" s="135">
        <v>86527</v>
      </c>
      <c r="BK15" s="113">
        <v>6180</v>
      </c>
      <c r="BL15" s="4">
        <v>0</v>
      </c>
      <c r="BM15" s="113">
        <v>100</v>
      </c>
      <c r="BN15" s="103">
        <f t="shared" si="11"/>
        <v>92807</v>
      </c>
      <c r="BO15" s="106">
        <f>'[6]Non farebox- Details '!AS15</f>
        <v>12060</v>
      </c>
      <c r="BP15" s="130">
        <v>62887</v>
      </c>
      <c r="BQ15" s="1">
        <v>6724</v>
      </c>
      <c r="BR15" s="4">
        <v>0</v>
      </c>
      <c r="BS15" s="4">
        <v>0</v>
      </c>
      <c r="BT15" s="103">
        <f t="shared" si="12"/>
        <v>69611</v>
      </c>
      <c r="BU15" s="131">
        <f>'[6]Non farebox- Details '!AW15</f>
        <v>3464</v>
      </c>
      <c r="BV15" s="130">
        <v>99000</v>
      </c>
      <c r="BW15" s="1">
        <v>12330</v>
      </c>
      <c r="BX15" s="4">
        <v>0</v>
      </c>
      <c r="BY15" s="1">
        <v>0</v>
      </c>
      <c r="BZ15" s="103">
        <f t="shared" si="13"/>
        <v>111330</v>
      </c>
      <c r="CA15" s="131">
        <f>'[6]Non farebox- Details '!BA15</f>
        <v>930</v>
      </c>
      <c r="CB15" s="130">
        <v>168958</v>
      </c>
      <c r="CC15" s="1">
        <v>11970</v>
      </c>
      <c r="CD15" s="1">
        <v>0</v>
      </c>
      <c r="CE15" s="1">
        <v>600</v>
      </c>
      <c r="CF15" s="103">
        <f t="shared" si="14"/>
        <v>181528</v>
      </c>
      <c r="CG15" s="106">
        <f>'[6]Non farebox- Details '!BE15</f>
        <v>8010</v>
      </c>
      <c r="CH15" s="133">
        <v>87931</v>
      </c>
      <c r="CI15" s="104">
        <v>7900</v>
      </c>
      <c r="CJ15" s="104">
        <v>0</v>
      </c>
      <c r="CK15" s="104">
        <v>100</v>
      </c>
      <c r="CL15" s="103">
        <f t="shared" si="15"/>
        <v>95931</v>
      </c>
      <c r="CM15" s="106">
        <f>'[6]Non farebox- Details '!BI15</f>
        <v>1030</v>
      </c>
      <c r="CN15" s="353">
        <f t="shared" si="16"/>
        <v>1058799</v>
      </c>
      <c r="CO15" s="105">
        <f t="shared" si="16"/>
        <v>48784</v>
      </c>
      <c r="CP15" s="130">
        <v>29791</v>
      </c>
      <c r="CQ15" s="1">
        <v>3270</v>
      </c>
      <c r="CR15" s="1">
        <v>0</v>
      </c>
      <c r="CS15" s="1">
        <v>0</v>
      </c>
      <c r="CT15" s="103">
        <f t="shared" si="17"/>
        <v>33061</v>
      </c>
      <c r="CU15" s="106">
        <f>'[6]Non farebox- Details '!BL15</f>
        <v>770</v>
      </c>
      <c r="CV15" s="107">
        <v>70536</v>
      </c>
      <c r="CW15" s="1">
        <v>2112</v>
      </c>
      <c r="CX15" s="1">
        <v>0</v>
      </c>
      <c r="CY15" s="1">
        <v>0</v>
      </c>
      <c r="CZ15" s="103">
        <f t="shared" si="18"/>
        <v>72648</v>
      </c>
      <c r="DA15" s="105">
        <f>'[6]Non farebox- Details '!BO15</f>
        <v>3140</v>
      </c>
      <c r="DB15" s="130">
        <v>5110</v>
      </c>
      <c r="DC15" s="1">
        <v>450</v>
      </c>
      <c r="DD15" s="1">
        <v>0</v>
      </c>
      <c r="DE15" s="1">
        <v>0</v>
      </c>
      <c r="DF15" s="103">
        <f t="shared" si="19"/>
        <v>5560</v>
      </c>
      <c r="DG15" s="106">
        <f>'[6]Non farebox- Details '!BT15</f>
        <v>702</v>
      </c>
      <c r="DH15" s="107">
        <v>23891</v>
      </c>
      <c r="DI15" s="1">
        <v>2490</v>
      </c>
      <c r="DJ15" s="1">
        <v>50</v>
      </c>
      <c r="DK15" s="1">
        <v>0</v>
      </c>
      <c r="DL15" s="103">
        <f t="shared" si="20"/>
        <v>26431</v>
      </c>
      <c r="DM15" s="105">
        <f>'[6]Non farebox- Details '!BX15</f>
        <v>620</v>
      </c>
      <c r="DN15" s="130">
        <v>128004</v>
      </c>
      <c r="DO15" s="1">
        <v>11278</v>
      </c>
      <c r="DP15" s="1">
        <v>0</v>
      </c>
      <c r="DQ15" s="1">
        <v>400</v>
      </c>
      <c r="DR15" s="103">
        <f t="shared" si="21"/>
        <v>139682</v>
      </c>
      <c r="DS15" s="106">
        <f>'[6]Non farebox- Details '!CB15</f>
        <v>5415</v>
      </c>
      <c r="DT15" s="353">
        <f t="shared" si="22"/>
        <v>277382</v>
      </c>
      <c r="DU15" s="354">
        <f t="shared" si="0"/>
        <v>10647</v>
      </c>
      <c r="DV15" s="108">
        <f t="shared" si="23"/>
        <v>1336181</v>
      </c>
      <c r="DW15" s="109">
        <f>'[6]Non farebox- Details '!CC15</f>
        <v>59431</v>
      </c>
    </row>
    <row r="16" spans="1:131">
      <c r="A16" s="356">
        <v>42959</v>
      </c>
      <c r="B16" s="130">
        <v>56680</v>
      </c>
      <c r="C16" s="1">
        <v>5156</v>
      </c>
      <c r="D16" s="1">
        <v>0</v>
      </c>
      <c r="E16" s="1">
        <v>0</v>
      </c>
      <c r="F16" s="102">
        <f t="shared" si="1"/>
        <v>61836</v>
      </c>
      <c r="G16" s="131">
        <f>'[6]Non farebox- Details '!E16</f>
        <v>1619</v>
      </c>
      <c r="H16" s="130">
        <v>17564</v>
      </c>
      <c r="I16" s="1">
        <v>1110</v>
      </c>
      <c r="J16" s="1">
        <v>0</v>
      </c>
      <c r="K16" s="1">
        <v>0</v>
      </c>
      <c r="L16" s="102">
        <f t="shared" si="2"/>
        <v>18674</v>
      </c>
      <c r="M16" s="131">
        <f>'[6]Non farebox- Details '!I16</f>
        <v>133</v>
      </c>
      <c r="N16" s="130">
        <v>15230</v>
      </c>
      <c r="O16" s="1">
        <v>2090</v>
      </c>
      <c r="P16" s="1">
        <v>0</v>
      </c>
      <c r="Q16" s="1">
        <v>0</v>
      </c>
      <c r="R16" s="102">
        <f t="shared" si="3"/>
        <v>17320</v>
      </c>
      <c r="S16" s="131">
        <f>'[6]Non farebox- Details '!M16</f>
        <v>235</v>
      </c>
      <c r="T16" s="130">
        <v>22375</v>
      </c>
      <c r="U16" s="1">
        <v>1150</v>
      </c>
      <c r="V16" s="1">
        <v>0</v>
      </c>
      <c r="W16" s="1">
        <v>0</v>
      </c>
      <c r="X16" s="102">
        <f t="shared" si="4"/>
        <v>23525</v>
      </c>
      <c r="Y16" s="131">
        <f>'[6]Non farebox- Details '!Q16</f>
        <v>464</v>
      </c>
      <c r="Z16" s="130">
        <v>31826</v>
      </c>
      <c r="AA16" s="1">
        <v>8317</v>
      </c>
      <c r="AB16" s="1">
        <v>0</v>
      </c>
      <c r="AC16" s="1">
        <v>0</v>
      </c>
      <c r="AD16" s="102">
        <f t="shared" si="5"/>
        <v>40143</v>
      </c>
      <c r="AE16" s="131">
        <f>'[6]Non farebox- Details '!U16</f>
        <v>1156</v>
      </c>
      <c r="AF16" s="130">
        <v>34551</v>
      </c>
      <c r="AG16" s="1">
        <v>4730</v>
      </c>
      <c r="AH16" s="1">
        <v>0</v>
      </c>
      <c r="AI16" s="1">
        <v>0</v>
      </c>
      <c r="AJ16" s="102">
        <f t="shared" si="6"/>
        <v>39281</v>
      </c>
      <c r="AK16" s="131">
        <f>'[6]Non farebox- Details '!Z16</f>
        <v>740</v>
      </c>
      <c r="AL16" s="130">
        <v>66871</v>
      </c>
      <c r="AM16" s="1">
        <v>6425</v>
      </c>
      <c r="AN16" s="1">
        <v>0</v>
      </c>
      <c r="AO16" s="1">
        <v>0</v>
      </c>
      <c r="AP16" s="102">
        <f t="shared" si="7"/>
        <v>73296</v>
      </c>
      <c r="AQ16" s="131">
        <f>'[6]Non farebox- Details '!AE16</f>
        <v>3193</v>
      </c>
      <c r="AR16" s="130">
        <v>63958</v>
      </c>
      <c r="AS16" s="1">
        <v>7382</v>
      </c>
      <c r="AT16" s="1">
        <v>0</v>
      </c>
      <c r="AU16" s="1">
        <v>0</v>
      </c>
      <c r="AV16" s="102">
        <f t="shared" si="8"/>
        <v>71340</v>
      </c>
      <c r="AW16" s="131">
        <f>'[6]Non farebox- Details '!AI16</f>
        <v>6305</v>
      </c>
      <c r="AX16" s="130">
        <v>90001</v>
      </c>
      <c r="AY16" s="1">
        <v>2050</v>
      </c>
      <c r="AZ16" s="1">
        <v>0</v>
      </c>
      <c r="BA16" s="1">
        <v>0</v>
      </c>
      <c r="BB16" s="103">
        <f t="shared" si="9"/>
        <v>92051</v>
      </c>
      <c r="BC16" s="131">
        <f>'[6]Non farebox- Details '!AL16</f>
        <v>416</v>
      </c>
      <c r="BD16" s="132">
        <v>15008</v>
      </c>
      <c r="BE16" s="1">
        <v>2870</v>
      </c>
      <c r="BF16" s="4">
        <v>0</v>
      </c>
      <c r="BG16" s="1">
        <v>0</v>
      </c>
      <c r="BH16" s="103">
        <f t="shared" si="10"/>
        <v>17878</v>
      </c>
      <c r="BI16" s="106">
        <f>'[6]Non farebox- Details '!AO16</f>
        <v>1380</v>
      </c>
      <c r="BJ16" s="135">
        <v>76681</v>
      </c>
      <c r="BK16" s="113">
        <v>5250</v>
      </c>
      <c r="BL16" s="4">
        <v>0</v>
      </c>
      <c r="BM16" s="113">
        <v>0</v>
      </c>
      <c r="BN16" s="103">
        <f t="shared" si="11"/>
        <v>81931</v>
      </c>
      <c r="BO16" s="106">
        <f>'[6]Non farebox- Details '!AS16</f>
        <v>12437</v>
      </c>
      <c r="BP16" s="130">
        <v>44908</v>
      </c>
      <c r="BQ16" s="1">
        <v>2150</v>
      </c>
      <c r="BR16" s="4">
        <v>0</v>
      </c>
      <c r="BS16" s="4">
        <v>200</v>
      </c>
      <c r="BT16" s="103">
        <f t="shared" si="12"/>
        <v>47258</v>
      </c>
      <c r="BU16" s="131">
        <f>'[6]Non farebox- Details '!AW16</f>
        <v>2663</v>
      </c>
      <c r="BV16" s="130">
        <v>39694</v>
      </c>
      <c r="BW16" s="1">
        <v>5770</v>
      </c>
      <c r="BX16" s="4">
        <v>0</v>
      </c>
      <c r="BY16" s="1">
        <v>0</v>
      </c>
      <c r="BZ16" s="103">
        <f t="shared" si="13"/>
        <v>45464</v>
      </c>
      <c r="CA16" s="131">
        <f>'[6]Non farebox- Details '!BA16</f>
        <v>635</v>
      </c>
      <c r="CB16" s="130">
        <v>81976</v>
      </c>
      <c r="CC16" s="1">
        <v>8842</v>
      </c>
      <c r="CD16" s="1">
        <v>0</v>
      </c>
      <c r="CE16" s="1">
        <v>0</v>
      </c>
      <c r="CF16" s="103">
        <f t="shared" si="14"/>
        <v>90818</v>
      </c>
      <c r="CG16" s="106">
        <f>'[6]Non farebox- Details '!BE16</f>
        <v>4130</v>
      </c>
      <c r="CH16" s="133">
        <v>62629</v>
      </c>
      <c r="CI16" s="104">
        <v>7040</v>
      </c>
      <c r="CJ16" s="104">
        <v>0</v>
      </c>
      <c r="CK16" s="104">
        <v>0</v>
      </c>
      <c r="CL16" s="103">
        <f t="shared" si="15"/>
        <v>69669</v>
      </c>
      <c r="CM16" s="106">
        <f>'[6]Non farebox- Details '!BI16</f>
        <v>765</v>
      </c>
      <c r="CN16" s="353">
        <f t="shared" si="16"/>
        <v>790484</v>
      </c>
      <c r="CO16" s="105">
        <f t="shared" si="16"/>
        <v>36271</v>
      </c>
      <c r="CP16" s="130">
        <v>11232</v>
      </c>
      <c r="CQ16" s="1">
        <v>2650</v>
      </c>
      <c r="CR16" s="1">
        <v>0</v>
      </c>
      <c r="CS16" s="1">
        <v>0</v>
      </c>
      <c r="CT16" s="103">
        <f t="shared" si="17"/>
        <v>13882</v>
      </c>
      <c r="CU16" s="106">
        <f>'[6]Non farebox- Details '!BL16</f>
        <v>525</v>
      </c>
      <c r="CV16" s="107">
        <v>28731</v>
      </c>
      <c r="CW16" s="1">
        <v>1440</v>
      </c>
      <c r="CX16" s="1">
        <v>0</v>
      </c>
      <c r="CY16" s="1">
        <v>0</v>
      </c>
      <c r="CZ16" s="103">
        <f t="shared" si="18"/>
        <v>30171</v>
      </c>
      <c r="DA16" s="105">
        <f>'[6]Non farebox- Details '!BO16</f>
        <v>2800</v>
      </c>
      <c r="DB16" s="130">
        <v>5285</v>
      </c>
      <c r="DC16" s="1">
        <v>560</v>
      </c>
      <c r="DD16" s="1">
        <v>0</v>
      </c>
      <c r="DE16" s="1">
        <v>0</v>
      </c>
      <c r="DF16" s="103">
        <f t="shared" si="19"/>
        <v>5845</v>
      </c>
      <c r="DG16" s="106">
        <f>'[6]Non farebox- Details '!BT16</f>
        <v>255</v>
      </c>
      <c r="DH16" s="107">
        <v>18734</v>
      </c>
      <c r="DI16" s="1">
        <v>3840</v>
      </c>
      <c r="DJ16" s="1">
        <v>0</v>
      </c>
      <c r="DK16" s="1">
        <v>0</v>
      </c>
      <c r="DL16" s="103">
        <f t="shared" si="20"/>
        <v>22574</v>
      </c>
      <c r="DM16" s="105">
        <f>'[6]Non farebox- Details '!BX16</f>
        <v>230</v>
      </c>
      <c r="DN16" s="130">
        <v>108154</v>
      </c>
      <c r="DO16" s="1">
        <v>8903</v>
      </c>
      <c r="DP16" s="1">
        <v>0</v>
      </c>
      <c r="DQ16" s="1">
        <v>100</v>
      </c>
      <c r="DR16" s="103">
        <f t="shared" si="21"/>
        <v>117157</v>
      </c>
      <c r="DS16" s="106">
        <f>'[6]Non farebox- Details '!CB16</f>
        <v>6745</v>
      </c>
      <c r="DT16" s="353">
        <f t="shared" si="22"/>
        <v>189629</v>
      </c>
      <c r="DU16" s="354">
        <f t="shared" si="0"/>
        <v>10555</v>
      </c>
      <c r="DV16" s="108">
        <f t="shared" si="23"/>
        <v>980113</v>
      </c>
      <c r="DW16" s="109">
        <f>'[6]Non farebox- Details '!CC16</f>
        <v>46826</v>
      </c>
    </row>
    <row r="17" spans="1:127">
      <c r="A17" s="356">
        <v>42960</v>
      </c>
      <c r="B17" s="130">
        <v>73382</v>
      </c>
      <c r="C17" s="1">
        <v>9421</v>
      </c>
      <c r="D17" s="1">
        <v>0</v>
      </c>
      <c r="E17" s="1">
        <v>0</v>
      </c>
      <c r="F17" s="102">
        <f t="shared" si="1"/>
        <v>82803</v>
      </c>
      <c r="G17" s="131">
        <f>'[6]Non farebox- Details '!E17</f>
        <v>1475</v>
      </c>
      <c r="H17" s="130">
        <v>73443</v>
      </c>
      <c r="I17" s="1">
        <v>2030</v>
      </c>
      <c r="J17" s="1">
        <v>0</v>
      </c>
      <c r="K17" s="1">
        <v>0</v>
      </c>
      <c r="L17" s="102">
        <f t="shared" si="2"/>
        <v>75473</v>
      </c>
      <c r="M17" s="131">
        <f>'[6]Non farebox- Details '!I17</f>
        <v>142</v>
      </c>
      <c r="N17" s="130">
        <v>10593</v>
      </c>
      <c r="O17" s="1">
        <v>2196</v>
      </c>
      <c r="P17" s="1">
        <v>0</v>
      </c>
      <c r="Q17" s="1">
        <v>0</v>
      </c>
      <c r="R17" s="102">
        <f t="shared" si="3"/>
        <v>12789</v>
      </c>
      <c r="S17" s="131">
        <f>'[6]Non farebox- Details '!M17</f>
        <v>115</v>
      </c>
      <c r="T17" s="130">
        <v>17425</v>
      </c>
      <c r="U17" s="1">
        <v>1480</v>
      </c>
      <c r="V17" s="1">
        <v>0</v>
      </c>
      <c r="W17" s="1">
        <v>0</v>
      </c>
      <c r="X17" s="102">
        <f t="shared" si="4"/>
        <v>18905</v>
      </c>
      <c r="Y17" s="131">
        <f>'[6]Non farebox- Details '!Q17</f>
        <v>547</v>
      </c>
      <c r="Z17" s="130">
        <v>26334</v>
      </c>
      <c r="AA17" s="1">
        <v>5982</v>
      </c>
      <c r="AB17" s="1">
        <v>0</v>
      </c>
      <c r="AC17" s="1">
        <v>0</v>
      </c>
      <c r="AD17" s="102">
        <f t="shared" si="5"/>
        <v>32316</v>
      </c>
      <c r="AE17" s="131">
        <f>'[6]Non farebox- Details '!U17</f>
        <v>750</v>
      </c>
      <c r="AF17" s="130">
        <v>33445</v>
      </c>
      <c r="AG17" s="1">
        <v>7710</v>
      </c>
      <c r="AH17" s="1">
        <v>0</v>
      </c>
      <c r="AI17" s="1">
        <v>0</v>
      </c>
      <c r="AJ17" s="102">
        <f t="shared" si="6"/>
        <v>41155</v>
      </c>
      <c r="AK17" s="131">
        <f>'[6]Non farebox- Details '!Z17</f>
        <v>387</v>
      </c>
      <c r="AL17" s="130">
        <v>70798</v>
      </c>
      <c r="AM17" s="1">
        <v>8794</v>
      </c>
      <c r="AN17" s="1">
        <v>0</v>
      </c>
      <c r="AO17" s="1">
        <v>0</v>
      </c>
      <c r="AP17" s="102">
        <f t="shared" si="7"/>
        <v>79592</v>
      </c>
      <c r="AQ17" s="131">
        <f>'[6]Non farebox- Details '!AE17</f>
        <v>2022</v>
      </c>
      <c r="AR17" s="130">
        <v>51192</v>
      </c>
      <c r="AS17" s="1">
        <v>8158</v>
      </c>
      <c r="AT17" s="1">
        <v>0</v>
      </c>
      <c r="AU17" s="1">
        <v>0</v>
      </c>
      <c r="AV17" s="102">
        <f t="shared" si="8"/>
        <v>59350</v>
      </c>
      <c r="AW17" s="131">
        <f>'[6]Non farebox- Details '!AI17</f>
        <v>3685</v>
      </c>
      <c r="AX17" s="130">
        <v>64378</v>
      </c>
      <c r="AY17" s="1">
        <v>400</v>
      </c>
      <c r="AZ17" s="1">
        <v>0</v>
      </c>
      <c r="BA17" s="1">
        <v>0</v>
      </c>
      <c r="BB17" s="103">
        <f t="shared" si="9"/>
        <v>64778</v>
      </c>
      <c r="BC17" s="131">
        <f>'[6]Non farebox- Details '!AL17</f>
        <v>380</v>
      </c>
      <c r="BD17" s="130">
        <v>12365</v>
      </c>
      <c r="BE17" s="1">
        <v>1140</v>
      </c>
      <c r="BF17" s="4">
        <v>0</v>
      </c>
      <c r="BG17" s="1">
        <v>0</v>
      </c>
      <c r="BH17" s="103">
        <f t="shared" si="10"/>
        <v>13505</v>
      </c>
      <c r="BI17" s="106">
        <f>'[6]Non farebox- Details '!AO17</f>
        <v>880</v>
      </c>
      <c r="BJ17" s="135">
        <v>63417</v>
      </c>
      <c r="BK17" s="113">
        <v>5552.22</v>
      </c>
      <c r="BL17" s="4">
        <v>0</v>
      </c>
      <c r="BM17" s="113">
        <v>0</v>
      </c>
      <c r="BN17" s="103">
        <f t="shared" si="11"/>
        <v>68969.22</v>
      </c>
      <c r="BO17" s="106">
        <f>'[6]Non farebox- Details '!AS17</f>
        <v>10150</v>
      </c>
      <c r="BP17" s="130">
        <v>21148</v>
      </c>
      <c r="BQ17" s="1">
        <v>3489</v>
      </c>
      <c r="BR17" s="4">
        <v>0</v>
      </c>
      <c r="BS17" s="4">
        <v>0</v>
      </c>
      <c r="BT17" s="103">
        <f t="shared" si="12"/>
        <v>24637</v>
      </c>
      <c r="BU17" s="131">
        <f>'[6]Non farebox- Details '!AW17</f>
        <v>2015</v>
      </c>
      <c r="BV17" s="130">
        <v>15892</v>
      </c>
      <c r="BW17" s="1">
        <v>2810</v>
      </c>
      <c r="BX17" s="4">
        <v>0</v>
      </c>
      <c r="BY17" s="1">
        <v>0</v>
      </c>
      <c r="BZ17" s="103">
        <f t="shared" si="13"/>
        <v>18702</v>
      </c>
      <c r="CA17" s="131">
        <f>'[6]Non farebox- Details '!BA17</f>
        <v>245</v>
      </c>
      <c r="CB17" s="130">
        <v>60304</v>
      </c>
      <c r="CC17" s="1">
        <v>7924</v>
      </c>
      <c r="CD17" s="1">
        <v>0</v>
      </c>
      <c r="CE17" s="1">
        <v>0</v>
      </c>
      <c r="CF17" s="103">
        <f t="shared" si="14"/>
        <v>68228</v>
      </c>
      <c r="CG17" s="106">
        <f>'[6]Non farebox- Details '!BE17</f>
        <v>4480</v>
      </c>
      <c r="CH17" s="133">
        <v>41121</v>
      </c>
      <c r="CI17" s="104">
        <v>2110</v>
      </c>
      <c r="CJ17" s="104">
        <v>0</v>
      </c>
      <c r="CK17" s="104">
        <v>0</v>
      </c>
      <c r="CL17" s="103">
        <f t="shared" si="15"/>
        <v>43231</v>
      </c>
      <c r="CM17" s="106">
        <f>'[6]Non farebox- Details '!BI17</f>
        <v>810</v>
      </c>
      <c r="CN17" s="353">
        <f t="shared" si="16"/>
        <v>704433.22</v>
      </c>
      <c r="CO17" s="105">
        <f t="shared" si="16"/>
        <v>28083</v>
      </c>
      <c r="CP17" s="130">
        <v>8982</v>
      </c>
      <c r="CQ17" s="1">
        <v>1940</v>
      </c>
      <c r="CR17" s="1">
        <v>0</v>
      </c>
      <c r="CS17" s="1">
        <v>0</v>
      </c>
      <c r="CT17" s="103">
        <f t="shared" si="17"/>
        <v>10922</v>
      </c>
      <c r="CU17" s="106">
        <f>'[6]Non farebox- Details '!BL17</f>
        <v>1060</v>
      </c>
      <c r="CV17" s="107">
        <v>17962</v>
      </c>
      <c r="CW17" s="1">
        <v>2030</v>
      </c>
      <c r="CX17" s="1">
        <v>0</v>
      </c>
      <c r="CY17" s="1">
        <v>0</v>
      </c>
      <c r="CZ17" s="103">
        <f t="shared" si="18"/>
        <v>19992</v>
      </c>
      <c r="DA17" s="105">
        <f>'[6]Non farebox- Details '!BO17</f>
        <v>1660</v>
      </c>
      <c r="DB17" s="130">
        <v>3631</v>
      </c>
      <c r="DC17" s="1">
        <v>1130</v>
      </c>
      <c r="DD17" s="1">
        <v>0</v>
      </c>
      <c r="DE17" s="1">
        <v>0</v>
      </c>
      <c r="DF17" s="103">
        <f t="shared" si="19"/>
        <v>4761</v>
      </c>
      <c r="DG17" s="106">
        <f>'[6]Non farebox- Details '!BT17</f>
        <v>204</v>
      </c>
      <c r="DH17" s="107">
        <v>13732</v>
      </c>
      <c r="DI17" s="1">
        <v>810</v>
      </c>
      <c r="DJ17" s="1">
        <v>0</v>
      </c>
      <c r="DK17" s="1">
        <v>0</v>
      </c>
      <c r="DL17" s="103">
        <f t="shared" si="20"/>
        <v>14542</v>
      </c>
      <c r="DM17" s="105">
        <f>'[6]Non farebox- Details '!BX17</f>
        <v>185</v>
      </c>
      <c r="DN17" s="130">
        <v>105244</v>
      </c>
      <c r="DO17" s="1">
        <v>8241</v>
      </c>
      <c r="DP17" s="1">
        <v>0</v>
      </c>
      <c r="DQ17" s="1">
        <v>0</v>
      </c>
      <c r="DR17" s="103">
        <f t="shared" si="21"/>
        <v>113485</v>
      </c>
      <c r="DS17" s="106">
        <f>'[6]Non farebox- Details '!CB17</f>
        <v>5225</v>
      </c>
      <c r="DT17" s="353">
        <f t="shared" si="22"/>
        <v>163702</v>
      </c>
      <c r="DU17" s="354">
        <f t="shared" si="0"/>
        <v>8334</v>
      </c>
      <c r="DV17" s="108">
        <f t="shared" si="23"/>
        <v>868135.22</v>
      </c>
      <c r="DW17" s="109">
        <f>'[6]Non farebox- Details '!CC17</f>
        <v>36417</v>
      </c>
    </row>
    <row r="18" spans="1:127">
      <c r="A18" s="356">
        <v>42961</v>
      </c>
      <c r="B18" s="130">
        <v>58598</v>
      </c>
      <c r="C18" s="1">
        <v>4438</v>
      </c>
      <c r="D18" s="1">
        <v>0</v>
      </c>
      <c r="E18" s="1">
        <v>0</v>
      </c>
      <c r="F18" s="102">
        <f t="shared" si="1"/>
        <v>63036</v>
      </c>
      <c r="G18" s="131">
        <f>'[6]Non farebox- Details '!E18</f>
        <v>1839</v>
      </c>
      <c r="H18" s="130">
        <v>11144</v>
      </c>
      <c r="I18" s="1">
        <v>3020</v>
      </c>
      <c r="J18" s="1">
        <v>0</v>
      </c>
      <c r="K18" s="1">
        <v>0</v>
      </c>
      <c r="L18" s="102">
        <f t="shared" si="2"/>
        <v>14164</v>
      </c>
      <c r="M18" s="131">
        <f>'[6]Non farebox- Details '!I18</f>
        <v>71</v>
      </c>
      <c r="N18" s="130">
        <v>13323</v>
      </c>
      <c r="O18" s="1">
        <v>1210</v>
      </c>
      <c r="P18" s="1">
        <v>0</v>
      </c>
      <c r="Q18" s="1">
        <v>0</v>
      </c>
      <c r="R18" s="102">
        <f t="shared" si="3"/>
        <v>14533</v>
      </c>
      <c r="S18" s="131">
        <f>'[6]Non farebox- Details '!M18</f>
        <v>130</v>
      </c>
      <c r="T18" s="130">
        <v>16015</v>
      </c>
      <c r="U18" s="1">
        <v>550</v>
      </c>
      <c r="V18" s="1">
        <v>0</v>
      </c>
      <c r="W18" s="1">
        <v>0</v>
      </c>
      <c r="X18" s="102">
        <f t="shared" si="4"/>
        <v>16565</v>
      </c>
      <c r="Y18" s="131">
        <f>'[6]Non farebox- Details '!Q18</f>
        <v>589</v>
      </c>
      <c r="Z18" s="130">
        <v>28387</v>
      </c>
      <c r="AA18" s="1">
        <v>6745</v>
      </c>
      <c r="AB18" s="1">
        <v>0</v>
      </c>
      <c r="AC18" s="1">
        <v>0</v>
      </c>
      <c r="AD18" s="102">
        <f t="shared" si="5"/>
        <v>35132</v>
      </c>
      <c r="AE18" s="131">
        <f>'[6]Non farebox- Details '!U18</f>
        <v>2169</v>
      </c>
      <c r="AF18" s="130">
        <v>29580</v>
      </c>
      <c r="AG18" s="1">
        <v>2690</v>
      </c>
      <c r="AH18" s="1">
        <v>0</v>
      </c>
      <c r="AI18" s="1">
        <v>0</v>
      </c>
      <c r="AJ18" s="102">
        <f t="shared" si="6"/>
        <v>32270</v>
      </c>
      <c r="AK18" s="131">
        <f>'[6]Non farebox- Details '!Z18</f>
        <v>800</v>
      </c>
      <c r="AL18" s="130">
        <v>65877</v>
      </c>
      <c r="AM18" s="1">
        <v>18212</v>
      </c>
      <c r="AN18" s="1">
        <v>0</v>
      </c>
      <c r="AO18" s="1">
        <v>0</v>
      </c>
      <c r="AP18" s="102">
        <f t="shared" si="7"/>
        <v>84089</v>
      </c>
      <c r="AQ18" s="131">
        <f>'[6]Non farebox- Details '!AE18</f>
        <v>4765</v>
      </c>
      <c r="AR18" s="130">
        <v>54360</v>
      </c>
      <c r="AS18" s="1">
        <v>13715</v>
      </c>
      <c r="AT18" s="1">
        <v>0</v>
      </c>
      <c r="AU18" s="1">
        <v>0</v>
      </c>
      <c r="AV18" s="102">
        <f t="shared" si="8"/>
        <v>68075</v>
      </c>
      <c r="AW18" s="131">
        <f>'[6]Non farebox- Details '!AI18</f>
        <v>10090</v>
      </c>
      <c r="AX18" s="130">
        <v>68824</v>
      </c>
      <c r="AY18" s="1">
        <v>6296.4400000000005</v>
      </c>
      <c r="AZ18" s="1">
        <v>0</v>
      </c>
      <c r="BA18" s="1">
        <v>0</v>
      </c>
      <c r="BB18" s="103">
        <f t="shared" si="9"/>
        <v>75120.44</v>
      </c>
      <c r="BC18" s="131">
        <f>'[6]Non farebox- Details '!AL18</f>
        <v>174</v>
      </c>
      <c r="BD18" s="130">
        <v>13418</v>
      </c>
      <c r="BE18" s="1">
        <v>1500</v>
      </c>
      <c r="BF18" s="4">
        <v>0</v>
      </c>
      <c r="BG18" s="1">
        <v>0</v>
      </c>
      <c r="BH18" s="103">
        <f t="shared" si="10"/>
        <v>14918</v>
      </c>
      <c r="BI18" s="106">
        <f>'[6]Non farebox- Details '!AO18</f>
        <v>1640</v>
      </c>
      <c r="BJ18" s="135">
        <v>57376</v>
      </c>
      <c r="BK18" s="113">
        <v>4350</v>
      </c>
      <c r="BL18" s="4">
        <v>0</v>
      </c>
      <c r="BM18" s="113">
        <v>500</v>
      </c>
      <c r="BN18" s="103">
        <f t="shared" si="11"/>
        <v>62226</v>
      </c>
      <c r="BO18" s="106">
        <f>'[6]Non farebox- Details '!AS18</f>
        <v>10190</v>
      </c>
      <c r="BP18" s="130">
        <v>31856</v>
      </c>
      <c r="BQ18" s="1">
        <v>5110</v>
      </c>
      <c r="BR18" s="4">
        <v>0</v>
      </c>
      <c r="BS18" s="4">
        <v>200</v>
      </c>
      <c r="BT18" s="103">
        <f t="shared" si="12"/>
        <v>37166</v>
      </c>
      <c r="BU18" s="131">
        <f>'[6]Non farebox- Details '!AW18</f>
        <v>3523</v>
      </c>
      <c r="BV18" s="130">
        <v>24736</v>
      </c>
      <c r="BW18" s="1">
        <v>9440</v>
      </c>
      <c r="BX18" s="4">
        <v>0</v>
      </c>
      <c r="BY18" s="1">
        <v>500</v>
      </c>
      <c r="BZ18" s="103">
        <f t="shared" si="13"/>
        <v>34676</v>
      </c>
      <c r="CA18" s="131">
        <f>'[6]Non farebox- Details '!BA18</f>
        <v>740</v>
      </c>
      <c r="CB18" s="130">
        <v>53964</v>
      </c>
      <c r="CC18" s="1">
        <v>6875</v>
      </c>
      <c r="CD18" s="1">
        <v>0</v>
      </c>
      <c r="CE18" s="1">
        <v>0</v>
      </c>
      <c r="CF18" s="103">
        <f t="shared" si="14"/>
        <v>60839</v>
      </c>
      <c r="CG18" s="106">
        <f>'[6]Non farebox- Details '!BE18</f>
        <v>7035</v>
      </c>
      <c r="CH18" s="133">
        <v>39584</v>
      </c>
      <c r="CI18" s="104">
        <v>4510</v>
      </c>
      <c r="CJ18" s="104">
        <v>0</v>
      </c>
      <c r="CK18" s="104">
        <v>0</v>
      </c>
      <c r="CL18" s="103">
        <f t="shared" si="15"/>
        <v>44094</v>
      </c>
      <c r="CM18" s="106">
        <f>'[6]Non farebox- Details '!BI18</f>
        <v>3060</v>
      </c>
      <c r="CN18" s="353">
        <f t="shared" si="16"/>
        <v>656903.43999999994</v>
      </c>
      <c r="CO18" s="105">
        <f t="shared" si="16"/>
        <v>46815</v>
      </c>
      <c r="CP18" s="130">
        <v>10331</v>
      </c>
      <c r="CQ18" s="1">
        <v>3490</v>
      </c>
      <c r="CR18" s="1">
        <v>0</v>
      </c>
      <c r="CS18" s="1">
        <v>0</v>
      </c>
      <c r="CT18" s="103">
        <f t="shared" si="17"/>
        <v>13821</v>
      </c>
      <c r="CU18" s="106">
        <f>'[6]Non farebox- Details '!BL18</f>
        <v>530</v>
      </c>
      <c r="CV18" s="107">
        <v>17194</v>
      </c>
      <c r="CW18" s="1">
        <v>1910</v>
      </c>
      <c r="CX18" s="1">
        <v>0</v>
      </c>
      <c r="CY18" s="1">
        <v>0</v>
      </c>
      <c r="CZ18" s="103">
        <f t="shared" si="18"/>
        <v>19104</v>
      </c>
      <c r="DA18" s="105">
        <f>'[6]Non farebox- Details '!BO18</f>
        <v>4480</v>
      </c>
      <c r="DB18" s="130">
        <v>4828</v>
      </c>
      <c r="DC18" s="1">
        <v>1070</v>
      </c>
      <c r="DD18" s="1">
        <v>0</v>
      </c>
      <c r="DE18" s="1">
        <v>0</v>
      </c>
      <c r="DF18" s="103">
        <f t="shared" si="19"/>
        <v>5898</v>
      </c>
      <c r="DG18" s="106">
        <f>'[6]Non farebox- Details '!BT18</f>
        <v>329</v>
      </c>
      <c r="DH18" s="107">
        <v>15640</v>
      </c>
      <c r="DI18" s="1">
        <v>5240</v>
      </c>
      <c r="DJ18" s="1">
        <v>0</v>
      </c>
      <c r="DK18" s="1">
        <v>0</v>
      </c>
      <c r="DL18" s="103">
        <f t="shared" si="20"/>
        <v>20880</v>
      </c>
      <c r="DM18" s="105">
        <f>'[6]Non farebox- Details '!BX18</f>
        <v>395</v>
      </c>
      <c r="DN18" s="130">
        <v>91172</v>
      </c>
      <c r="DO18" s="1">
        <v>10480</v>
      </c>
      <c r="DP18" s="1">
        <v>0</v>
      </c>
      <c r="DQ18" s="1">
        <v>0</v>
      </c>
      <c r="DR18" s="103">
        <f t="shared" si="21"/>
        <v>101652</v>
      </c>
      <c r="DS18" s="106">
        <f>'[6]Non farebox- Details '!CB18</f>
        <v>5630</v>
      </c>
      <c r="DT18" s="353">
        <f t="shared" si="22"/>
        <v>161355</v>
      </c>
      <c r="DU18" s="354">
        <f t="shared" si="0"/>
        <v>11364</v>
      </c>
      <c r="DV18" s="108">
        <f t="shared" si="23"/>
        <v>818258.44</v>
      </c>
      <c r="DW18" s="109">
        <f>'[6]Non farebox- Details '!CC18</f>
        <v>58179</v>
      </c>
    </row>
    <row r="19" spans="1:127">
      <c r="A19" s="356">
        <v>42962</v>
      </c>
      <c r="B19" s="136">
        <v>92601</v>
      </c>
      <c r="C19" s="1">
        <v>14083</v>
      </c>
      <c r="D19" s="1">
        <v>0</v>
      </c>
      <c r="E19" s="1">
        <v>0</v>
      </c>
      <c r="F19" s="102">
        <f t="shared" si="1"/>
        <v>106684</v>
      </c>
      <c r="G19" s="131">
        <f>'[6]Non farebox- Details '!E19</f>
        <v>1861</v>
      </c>
      <c r="H19" s="136">
        <v>14620</v>
      </c>
      <c r="I19" s="1">
        <v>3610</v>
      </c>
      <c r="J19" s="1">
        <v>0</v>
      </c>
      <c r="K19" s="1">
        <v>0</v>
      </c>
      <c r="L19" s="102">
        <f t="shared" si="2"/>
        <v>18230</v>
      </c>
      <c r="M19" s="131">
        <f>'[6]Non farebox- Details '!I19</f>
        <v>151</v>
      </c>
      <c r="N19" s="136">
        <v>14350</v>
      </c>
      <c r="O19" s="1">
        <v>1850</v>
      </c>
      <c r="P19" s="1">
        <v>0</v>
      </c>
      <c r="Q19" s="1">
        <v>0</v>
      </c>
      <c r="R19" s="102">
        <f t="shared" si="3"/>
        <v>16200</v>
      </c>
      <c r="S19" s="131">
        <f>'[6]Non farebox- Details '!M19</f>
        <v>160</v>
      </c>
      <c r="T19" s="136">
        <v>20996</v>
      </c>
      <c r="U19" s="1">
        <v>2286</v>
      </c>
      <c r="V19" s="1">
        <v>0</v>
      </c>
      <c r="W19" s="1">
        <v>0</v>
      </c>
      <c r="X19" s="102">
        <f t="shared" si="4"/>
        <v>23282</v>
      </c>
      <c r="Y19" s="131">
        <f>'[6]Non farebox- Details '!Q19</f>
        <v>867</v>
      </c>
      <c r="Z19" s="136">
        <v>26146</v>
      </c>
      <c r="AA19" s="1">
        <v>6080</v>
      </c>
      <c r="AB19" s="1">
        <v>0</v>
      </c>
      <c r="AC19" s="1">
        <v>0</v>
      </c>
      <c r="AD19" s="102">
        <f t="shared" si="5"/>
        <v>32226</v>
      </c>
      <c r="AE19" s="131">
        <f>'[6]Non farebox- Details '!U19</f>
        <v>905</v>
      </c>
      <c r="AF19" s="136">
        <v>31758</v>
      </c>
      <c r="AG19" s="1">
        <v>6280</v>
      </c>
      <c r="AH19" s="1">
        <v>0</v>
      </c>
      <c r="AI19" s="1">
        <v>0</v>
      </c>
      <c r="AJ19" s="102">
        <f t="shared" si="6"/>
        <v>38038</v>
      </c>
      <c r="AK19" s="131">
        <f>'[6]Non farebox- Details '!Z19</f>
        <v>470</v>
      </c>
      <c r="AL19" s="136">
        <v>64250</v>
      </c>
      <c r="AM19" s="1">
        <v>14247</v>
      </c>
      <c r="AN19" s="1">
        <v>0</v>
      </c>
      <c r="AO19" s="1">
        <v>0</v>
      </c>
      <c r="AP19" s="102">
        <f t="shared" si="7"/>
        <v>78497</v>
      </c>
      <c r="AQ19" s="131">
        <f>'[6]Non farebox- Details '!AE19</f>
        <v>2836</v>
      </c>
      <c r="AR19" s="136">
        <v>57276</v>
      </c>
      <c r="AS19" s="1">
        <v>8747</v>
      </c>
      <c r="AT19" s="1">
        <v>0</v>
      </c>
      <c r="AU19" s="1">
        <v>0</v>
      </c>
      <c r="AV19" s="102">
        <f t="shared" si="8"/>
        <v>66023</v>
      </c>
      <c r="AW19" s="131">
        <f>'[6]Non farebox- Details '!AI19</f>
        <v>3530</v>
      </c>
      <c r="AX19" s="136">
        <v>79457</v>
      </c>
      <c r="AY19" s="1">
        <v>2366</v>
      </c>
      <c r="AZ19" s="1">
        <v>0</v>
      </c>
      <c r="BA19" s="1">
        <v>200</v>
      </c>
      <c r="BB19" s="103">
        <f t="shared" si="9"/>
        <v>82023</v>
      </c>
      <c r="BC19" s="131">
        <f>'[6]Non farebox- Details '!AL19</f>
        <v>314</v>
      </c>
      <c r="BD19" s="130">
        <v>11481</v>
      </c>
      <c r="BE19" s="1">
        <v>720</v>
      </c>
      <c r="BF19" s="4">
        <v>0</v>
      </c>
      <c r="BG19" s="1">
        <v>0</v>
      </c>
      <c r="BH19" s="103">
        <f t="shared" si="10"/>
        <v>12201</v>
      </c>
      <c r="BI19" s="106">
        <f>'[6]Non farebox- Details '!AO19</f>
        <v>1215</v>
      </c>
      <c r="BJ19" s="135">
        <v>79367</v>
      </c>
      <c r="BK19" s="113">
        <v>6401</v>
      </c>
      <c r="BL19" s="4">
        <v>0</v>
      </c>
      <c r="BM19" s="113">
        <v>0</v>
      </c>
      <c r="BN19" s="103">
        <f t="shared" si="11"/>
        <v>85768</v>
      </c>
      <c r="BO19" s="106">
        <f>'[6]Non farebox- Details '!AS19</f>
        <v>11648</v>
      </c>
      <c r="BP19" s="130">
        <v>33347</v>
      </c>
      <c r="BQ19" s="1">
        <v>770</v>
      </c>
      <c r="BR19" s="4">
        <v>0</v>
      </c>
      <c r="BS19" s="4">
        <v>0</v>
      </c>
      <c r="BT19" s="103">
        <f t="shared" si="12"/>
        <v>34117</v>
      </c>
      <c r="BU19" s="131">
        <f>'[6]Non farebox- Details '!AW19</f>
        <v>3152</v>
      </c>
      <c r="BV19" s="130">
        <v>14182</v>
      </c>
      <c r="BW19" s="1">
        <v>1292</v>
      </c>
      <c r="BX19" s="4">
        <v>0</v>
      </c>
      <c r="BY19" s="1">
        <v>0</v>
      </c>
      <c r="BZ19" s="103">
        <f t="shared" si="13"/>
        <v>15474</v>
      </c>
      <c r="CA19" s="131">
        <f>'[6]Non farebox- Details '!BA19</f>
        <v>305</v>
      </c>
      <c r="CB19" s="136">
        <v>58225</v>
      </c>
      <c r="CC19" s="1">
        <v>6504.8</v>
      </c>
      <c r="CD19" s="1">
        <v>0</v>
      </c>
      <c r="CE19" s="1">
        <v>100</v>
      </c>
      <c r="CF19" s="103">
        <f t="shared" si="14"/>
        <v>64829.8</v>
      </c>
      <c r="CG19" s="106">
        <f>'[6]Non farebox- Details '!BE19</f>
        <v>4630</v>
      </c>
      <c r="CH19" s="133">
        <v>44799</v>
      </c>
      <c r="CI19" s="104">
        <v>5879</v>
      </c>
      <c r="CJ19" s="104">
        <v>0</v>
      </c>
      <c r="CK19" s="104">
        <v>0</v>
      </c>
      <c r="CL19" s="103">
        <f t="shared" si="15"/>
        <v>50678</v>
      </c>
      <c r="CM19" s="106">
        <f>'[6]Non farebox- Details '!BI19</f>
        <v>775</v>
      </c>
      <c r="CN19" s="353">
        <f t="shared" si="16"/>
        <v>724270.8</v>
      </c>
      <c r="CO19" s="105">
        <f t="shared" si="16"/>
        <v>32819</v>
      </c>
      <c r="CP19" s="136">
        <v>6986</v>
      </c>
      <c r="CQ19" s="1">
        <v>2120</v>
      </c>
      <c r="CR19" s="1">
        <v>0</v>
      </c>
      <c r="CS19" s="1">
        <v>0</v>
      </c>
      <c r="CT19" s="103">
        <f t="shared" si="17"/>
        <v>9106</v>
      </c>
      <c r="CU19" s="106">
        <f>'[6]Non farebox- Details '!BL19</f>
        <v>615</v>
      </c>
      <c r="CV19" s="116">
        <v>17062</v>
      </c>
      <c r="CW19" s="1">
        <v>832</v>
      </c>
      <c r="CX19" s="1">
        <v>0</v>
      </c>
      <c r="CY19" s="1">
        <v>0</v>
      </c>
      <c r="CZ19" s="103">
        <f t="shared" si="18"/>
        <v>17894</v>
      </c>
      <c r="DA19" s="105">
        <f>'[6]Non farebox- Details '!BO19</f>
        <v>2200</v>
      </c>
      <c r="DB19" s="136">
        <v>3310</v>
      </c>
      <c r="DC19" s="1">
        <v>250</v>
      </c>
      <c r="DD19" s="1">
        <v>0</v>
      </c>
      <c r="DE19" s="1">
        <v>0</v>
      </c>
      <c r="DF19" s="103">
        <f t="shared" si="19"/>
        <v>3560</v>
      </c>
      <c r="DG19" s="106">
        <f>'[6]Non farebox- Details '!BT19</f>
        <v>484</v>
      </c>
      <c r="DH19" s="116">
        <v>13713</v>
      </c>
      <c r="DI19" s="1">
        <v>2850</v>
      </c>
      <c r="DJ19" s="1">
        <v>0</v>
      </c>
      <c r="DK19" s="1">
        <v>0</v>
      </c>
      <c r="DL19" s="103">
        <f t="shared" si="20"/>
        <v>16563</v>
      </c>
      <c r="DM19" s="105">
        <f>'[6]Non farebox- Details '!BX19</f>
        <v>280</v>
      </c>
      <c r="DN19" s="136">
        <v>106798</v>
      </c>
      <c r="DO19" s="1">
        <v>9819</v>
      </c>
      <c r="DP19" s="1">
        <v>0</v>
      </c>
      <c r="DQ19" s="1">
        <v>0</v>
      </c>
      <c r="DR19" s="103">
        <f t="shared" si="21"/>
        <v>116617</v>
      </c>
      <c r="DS19" s="106">
        <f>'[6]Non farebox- Details '!CB19</f>
        <v>5165</v>
      </c>
      <c r="DT19" s="353">
        <f t="shared" si="22"/>
        <v>163740</v>
      </c>
      <c r="DU19" s="354">
        <f t="shared" si="0"/>
        <v>8744</v>
      </c>
      <c r="DV19" s="108">
        <f t="shared" si="23"/>
        <v>888010.8</v>
      </c>
      <c r="DW19" s="109">
        <f>'[6]Non farebox- Details '!CC19</f>
        <v>41563</v>
      </c>
    </row>
    <row r="20" spans="1:127">
      <c r="A20" s="356">
        <v>42963</v>
      </c>
      <c r="B20" s="130">
        <v>30447</v>
      </c>
      <c r="C20" s="1">
        <v>4385</v>
      </c>
      <c r="D20" s="1">
        <v>0</v>
      </c>
      <c r="E20" s="1">
        <v>0</v>
      </c>
      <c r="F20" s="102">
        <f t="shared" si="1"/>
        <v>34832</v>
      </c>
      <c r="G20" s="131">
        <f>'[6]Non farebox- Details '!E20</f>
        <v>920</v>
      </c>
      <c r="H20" s="130">
        <v>13647</v>
      </c>
      <c r="I20" s="1">
        <v>860</v>
      </c>
      <c r="J20" s="1">
        <v>0</v>
      </c>
      <c r="K20" s="1">
        <v>0</v>
      </c>
      <c r="L20" s="102">
        <f t="shared" si="2"/>
        <v>14507</v>
      </c>
      <c r="M20" s="131">
        <f>'[6]Non farebox- Details '!I20</f>
        <v>254</v>
      </c>
      <c r="N20" s="130">
        <v>8498</v>
      </c>
      <c r="O20" s="1">
        <v>2250</v>
      </c>
      <c r="P20" s="1">
        <v>0</v>
      </c>
      <c r="Q20" s="1">
        <v>0</v>
      </c>
      <c r="R20" s="102">
        <f t="shared" si="3"/>
        <v>10748</v>
      </c>
      <c r="S20" s="131">
        <f>'[6]Non farebox- Details '!M20</f>
        <v>345</v>
      </c>
      <c r="T20" s="130">
        <v>13259</v>
      </c>
      <c r="U20" s="1">
        <v>3040</v>
      </c>
      <c r="V20" s="1">
        <v>0</v>
      </c>
      <c r="W20" s="1">
        <v>0</v>
      </c>
      <c r="X20" s="102">
        <f t="shared" si="4"/>
        <v>16299</v>
      </c>
      <c r="Y20" s="131">
        <f>'[6]Non farebox- Details '!Q20</f>
        <v>344</v>
      </c>
      <c r="Z20" s="130">
        <v>27919</v>
      </c>
      <c r="AA20" s="1">
        <v>9220</v>
      </c>
      <c r="AB20" s="1">
        <v>0</v>
      </c>
      <c r="AC20" s="1">
        <v>0</v>
      </c>
      <c r="AD20" s="102">
        <f t="shared" si="5"/>
        <v>37139</v>
      </c>
      <c r="AE20" s="131">
        <f>'[6]Non farebox- Details '!U20</f>
        <v>2196</v>
      </c>
      <c r="AF20" s="130">
        <v>24731</v>
      </c>
      <c r="AG20" s="1">
        <v>6870</v>
      </c>
      <c r="AH20" s="1">
        <v>0</v>
      </c>
      <c r="AI20" s="1">
        <v>0</v>
      </c>
      <c r="AJ20" s="102">
        <f t="shared" si="6"/>
        <v>31601</v>
      </c>
      <c r="AK20" s="131">
        <f>'[6]Non farebox- Details '!Z20</f>
        <v>793</v>
      </c>
      <c r="AL20" s="130">
        <v>63843</v>
      </c>
      <c r="AM20" s="1">
        <v>17290</v>
      </c>
      <c r="AN20" s="1">
        <v>0</v>
      </c>
      <c r="AO20" s="1">
        <v>500</v>
      </c>
      <c r="AP20" s="102">
        <f t="shared" si="7"/>
        <v>81633</v>
      </c>
      <c r="AQ20" s="131">
        <f>'[6]Non farebox- Details '!AE20</f>
        <v>7205</v>
      </c>
      <c r="AR20" s="130">
        <v>59026</v>
      </c>
      <c r="AS20" s="1">
        <v>25240</v>
      </c>
      <c r="AT20" s="1">
        <v>0</v>
      </c>
      <c r="AU20" s="1">
        <v>0</v>
      </c>
      <c r="AV20" s="102">
        <f t="shared" si="8"/>
        <v>84266</v>
      </c>
      <c r="AW20" s="131">
        <f>'[6]Non farebox- Details '!AI20</f>
        <v>17225</v>
      </c>
      <c r="AX20" s="130">
        <v>99153</v>
      </c>
      <c r="AY20" s="1">
        <v>7680</v>
      </c>
      <c r="AZ20" s="1">
        <v>0</v>
      </c>
      <c r="BA20" s="1">
        <v>100</v>
      </c>
      <c r="BB20" s="103">
        <f t="shared" si="9"/>
        <v>106933</v>
      </c>
      <c r="BC20" s="131">
        <f>'[6]Non farebox- Details '!AL20</f>
        <v>418</v>
      </c>
      <c r="BD20" s="130">
        <v>16657</v>
      </c>
      <c r="BE20" s="1">
        <v>5110</v>
      </c>
      <c r="BF20" s="4">
        <v>0</v>
      </c>
      <c r="BG20" s="1">
        <v>0</v>
      </c>
      <c r="BH20" s="103">
        <f t="shared" si="10"/>
        <v>21767</v>
      </c>
      <c r="BI20" s="106">
        <f>'[6]Non farebox- Details '!AO20</f>
        <v>1925</v>
      </c>
      <c r="BJ20" s="135">
        <v>41963</v>
      </c>
      <c r="BK20" s="113">
        <v>5446</v>
      </c>
      <c r="BL20" s="4">
        <v>0</v>
      </c>
      <c r="BM20" s="113">
        <v>0</v>
      </c>
      <c r="BN20" s="103">
        <f t="shared" si="11"/>
        <v>47409</v>
      </c>
      <c r="BO20" s="106">
        <f>'[6]Non farebox- Details '!AS20</f>
        <v>7715</v>
      </c>
      <c r="BP20" s="130">
        <v>32862</v>
      </c>
      <c r="BQ20" s="1">
        <v>8660</v>
      </c>
      <c r="BR20" s="4">
        <v>0</v>
      </c>
      <c r="BS20" s="4">
        <v>0</v>
      </c>
      <c r="BT20" s="103">
        <f t="shared" si="12"/>
        <v>41522</v>
      </c>
      <c r="BU20" s="131">
        <f>'[6]Non farebox- Details '!AW20</f>
        <v>5471</v>
      </c>
      <c r="BV20" s="130">
        <v>40173</v>
      </c>
      <c r="BW20" s="1">
        <v>18220</v>
      </c>
      <c r="BX20" s="4">
        <v>0</v>
      </c>
      <c r="BY20" s="1">
        <v>300</v>
      </c>
      <c r="BZ20" s="103">
        <f t="shared" si="13"/>
        <v>58693</v>
      </c>
      <c r="CA20" s="131">
        <f>'[6]Non farebox- Details '!BA20</f>
        <v>480</v>
      </c>
      <c r="CB20" s="130">
        <v>53220</v>
      </c>
      <c r="CC20" s="1">
        <v>10290</v>
      </c>
      <c r="CD20" s="1">
        <v>0</v>
      </c>
      <c r="CE20" s="1">
        <v>0</v>
      </c>
      <c r="CF20" s="103">
        <f t="shared" si="14"/>
        <v>63510</v>
      </c>
      <c r="CG20" s="106">
        <f>'[6]Non farebox- Details '!BE20</f>
        <v>7700</v>
      </c>
      <c r="CH20" s="133">
        <v>35747</v>
      </c>
      <c r="CI20" s="104">
        <v>10290</v>
      </c>
      <c r="CJ20" s="104">
        <v>0</v>
      </c>
      <c r="CK20" s="104">
        <v>0</v>
      </c>
      <c r="CL20" s="103">
        <f t="shared" si="15"/>
        <v>46037</v>
      </c>
      <c r="CM20" s="106">
        <f>'[6]Non farebox- Details '!BI20</f>
        <v>2570</v>
      </c>
      <c r="CN20" s="353">
        <f t="shared" si="16"/>
        <v>696896</v>
      </c>
      <c r="CO20" s="105">
        <f t="shared" si="16"/>
        <v>55561</v>
      </c>
      <c r="CP20" s="130">
        <v>12941</v>
      </c>
      <c r="CQ20" s="1">
        <v>4950</v>
      </c>
      <c r="CR20" s="1">
        <v>0</v>
      </c>
      <c r="CS20" s="1">
        <v>0</v>
      </c>
      <c r="CT20" s="103">
        <f t="shared" si="17"/>
        <v>17891</v>
      </c>
      <c r="CU20" s="106">
        <f>'[6]Non farebox- Details '!BL20</f>
        <v>2300</v>
      </c>
      <c r="CV20" s="107">
        <v>19049</v>
      </c>
      <c r="CW20" s="1">
        <v>3200</v>
      </c>
      <c r="CX20" s="1">
        <v>0</v>
      </c>
      <c r="CY20" s="1">
        <v>0</v>
      </c>
      <c r="CZ20" s="103">
        <f t="shared" si="18"/>
        <v>22249</v>
      </c>
      <c r="DA20" s="105">
        <f>'[6]Non farebox- Details '!BO20</f>
        <v>6780</v>
      </c>
      <c r="DB20" s="130">
        <v>4478</v>
      </c>
      <c r="DC20" s="1">
        <v>150</v>
      </c>
      <c r="DD20" s="1">
        <v>0</v>
      </c>
      <c r="DE20" s="1">
        <v>0</v>
      </c>
      <c r="DF20" s="103">
        <f t="shared" si="19"/>
        <v>4628</v>
      </c>
      <c r="DG20" s="106">
        <f>'[6]Non farebox- Details '!BT20</f>
        <v>348</v>
      </c>
      <c r="DH20" s="107">
        <v>15310</v>
      </c>
      <c r="DI20" s="1">
        <v>3440</v>
      </c>
      <c r="DJ20" s="1">
        <v>0</v>
      </c>
      <c r="DK20" s="1">
        <v>0</v>
      </c>
      <c r="DL20" s="103">
        <f t="shared" si="20"/>
        <v>18750</v>
      </c>
      <c r="DM20" s="105">
        <f>'[6]Non farebox- Details '!BX20</f>
        <v>880</v>
      </c>
      <c r="DN20" s="130">
        <v>69624</v>
      </c>
      <c r="DO20" s="1">
        <v>10246</v>
      </c>
      <c r="DP20" s="1">
        <v>0</v>
      </c>
      <c r="DQ20" s="1">
        <v>0</v>
      </c>
      <c r="DR20" s="103">
        <f t="shared" si="21"/>
        <v>79870</v>
      </c>
      <c r="DS20" s="106">
        <f>'[6]Non farebox- Details '!CB20</f>
        <v>3395</v>
      </c>
      <c r="DT20" s="353">
        <f t="shared" si="22"/>
        <v>143388</v>
      </c>
      <c r="DU20" s="354">
        <f t="shared" si="0"/>
        <v>13703</v>
      </c>
      <c r="DV20" s="108">
        <f t="shared" si="23"/>
        <v>840284</v>
      </c>
      <c r="DW20" s="109">
        <f>'[6]Non farebox- Details '!CC20</f>
        <v>69264</v>
      </c>
    </row>
    <row r="21" spans="1:127">
      <c r="A21" s="356">
        <v>42964</v>
      </c>
      <c r="B21" s="130">
        <v>32607</v>
      </c>
      <c r="C21" s="1">
        <v>2955</v>
      </c>
      <c r="D21" s="1">
        <v>0</v>
      </c>
      <c r="E21" s="1">
        <v>0</v>
      </c>
      <c r="F21" s="102">
        <f t="shared" si="1"/>
        <v>35562</v>
      </c>
      <c r="G21" s="131">
        <f>'[6]Non farebox- Details '!E21</f>
        <v>1159</v>
      </c>
      <c r="H21" s="130">
        <v>13301</v>
      </c>
      <c r="I21" s="1">
        <v>1370</v>
      </c>
      <c r="J21" s="1">
        <v>0</v>
      </c>
      <c r="K21" s="1">
        <v>0</v>
      </c>
      <c r="L21" s="102">
        <f t="shared" si="2"/>
        <v>14671</v>
      </c>
      <c r="M21" s="131">
        <f>'[6]Non farebox- Details '!I21</f>
        <v>134</v>
      </c>
      <c r="N21" s="130">
        <v>9268</v>
      </c>
      <c r="O21" s="1">
        <v>3770</v>
      </c>
      <c r="P21" s="1">
        <v>0</v>
      </c>
      <c r="Q21" s="1">
        <v>0</v>
      </c>
      <c r="R21" s="102">
        <f t="shared" si="3"/>
        <v>13038</v>
      </c>
      <c r="S21" s="131">
        <f>'[6]Non farebox- Details '!M21</f>
        <v>370</v>
      </c>
      <c r="T21" s="130">
        <v>12179</v>
      </c>
      <c r="U21" s="1">
        <v>1150</v>
      </c>
      <c r="V21" s="1">
        <v>0</v>
      </c>
      <c r="W21" s="1">
        <v>0</v>
      </c>
      <c r="X21" s="102">
        <f t="shared" si="4"/>
        <v>13329</v>
      </c>
      <c r="Y21" s="131">
        <f>'[6]Non farebox- Details '!Q21</f>
        <v>329</v>
      </c>
      <c r="Z21" s="130">
        <v>23043</v>
      </c>
      <c r="AA21" s="1">
        <v>9730</v>
      </c>
      <c r="AB21" s="1">
        <v>0</v>
      </c>
      <c r="AC21" s="1">
        <v>0</v>
      </c>
      <c r="AD21" s="102">
        <f t="shared" si="5"/>
        <v>32773</v>
      </c>
      <c r="AE21" s="131">
        <f>'[6]Non farebox- Details '!U21</f>
        <v>1039</v>
      </c>
      <c r="AF21" s="130">
        <v>23930</v>
      </c>
      <c r="AG21" s="1">
        <v>4460</v>
      </c>
      <c r="AH21" s="1">
        <v>0</v>
      </c>
      <c r="AI21" s="1">
        <v>0</v>
      </c>
      <c r="AJ21" s="102">
        <f t="shared" si="6"/>
        <v>28390</v>
      </c>
      <c r="AK21" s="131">
        <f>'[6]Non farebox- Details '!Z21</f>
        <v>342</v>
      </c>
      <c r="AL21" s="130">
        <v>65379</v>
      </c>
      <c r="AM21" s="1">
        <v>14570</v>
      </c>
      <c r="AN21" s="1">
        <v>0</v>
      </c>
      <c r="AO21" s="1">
        <v>0</v>
      </c>
      <c r="AP21" s="102">
        <f t="shared" si="7"/>
        <v>79949</v>
      </c>
      <c r="AQ21" s="131">
        <f>'[6]Non farebox- Details '!AE21</f>
        <v>7787</v>
      </c>
      <c r="AR21" s="130">
        <v>46158</v>
      </c>
      <c r="AS21" s="1">
        <v>20310</v>
      </c>
      <c r="AT21" s="1">
        <v>0</v>
      </c>
      <c r="AU21" s="1">
        <v>1000</v>
      </c>
      <c r="AV21" s="102">
        <f t="shared" si="8"/>
        <v>67468</v>
      </c>
      <c r="AW21" s="131">
        <f>'[6]Non farebox- Details '!AI21</f>
        <v>11545</v>
      </c>
      <c r="AX21" s="130">
        <v>67687</v>
      </c>
      <c r="AY21" s="1">
        <v>0</v>
      </c>
      <c r="AZ21" s="1">
        <v>0</v>
      </c>
      <c r="BA21" s="1">
        <v>0</v>
      </c>
      <c r="BB21" s="103">
        <f t="shared" si="9"/>
        <v>67687</v>
      </c>
      <c r="BC21" s="131">
        <f>'[6]Non farebox- Details '!AL21</f>
        <v>180</v>
      </c>
      <c r="BD21" s="130">
        <v>18320</v>
      </c>
      <c r="BE21" s="1">
        <v>5882</v>
      </c>
      <c r="BF21" s="4">
        <v>0</v>
      </c>
      <c r="BG21" s="1">
        <v>0</v>
      </c>
      <c r="BH21" s="103">
        <f t="shared" si="10"/>
        <v>24202</v>
      </c>
      <c r="BI21" s="106">
        <f>'[6]Non farebox- Details '!AO21</f>
        <v>1180</v>
      </c>
      <c r="BJ21" s="133">
        <v>49058</v>
      </c>
      <c r="BK21" s="104">
        <v>11940</v>
      </c>
      <c r="BL21" s="4">
        <v>0</v>
      </c>
      <c r="BM21" s="104">
        <v>0</v>
      </c>
      <c r="BN21" s="103">
        <f t="shared" si="11"/>
        <v>60998</v>
      </c>
      <c r="BO21" s="106">
        <f>'[6]Non farebox- Details '!AS21</f>
        <v>7790</v>
      </c>
      <c r="BP21" s="130">
        <v>33320</v>
      </c>
      <c r="BQ21" s="1">
        <v>7690</v>
      </c>
      <c r="BR21" s="4">
        <v>0</v>
      </c>
      <c r="BS21" s="4">
        <v>300</v>
      </c>
      <c r="BT21" s="103">
        <f t="shared" si="12"/>
        <v>41310</v>
      </c>
      <c r="BU21" s="131">
        <f>'[6]Non farebox- Details '!AW21</f>
        <v>3315</v>
      </c>
      <c r="BV21" s="130">
        <v>29526</v>
      </c>
      <c r="BW21" s="1">
        <v>20220</v>
      </c>
      <c r="BX21" s="4">
        <v>0</v>
      </c>
      <c r="BY21" s="1">
        <v>0</v>
      </c>
      <c r="BZ21" s="103">
        <f t="shared" si="13"/>
        <v>49746</v>
      </c>
      <c r="CA21" s="131">
        <f>'[6]Non farebox- Details '!BA21</f>
        <v>1355</v>
      </c>
      <c r="CB21" s="130">
        <v>50050</v>
      </c>
      <c r="CC21" s="1">
        <v>8750</v>
      </c>
      <c r="CD21" s="1">
        <v>0</v>
      </c>
      <c r="CE21" s="1">
        <v>300</v>
      </c>
      <c r="CF21" s="103">
        <f t="shared" si="14"/>
        <v>59100</v>
      </c>
      <c r="CG21" s="106">
        <f>'[6]Non farebox- Details '!BE21</f>
        <v>7000</v>
      </c>
      <c r="CH21" s="133">
        <v>32106</v>
      </c>
      <c r="CI21" s="104">
        <v>9990</v>
      </c>
      <c r="CJ21" s="104">
        <v>0</v>
      </c>
      <c r="CK21" s="104">
        <v>0</v>
      </c>
      <c r="CL21" s="103">
        <f t="shared" si="15"/>
        <v>42096</v>
      </c>
      <c r="CM21" s="106">
        <f>'[6]Non farebox- Details '!BI21</f>
        <v>2285</v>
      </c>
      <c r="CN21" s="353">
        <f t="shared" si="16"/>
        <v>630319</v>
      </c>
      <c r="CO21" s="105">
        <f t="shared" si="16"/>
        <v>45810</v>
      </c>
      <c r="CP21" s="130">
        <v>13178</v>
      </c>
      <c r="CQ21" s="1">
        <v>6700</v>
      </c>
      <c r="CR21" s="1">
        <v>0</v>
      </c>
      <c r="CS21" s="1">
        <v>0</v>
      </c>
      <c r="CT21" s="103">
        <f t="shared" si="17"/>
        <v>19878</v>
      </c>
      <c r="CU21" s="106">
        <f>'[6]Non farebox- Details '!BL21</f>
        <v>1450</v>
      </c>
      <c r="CV21" s="107">
        <v>18893</v>
      </c>
      <c r="CW21" s="1">
        <v>630</v>
      </c>
      <c r="CX21" s="1">
        <v>0</v>
      </c>
      <c r="CY21" s="1">
        <v>0</v>
      </c>
      <c r="CZ21" s="103">
        <f t="shared" si="18"/>
        <v>19523</v>
      </c>
      <c r="DA21" s="105">
        <f>'[6]Non farebox- Details '!BO21</f>
        <v>5300</v>
      </c>
      <c r="DB21" s="130">
        <v>4250</v>
      </c>
      <c r="DC21" s="1">
        <v>640</v>
      </c>
      <c r="DD21" s="1">
        <v>0</v>
      </c>
      <c r="DE21" s="1">
        <v>0</v>
      </c>
      <c r="DF21" s="103">
        <f t="shared" si="19"/>
        <v>4890</v>
      </c>
      <c r="DG21" s="106">
        <f>'[6]Non farebox- Details '!BT21</f>
        <v>391</v>
      </c>
      <c r="DH21" s="107">
        <v>12399</v>
      </c>
      <c r="DI21" s="1">
        <v>5350</v>
      </c>
      <c r="DJ21" s="1">
        <v>0</v>
      </c>
      <c r="DK21" s="1">
        <v>0</v>
      </c>
      <c r="DL21" s="103">
        <f t="shared" si="20"/>
        <v>17749</v>
      </c>
      <c r="DM21" s="105">
        <f>'[6]Non farebox- Details '!BX21</f>
        <v>340</v>
      </c>
      <c r="DN21" s="130">
        <v>70920</v>
      </c>
      <c r="DO21" s="1">
        <v>9060</v>
      </c>
      <c r="DP21" s="1">
        <v>0</v>
      </c>
      <c r="DQ21" s="1">
        <v>0</v>
      </c>
      <c r="DR21" s="103">
        <f t="shared" si="21"/>
        <v>79980</v>
      </c>
      <c r="DS21" s="106">
        <f>'[6]Non farebox- Details '!CB21</f>
        <v>3775</v>
      </c>
      <c r="DT21" s="353">
        <f t="shared" si="22"/>
        <v>142020</v>
      </c>
      <c r="DU21" s="354">
        <f t="shared" si="0"/>
        <v>11256</v>
      </c>
      <c r="DV21" s="108">
        <f t="shared" si="23"/>
        <v>772339</v>
      </c>
      <c r="DW21" s="109">
        <f>'[6]Non farebox- Details '!CC21</f>
        <v>57066</v>
      </c>
    </row>
    <row r="22" spans="1:127">
      <c r="A22" s="356">
        <v>42965</v>
      </c>
      <c r="B22" s="130">
        <v>34163</v>
      </c>
      <c r="C22" s="1">
        <v>6610</v>
      </c>
      <c r="D22" s="1">
        <v>0</v>
      </c>
      <c r="E22" s="1">
        <v>0</v>
      </c>
      <c r="F22" s="102">
        <f t="shared" si="1"/>
        <v>40773</v>
      </c>
      <c r="G22" s="131">
        <f>'[6]Non farebox- Details '!E22</f>
        <v>1723</v>
      </c>
      <c r="H22" s="130">
        <v>10186</v>
      </c>
      <c r="I22" s="1">
        <v>1560</v>
      </c>
      <c r="J22" s="1">
        <v>0</v>
      </c>
      <c r="K22" s="1">
        <v>0</v>
      </c>
      <c r="L22" s="102">
        <f t="shared" si="2"/>
        <v>11746</v>
      </c>
      <c r="M22" s="131">
        <f>'[6]Non farebox- Details '!I22</f>
        <v>284</v>
      </c>
      <c r="N22" s="130">
        <v>10046</v>
      </c>
      <c r="O22" s="1">
        <v>1350</v>
      </c>
      <c r="P22" s="1">
        <v>0</v>
      </c>
      <c r="Q22" s="1">
        <v>0</v>
      </c>
      <c r="R22" s="102">
        <f t="shared" si="3"/>
        <v>11396</v>
      </c>
      <c r="S22" s="131">
        <f>'[6]Non farebox- Details '!M22</f>
        <v>50</v>
      </c>
      <c r="T22" s="130">
        <v>9801</v>
      </c>
      <c r="U22" s="1">
        <v>6270</v>
      </c>
      <c r="V22" s="1">
        <v>0</v>
      </c>
      <c r="W22" s="1">
        <v>0</v>
      </c>
      <c r="X22" s="102">
        <f t="shared" si="4"/>
        <v>16071</v>
      </c>
      <c r="Y22" s="131">
        <f>'[6]Non farebox- Details '!Q22</f>
        <v>363</v>
      </c>
      <c r="Z22" s="130">
        <v>27913</v>
      </c>
      <c r="AA22" s="1">
        <v>8150</v>
      </c>
      <c r="AB22" s="1">
        <v>0</v>
      </c>
      <c r="AC22" s="1">
        <v>100</v>
      </c>
      <c r="AD22" s="102">
        <f t="shared" si="5"/>
        <v>36163</v>
      </c>
      <c r="AE22" s="131">
        <f>'[6]Non farebox- Details '!U22</f>
        <v>1627</v>
      </c>
      <c r="AF22" s="130">
        <v>24643</v>
      </c>
      <c r="AG22" s="1">
        <v>4750</v>
      </c>
      <c r="AH22" s="1">
        <v>0</v>
      </c>
      <c r="AI22" s="1">
        <v>0</v>
      </c>
      <c r="AJ22" s="102">
        <f t="shared" si="6"/>
        <v>29393</v>
      </c>
      <c r="AK22" s="131">
        <f>'[6]Non farebox- Details '!Z22</f>
        <v>709</v>
      </c>
      <c r="AL22" s="130">
        <v>58330</v>
      </c>
      <c r="AM22" s="1">
        <v>20500</v>
      </c>
      <c r="AN22" s="1">
        <v>0</v>
      </c>
      <c r="AO22" s="1">
        <v>0</v>
      </c>
      <c r="AP22" s="102">
        <f t="shared" si="7"/>
        <v>78830</v>
      </c>
      <c r="AQ22" s="131">
        <f>'[6]Non farebox- Details '!AE22</f>
        <v>6148</v>
      </c>
      <c r="AR22" s="130">
        <v>39168</v>
      </c>
      <c r="AS22" s="1">
        <v>13630</v>
      </c>
      <c r="AT22" s="1">
        <v>0</v>
      </c>
      <c r="AU22" s="1">
        <v>0</v>
      </c>
      <c r="AV22" s="102">
        <f t="shared" si="8"/>
        <v>52798</v>
      </c>
      <c r="AW22" s="131">
        <f>'[6]Non farebox- Details '!AI22</f>
        <v>9135</v>
      </c>
      <c r="AX22" s="130">
        <v>54268</v>
      </c>
      <c r="AY22" s="1">
        <v>6010</v>
      </c>
      <c r="AZ22" s="1">
        <v>0</v>
      </c>
      <c r="BA22" s="1">
        <v>0</v>
      </c>
      <c r="BB22" s="103">
        <f t="shared" si="9"/>
        <v>60278</v>
      </c>
      <c r="BC22" s="131">
        <f>'[6]Non farebox- Details '!AL22</f>
        <v>158</v>
      </c>
      <c r="BD22" s="130">
        <v>14781</v>
      </c>
      <c r="BE22" s="1">
        <v>2150</v>
      </c>
      <c r="BF22" s="4">
        <v>0</v>
      </c>
      <c r="BG22" s="1">
        <v>0</v>
      </c>
      <c r="BH22" s="103">
        <f t="shared" si="10"/>
        <v>16931</v>
      </c>
      <c r="BI22" s="106">
        <f>'[6]Non farebox- Details '!AO22</f>
        <v>2005</v>
      </c>
      <c r="BJ22" s="135">
        <v>47335</v>
      </c>
      <c r="BK22" s="113">
        <v>7920</v>
      </c>
      <c r="BL22" s="4">
        <v>0</v>
      </c>
      <c r="BM22" s="113">
        <v>0</v>
      </c>
      <c r="BN22" s="103">
        <f t="shared" si="11"/>
        <v>55255</v>
      </c>
      <c r="BO22" s="106">
        <f>'[6]Non farebox- Details '!AS22</f>
        <v>8370</v>
      </c>
      <c r="BP22" s="130">
        <v>32844</v>
      </c>
      <c r="BQ22" s="1">
        <v>2760</v>
      </c>
      <c r="BR22" s="4">
        <v>0</v>
      </c>
      <c r="BS22" s="4">
        <v>0</v>
      </c>
      <c r="BT22" s="103">
        <f t="shared" si="12"/>
        <v>35604</v>
      </c>
      <c r="BU22" s="131">
        <f>'[6]Non farebox- Details '!AW22</f>
        <v>2370</v>
      </c>
      <c r="BV22" s="130">
        <v>40254</v>
      </c>
      <c r="BW22" s="1">
        <v>14856</v>
      </c>
      <c r="BX22" s="4">
        <v>0</v>
      </c>
      <c r="BY22" s="1">
        <v>0</v>
      </c>
      <c r="BZ22" s="103">
        <f t="shared" si="13"/>
        <v>55110</v>
      </c>
      <c r="CA22" s="131">
        <f>'[6]Non farebox- Details '!BA22</f>
        <v>685</v>
      </c>
      <c r="CB22" s="130">
        <v>58030</v>
      </c>
      <c r="CC22" s="1">
        <v>11500</v>
      </c>
      <c r="CD22" s="1">
        <v>0</v>
      </c>
      <c r="CE22" s="1">
        <v>250</v>
      </c>
      <c r="CF22" s="103">
        <f t="shared" si="14"/>
        <v>69780</v>
      </c>
      <c r="CG22" s="106">
        <f>'[6]Non farebox- Details '!BE22</f>
        <v>5900</v>
      </c>
      <c r="CH22" s="133">
        <v>39740</v>
      </c>
      <c r="CI22" s="104">
        <v>9490</v>
      </c>
      <c r="CJ22" s="104">
        <v>0</v>
      </c>
      <c r="CK22" s="104">
        <v>0</v>
      </c>
      <c r="CL22" s="103">
        <f t="shared" si="15"/>
        <v>49230</v>
      </c>
      <c r="CM22" s="106">
        <f>'[6]Non farebox- Details '!BI22</f>
        <v>1275</v>
      </c>
      <c r="CN22" s="353">
        <f t="shared" si="16"/>
        <v>619358</v>
      </c>
      <c r="CO22" s="105">
        <f t="shared" si="16"/>
        <v>40802</v>
      </c>
      <c r="CP22" s="130">
        <v>12715</v>
      </c>
      <c r="CQ22" s="1">
        <v>7820</v>
      </c>
      <c r="CR22" s="1">
        <v>0</v>
      </c>
      <c r="CS22" s="1">
        <v>200</v>
      </c>
      <c r="CT22" s="103">
        <f t="shared" si="17"/>
        <v>20735</v>
      </c>
      <c r="CU22" s="106">
        <f>'[6]Non farebox- Details '!BL22</f>
        <v>1290</v>
      </c>
      <c r="CV22" s="107">
        <v>23275</v>
      </c>
      <c r="CW22" s="1">
        <v>2790</v>
      </c>
      <c r="CX22" s="1">
        <v>0</v>
      </c>
      <c r="CY22" s="1">
        <v>0</v>
      </c>
      <c r="CZ22" s="103">
        <f t="shared" si="18"/>
        <v>26065</v>
      </c>
      <c r="DA22" s="105">
        <f>'[6]Non farebox- Details '!BO22</f>
        <v>3000</v>
      </c>
      <c r="DB22" s="130">
        <v>5890</v>
      </c>
      <c r="DC22" s="1">
        <v>2580</v>
      </c>
      <c r="DD22" s="1">
        <v>0</v>
      </c>
      <c r="DE22" s="1">
        <v>0</v>
      </c>
      <c r="DF22" s="103">
        <f t="shared" si="19"/>
        <v>8470</v>
      </c>
      <c r="DG22" s="106">
        <f>'[6]Non farebox- Details '!BT22</f>
        <v>443</v>
      </c>
      <c r="DH22" s="107">
        <v>16903</v>
      </c>
      <c r="DI22" s="1">
        <v>4080</v>
      </c>
      <c r="DJ22" s="1">
        <v>0</v>
      </c>
      <c r="DK22" s="1">
        <v>0</v>
      </c>
      <c r="DL22" s="103">
        <f t="shared" si="20"/>
        <v>20983</v>
      </c>
      <c r="DM22" s="105">
        <f>'[6]Non farebox- Details '!BX22</f>
        <v>925</v>
      </c>
      <c r="DN22" s="130">
        <v>73867</v>
      </c>
      <c r="DO22" s="1">
        <v>12382</v>
      </c>
      <c r="DP22" s="1">
        <v>0</v>
      </c>
      <c r="DQ22" s="1">
        <v>100</v>
      </c>
      <c r="DR22" s="103">
        <f t="shared" si="21"/>
        <v>86349</v>
      </c>
      <c r="DS22" s="106">
        <f>'[6]Non farebox- Details '!CB22</f>
        <v>7790</v>
      </c>
      <c r="DT22" s="353">
        <f t="shared" si="22"/>
        <v>162602</v>
      </c>
      <c r="DU22" s="354">
        <f t="shared" si="0"/>
        <v>13448</v>
      </c>
      <c r="DV22" s="108">
        <f t="shared" si="23"/>
        <v>781960</v>
      </c>
      <c r="DW22" s="109">
        <f>'[6]Non farebox- Details '!CC22</f>
        <v>54250</v>
      </c>
    </row>
    <row r="23" spans="1:127">
      <c r="A23" s="356">
        <v>42966</v>
      </c>
      <c r="B23" s="130">
        <v>38564</v>
      </c>
      <c r="C23" s="1">
        <v>7797</v>
      </c>
      <c r="D23" s="1">
        <v>0</v>
      </c>
      <c r="E23" s="1">
        <v>0</v>
      </c>
      <c r="F23" s="102">
        <f t="shared" si="1"/>
        <v>46361</v>
      </c>
      <c r="G23" s="131">
        <f>'[6]Non farebox- Details '!E23</f>
        <v>3199</v>
      </c>
      <c r="H23" s="130">
        <v>18941</v>
      </c>
      <c r="I23" s="1">
        <v>840</v>
      </c>
      <c r="J23" s="1">
        <v>0</v>
      </c>
      <c r="K23" s="1">
        <v>0</v>
      </c>
      <c r="L23" s="102">
        <f t="shared" si="2"/>
        <v>19781</v>
      </c>
      <c r="M23" s="131">
        <f>'[6]Non farebox- Details '!I23</f>
        <v>134</v>
      </c>
      <c r="N23" s="130">
        <v>8752</v>
      </c>
      <c r="O23" s="1">
        <v>1450</v>
      </c>
      <c r="P23" s="1">
        <v>0</v>
      </c>
      <c r="Q23" s="1">
        <v>0</v>
      </c>
      <c r="R23" s="102">
        <f t="shared" si="3"/>
        <v>10202</v>
      </c>
      <c r="S23" s="131">
        <f>'[6]Non farebox- Details '!M23</f>
        <v>100</v>
      </c>
      <c r="T23" s="130">
        <v>10760</v>
      </c>
      <c r="U23" s="1">
        <v>2760</v>
      </c>
      <c r="V23" s="1">
        <v>0</v>
      </c>
      <c r="W23" s="1">
        <v>0</v>
      </c>
      <c r="X23" s="102">
        <f t="shared" si="4"/>
        <v>13520</v>
      </c>
      <c r="Y23" s="131">
        <f>'[6]Non farebox- Details '!Q23</f>
        <v>303</v>
      </c>
      <c r="Z23" s="130">
        <v>28361</v>
      </c>
      <c r="AA23" s="1">
        <v>8720</v>
      </c>
      <c r="AB23" s="1">
        <v>0</v>
      </c>
      <c r="AC23" s="1">
        <v>0</v>
      </c>
      <c r="AD23" s="102">
        <f t="shared" si="5"/>
        <v>37081</v>
      </c>
      <c r="AE23" s="131">
        <f>'[6]Non farebox- Details '!U23</f>
        <v>1276</v>
      </c>
      <c r="AF23" s="130">
        <v>42691</v>
      </c>
      <c r="AG23" s="1">
        <v>4574</v>
      </c>
      <c r="AH23" s="1">
        <v>0</v>
      </c>
      <c r="AI23" s="1">
        <v>0</v>
      </c>
      <c r="AJ23" s="102">
        <f t="shared" si="6"/>
        <v>47265</v>
      </c>
      <c r="AK23" s="131">
        <f>'[6]Non farebox- Details '!Z23</f>
        <v>424</v>
      </c>
      <c r="AL23" s="130">
        <v>62455</v>
      </c>
      <c r="AM23" s="1">
        <v>16306</v>
      </c>
      <c r="AN23" s="1">
        <v>0</v>
      </c>
      <c r="AO23" s="1">
        <v>200</v>
      </c>
      <c r="AP23" s="102">
        <f t="shared" si="7"/>
        <v>78961</v>
      </c>
      <c r="AQ23" s="131">
        <f>'[6]Non farebox- Details '!AE23</f>
        <v>4375</v>
      </c>
      <c r="AR23" s="130">
        <v>49783</v>
      </c>
      <c r="AS23" s="1">
        <v>7355</v>
      </c>
      <c r="AT23" s="1">
        <v>0</v>
      </c>
      <c r="AU23" s="1">
        <v>0</v>
      </c>
      <c r="AV23" s="102">
        <f t="shared" si="8"/>
        <v>57138</v>
      </c>
      <c r="AW23" s="131">
        <f>'[6]Non farebox- Details '!AI23</f>
        <v>6770</v>
      </c>
      <c r="AX23" s="130">
        <v>64672</v>
      </c>
      <c r="AY23" s="1">
        <v>4380</v>
      </c>
      <c r="AZ23" s="1">
        <v>0</v>
      </c>
      <c r="BA23" s="1">
        <v>0</v>
      </c>
      <c r="BB23" s="103">
        <f t="shared" si="9"/>
        <v>69052</v>
      </c>
      <c r="BC23" s="131">
        <f>'[6]Non farebox- Details '!AL23</f>
        <v>182</v>
      </c>
      <c r="BD23" s="130">
        <v>14933</v>
      </c>
      <c r="BE23" s="1">
        <v>2260</v>
      </c>
      <c r="BF23" s="4">
        <v>0</v>
      </c>
      <c r="BG23" s="1">
        <v>0</v>
      </c>
      <c r="BH23" s="103">
        <f t="shared" si="10"/>
        <v>17193</v>
      </c>
      <c r="BI23" s="106">
        <f>'[6]Non farebox- Details '!AO23</f>
        <v>670</v>
      </c>
      <c r="BJ23" s="135">
        <v>63104</v>
      </c>
      <c r="BK23" s="113">
        <v>6462</v>
      </c>
      <c r="BL23" s="4">
        <v>0</v>
      </c>
      <c r="BM23" s="113">
        <v>0</v>
      </c>
      <c r="BN23" s="103">
        <f t="shared" si="11"/>
        <v>69566</v>
      </c>
      <c r="BO23" s="106">
        <f>'[6]Non farebox- Details '!AS23</f>
        <v>10822</v>
      </c>
      <c r="BP23" s="130">
        <v>33208</v>
      </c>
      <c r="BQ23" s="1">
        <v>5510</v>
      </c>
      <c r="BR23" s="4">
        <v>0</v>
      </c>
      <c r="BS23" s="4">
        <v>0</v>
      </c>
      <c r="BT23" s="103">
        <f t="shared" si="12"/>
        <v>38718</v>
      </c>
      <c r="BU23" s="131">
        <f>'[6]Non farebox- Details '!AW23</f>
        <v>1783</v>
      </c>
      <c r="BV23" s="130">
        <v>26462</v>
      </c>
      <c r="BW23" s="1">
        <v>4320</v>
      </c>
      <c r="BX23" s="4">
        <v>0</v>
      </c>
      <c r="BY23" s="1">
        <v>0</v>
      </c>
      <c r="BZ23" s="103">
        <f t="shared" si="13"/>
        <v>30782</v>
      </c>
      <c r="CA23" s="131">
        <f>'[6]Non farebox- Details '!BA23</f>
        <v>580</v>
      </c>
      <c r="CB23" s="130">
        <v>77885</v>
      </c>
      <c r="CC23" s="1">
        <v>13491</v>
      </c>
      <c r="CD23" s="1">
        <v>0</v>
      </c>
      <c r="CE23" s="1">
        <v>0</v>
      </c>
      <c r="CF23" s="103">
        <f t="shared" si="14"/>
        <v>91376</v>
      </c>
      <c r="CG23" s="106">
        <f>'[6]Non farebox- Details '!BE23</f>
        <v>7075</v>
      </c>
      <c r="CH23" s="133">
        <v>47022</v>
      </c>
      <c r="CI23" s="104">
        <v>4200</v>
      </c>
      <c r="CJ23" s="104">
        <v>0</v>
      </c>
      <c r="CK23" s="104">
        <v>0</v>
      </c>
      <c r="CL23" s="103">
        <f t="shared" si="15"/>
        <v>51222</v>
      </c>
      <c r="CM23" s="106">
        <f>'[6]Non farebox- Details '!BI23</f>
        <v>1225</v>
      </c>
      <c r="CN23" s="353">
        <f t="shared" si="16"/>
        <v>678218</v>
      </c>
      <c r="CO23" s="105">
        <f t="shared" si="16"/>
        <v>38918</v>
      </c>
      <c r="CP23" s="130">
        <v>9753</v>
      </c>
      <c r="CQ23" s="1">
        <v>1070</v>
      </c>
      <c r="CR23" s="1">
        <v>0</v>
      </c>
      <c r="CS23" s="1">
        <v>0</v>
      </c>
      <c r="CT23" s="103">
        <f t="shared" si="17"/>
        <v>10823</v>
      </c>
      <c r="CU23" s="106">
        <f>'[6]Non farebox- Details '!BL23</f>
        <v>1375</v>
      </c>
      <c r="CV23" s="107">
        <v>25846</v>
      </c>
      <c r="CW23" s="1">
        <v>2532</v>
      </c>
      <c r="CX23" s="1">
        <v>0</v>
      </c>
      <c r="CY23" s="1">
        <v>0</v>
      </c>
      <c r="CZ23" s="103">
        <f t="shared" si="18"/>
        <v>28378</v>
      </c>
      <c r="DA23" s="105">
        <f>'[6]Non farebox- Details '!BO23</f>
        <v>3670</v>
      </c>
      <c r="DB23" s="130">
        <v>5180</v>
      </c>
      <c r="DC23" s="1">
        <v>1960</v>
      </c>
      <c r="DD23" s="1">
        <v>0</v>
      </c>
      <c r="DE23" s="1">
        <v>0</v>
      </c>
      <c r="DF23" s="103">
        <f t="shared" si="19"/>
        <v>7140</v>
      </c>
      <c r="DG23" s="106">
        <f>'[6]Non farebox- Details '!BT23</f>
        <v>125</v>
      </c>
      <c r="DH23" s="107">
        <v>14204</v>
      </c>
      <c r="DI23" s="1">
        <v>1360</v>
      </c>
      <c r="DJ23" s="1">
        <v>0</v>
      </c>
      <c r="DK23" s="1">
        <v>0</v>
      </c>
      <c r="DL23" s="103">
        <f t="shared" si="20"/>
        <v>15564</v>
      </c>
      <c r="DM23" s="105">
        <f>'[6]Non farebox- Details '!BX23</f>
        <v>365</v>
      </c>
      <c r="DN23" s="130">
        <v>81905</v>
      </c>
      <c r="DO23" s="1">
        <v>10120</v>
      </c>
      <c r="DP23" s="1">
        <v>0</v>
      </c>
      <c r="DQ23" s="1">
        <v>0</v>
      </c>
      <c r="DR23" s="103">
        <f t="shared" si="21"/>
        <v>92025</v>
      </c>
      <c r="DS23" s="106">
        <f>'[6]Non farebox- Details '!CB23</f>
        <v>4255</v>
      </c>
      <c r="DT23" s="353">
        <f t="shared" si="22"/>
        <v>153930</v>
      </c>
      <c r="DU23" s="354">
        <f t="shared" si="0"/>
        <v>9790</v>
      </c>
      <c r="DV23" s="108">
        <f t="shared" si="23"/>
        <v>832148</v>
      </c>
      <c r="DW23" s="109">
        <f>'[6]Non farebox- Details '!CC23</f>
        <v>48708</v>
      </c>
    </row>
    <row r="24" spans="1:127">
      <c r="A24" s="356">
        <v>42967</v>
      </c>
      <c r="B24" s="130">
        <v>48533</v>
      </c>
      <c r="C24" s="1">
        <v>10417</v>
      </c>
      <c r="D24" s="1">
        <v>0</v>
      </c>
      <c r="E24" s="1">
        <v>0</v>
      </c>
      <c r="F24" s="102">
        <f t="shared" si="1"/>
        <v>58950</v>
      </c>
      <c r="G24" s="131">
        <f>'[6]Non farebox- Details '!E24</f>
        <v>1869</v>
      </c>
      <c r="H24" s="130">
        <v>13143</v>
      </c>
      <c r="I24" s="1">
        <v>440</v>
      </c>
      <c r="J24" s="1">
        <v>0</v>
      </c>
      <c r="K24" s="1">
        <v>0</v>
      </c>
      <c r="L24" s="102">
        <f t="shared" si="2"/>
        <v>13583</v>
      </c>
      <c r="M24" s="131">
        <f>'[6]Non farebox- Details '!I24</f>
        <v>347</v>
      </c>
      <c r="N24" s="130">
        <v>8351</v>
      </c>
      <c r="O24" s="1">
        <v>1460</v>
      </c>
      <c r="P24" s="1">
        <v>0</v>
      </c>
      <c r="Q24" s="1">
        <v>0</v>
      </c>
      <c r="R24" s="102">
        <f t="shared" si="3"/>
        <v>9811</v>
      </c>
      <c r="S24" s="131">
        <f>'[6]Non farebox- Details '!M24</f>
        <v>130</v>
      </c>
      <c r="T24" s="130">
        <v>20771</v>
      </c>
      <c r="U24" s="1">
        <v>1098</v>
      </c>
      <c r="V24" s="1">
        <v>0</v>
      </c>
      <c r="W24" s="1">
        <v>0</v>
      </c>
      <c r="X24" s="102">
        <f t="shared" si="4"/>
        <v>21869</v>
      </c>
      <c r="Y24" s="131">
        <f>'[6]Non farebox- Details '!Q24</f>
        <v>420</v>
      </c>
      <c r="Z24" s="130">
        <v>26457</v>
      </c>
      <c r="AA24" s="1">
        <v>5440</v>
      </c>
      <c r="AB24" s="1">
        <v>0</v>
      </c>
      <c r="AC24" s="1">
        <v>0</v>
      </c>
      <c r="AD24" s="102">
        <f t="shared" si="5"/>
        <v>31897</v>
      </c>
      <c r="AE24" s="131">
        <f>'[6]Non farebox- Details '!U24</f>
        <v>773</v>
      </c>
      <c r="AF24" s="130">
        <v>31431</v>
      </c>
      <c r="AG24" s="1">
        <v>3925</v>
      </c>
      <c r="AH24" s="1">
        <v>0</v>
      </c>
      <c r="AI24" s="1">
        <v>0</v>
      </c>
      <c r="AJ24" s="102">
        <f t="shared" si="6"/>
        <v>35356</v>
      </c>
      <c r="AK24" s="131">
        <f>'[6]Non farebox- Details '!Z24</f>
        <v>353</v>
      </c>
      <c r="AL24" s="130">
        <v>61673</v>
      </c>
      <c r="AM24" s="1">
        <v>13898</v>
      </c>
      <c r="AN24" s="1">
        <v>0</v>
      </c>
      <c r="AO24" s="1">
        <v>0</v>
      </c>
      <c r="AP24" s="102">
        <f t="shared" si="7"/>
        <v>75571</v>
      </c>
      <c r="AQ24" s="131">
        <f>'[6]Non farebox- Details '!AE24</f>
        <v>1830</v>
      </c>
      <c r="AR24" s="130">
        <v>44014</v>
      </c>
      <c r="AS24" s="1">
        <v>3042</v>
      </c>
      <c r="AT24" s="1">
        <v>0</v>
      </c>
      <c r="AU24" s="1">
        <v>0</v>
      </c>
      <c r="AV24" s="102">
        <f t="shared" si="8"/>
        <v>47056</v>
      </c>
      <c r="AW24" s="131">
        <f>'[6]Non farebox- Details '!AI24</f>
        <v>4505</v>
      </c>
      <c r="AX24" s="130">
        <v>65764</v>
      </c>
      <c r="AY24" s="1">
        <v>1906</v>
      </c>
      <c r="AZ24" s="1">
        <v>0</v>
      </c>
      <c r="BA24" s="1">
        <v>100</v>
      </c>
      <c r="BB24" s="103">
        <f t="shared" si="9"/>
        <v>67770</v>
      </c>
      <c r="BC24" s="131">
        <f>'[6]Non farebox- Details '!AL24</f>
        <v>222</v>
      </c>
      <c r="BD24" s="130">
        <v>13973</v>
      </c>
      <c r="BE24" s="1">
        <v>942.22</v>
      </c>
      <c r="BF24" s="4">
        <v>0</v>
      </c>
      <c r="BG24" s="1">
        <v>0</v>
      </c>
      <c r="BH24" s="103">
        <f t="shared" si="10"/>
        <v>14915.22</v>
      </c>
      <c r="BI24" s="106">
        <f>'[6]Non farebox- Details '!AO24</f>
        <v>1310</v>
      </c>
      <c r="BJ24" s="135">
        <v>66525</v>
      </c>
      <c r="BK24" s="113">
        <v>6410</v>
      </c>
      <c r="BL24" s="4">
        <v>0</v>
      </c>
      <c r="BM24" s="113">
        <v>0</v>
      </c>
      <c r="BN24" s="103">
        <f t="shared" si="11"/>
        <v>72935</v>
      </c>
      <c r="BO24" s="106">
        <f>'[6]Non farebox- Details '!AS24</f>
        <v>10566</v>
      </c>
      <c r="BP24" s="130">
        <v>25698</v>
      </c>
      <c r="BQ24" s="1">
        <v>1855</v>
      </c>
      <c r="BR24" s="4">
        <v>0</v>
      </c>
      <c r="BS24" s="4">
        <v>0</v>
      </c>
      <c r="BT24" s="103">
        <f t="shared" si="12"/>
        <v>27553</v>
      </c>
      <c r="BU24" s="131">
        <f>'[6]Non farebox- Details '!AW24</f>
        <v>1430</v>
      </c>
      <c r="BV24" s="130">
        <v>14422</v>
      </c>
      <c r="BW24" s="1">
        <v>2350</v>
      </c>
      <c r="BX24" s="4">
        <v>0</v>
      </c>
      <c r="BY24" s="1">
        <v>0</v>
      </c>
      <c r="BZ24" s="103">
        <f t="shared" si="13"/>
        <v>16772</v>
      </c>
      <c r="CA24" s="131">
        <f>'[6]Non farebox- Details '!BA24</f>
        <v>300</v>
      </c>
      <c r="CB24" s="130">
        <v>53318</v>
      </c>
      <c r="CC24" s="1">
        <v>6695</v>
      </c>
      <c r="CD24" s="1">
        <v>0</v>
      </c>
      <c r="CE24" s="1">
        <v>0</v>
      </c>
      <c r="CF24" s="103">
        <f t="shared" si="14"/>
        <v>60013</v>
      </c>
      <c r="CG24" s="106">
        <f>'[6]Non farebox- Details '!BE24</f>
        <v>3795</v>
      </c>
      <c r="CH24" s="133">
        <v>43195</v>
      </c>
      <c r="CI24" s="104">
        <v>3710</v>
      </c>
      <c r="CJ24" s="104">
        <v>0</v>
      </c>
      <c r="CK24" s="104">
        <v>0</v>
      </c>
      <c r="CL24" s="103">
        <f t="shared" si="15"/>
        <v>46905</v>
      </c>
      <c r="CM24" s="106">
        <f>'[6]Non farebox- Details '!BI24</f>
        <v>1015</v>
      </c>
      <c r="CN24" s="353">
        <f t="shared" si="16"/>
        <v>600956.22</v>
      </c>
      <c r="CO24" s="105">
        <f t="shared" si="16"/>
        <v>28865</v>
      </c>
      <c r="CP24" s="130">
        <v>9484</v>
      </c>
      <c r="CQ24" s="1">
        <v>1078</v>
      </c>
      <c r="CR24" s="1">
        <v>0</v>
      </c>
      <c r="CS24" s="1">
        <v>0</v>
      </c>
      <c r="CT24" s="103">
        <f t="shared" si="17"/>
        <v>10562</v>
      </c>
      <c r="CU24" s="106">
        <f>'[6]Non farebox- Details '!BL24</f>
        <v>1280</v>
      </c>
      <c r="CV24" s="107">
        <v>17710</v>
      </c>
      <c r="CW24" s="1">
        <v>1270</v>
      </c>
      <c r="CX24" s="1">
        <v>0</v>
      </c>
      <c r="CY24" s="1">
        <v>200</v>
      </c>
      <c r="CZ24" s="103">
        <f t="shared" si="18"/>
        <v>19180</v>
      </c>
      <c r="DA24" s="105">
        <f>'[6]Non farebox- Details '!BO24</f>
        <v>2110</v>
      </c>
      <c r="DB24" s="130">
        <v>4030</v>
      </c>
      <c r="DC24" s="1">
        <v>120</v>
      </c>
      <c r="DD24" s="1">
        <v>0</v>
      </c>
      <c r="DE24" s="1">
        <v>0</v>
      </c>
      <c r="DF24" s="103">
        <f t="shared" si="19"/>
        <v>4150</v>
      </c>
      <c r="DG24" s="106">
        <f>'[6]Non farebox- Details '!BT24</f>
        <v>69</v>
      </c>
      <c r="DH24" s="107">
        <v>13453</v>
      </c>
      <c r="DI24" s="1">
        <v>1050</v>
      </c>
      <c r="DJ24" s="1">
        <v>0</v>
      </c>
      <c r="DK24" s="1">
        <v>0</v>
      </c>
      <c r="DL24" s="103">
        <f t="shared" si="20"/>
        <v>14503</v>
      </c>
      <c r="DM24" s="105">
        <f>'[6]Non farebox- Details '!BX24</f>
        <v>150</v>
      </c>
      <c r="DN24" s="130">
        <v>93899</v>
      </c>
      <c r="DO24" s="1">
        <v>6579</v>
      </c>
      <c r="DP24" s="1">
        <v>0</v>
      </c>
      <c r="DQ24" s="1">
        <v>0</v>
      </c>
      <c r="DR24" s="103">
        <f t="shared" si="21"/>
        <v>100478</v>
      </c>
      <c r="DS24" s="106">
        <f>'[6]Non farebox- Details '!CB24</f>
        <v>2965</v>
      </c>
      <c r="DT24" s="353">
        <f t="shared" si="22"/>
        <v>148873</v>
      </c>
      <c r="DU24" s="354">
        <f t="shared" si="0"/>
        <v>6574</v>
      </c>
      <c r="DV24" s="108">
        <f t="shared" si="23"/>
        <v>749829.22</v>
      </c>
      <c r="DW24" s="109">
        <f>'[6]Non farebox- Details '!CC24</f>
        <v>35439</v>
      </c>
    </row>
    <row r="25" spans="1:127">
      <c r="A25" s="356">
        <v>42968</v>
      </c>
      <c r="B25" s="130">
        <v>30677</v>
      </c>
      <c r="C25" s="1">
        <v>2152</v>
      </c>
      <c r="D25" s="1">
        <v>0</v>
      </c>
      <c r="E25" s="1">
        <v>0</v>
      </c>
      <c r="F25" s="102">
        <f t="shared" si="1"/>
        <v>32829</v>
      </c>
      <c r="G25" s="131">
        <f>'[6]Non farebox- Details '!E25</f>
        <v>1557</v>
      </c>
      <c r="H25" s="130">
        <v>11673</v>
      </c>
      <c r="I25" s="1">
        <v>7680</v>
      </c>
      <c r="J25" s="1">
        <v>0</v>
      </c>
      <c r="K25" s="1">
        <v>0</v>
      </c>
      <c r="L25" s="102">
        <f t="shared" si="2"/>
        <v>19353</v>
      </c>
      <c r="M25" s="131">
        <f>'[6]Non farebox- Details '!I25</f>
        <v>57</v>
      </c>
      <c r="N25" s="130">
        <v>7045</v>
      </c>
      <c r="O25" s="1">
        <v>2400</v>
      </c>
      <c r="P25" s="1">
        <v>0</v>
      </c>
      <c r="Q25" s="1">
        <v>0</v>
      </c>
      <c r="R25" s="102">
        <f t="shared" si="3"/>
        <v>9445</v>
      </c>
      <c r="S25" s="131">
        <f>'[6]Non farebox- Details '!M25</f>
        <v>100</v>
      </c>
      <c r="T25" s="130">
        <v>14124</v>
      </c>
      <c r="U25" s="1">
        <v>3310</v>
      </c>
      <c r="V25" s="1">
        <v>0</v>
      </c>
      <c r="W25" s="1">
        <v>0</v>
      </c>
      <c r="X25" s="102">
        <f t="shared" si="4"/>
        <v>17434</v>
      </c>
      <c r="Y25" s="131">
        <f>'[6]Non farebox- Details '!Q25</f>
        <v>506</v>
      </c>
      <c r="Z25" s="130">
        <v>24661</v>
      </c>
      <c r="AA25" s="1">
        <v>10330</v>
      </c>
      <c r="AB25" s="1">
        <v>0</v>
      </c>
      <c r="AC25" s="1">
        <v>0</v>
      </c>
      <c r="AD25" s="102">
        <f t="shared" si="5"/>
        <v>34991</v>
      </c>
      <c r="AE25" s="131">
        <f>'[6]Non farebox- Details '!U25</f>
        <v>2245</v>
      </c>
      <c r="AF25" s="130">
        <v>26217</v>
      </c>
      <c r="AG25" s="1">
        <v>6460</v>
      </c>
      <c r="AH25" s="1">
        <v>0</v>
      </c>
      <c r="AI25" s="1">
        <v>0</v>
      </c>
      <c r="AJ25" s="102">
        <f t="shared" si="6"/>
        <v>32677</v>
      </c>
      <c r="AK25" s="131">
        <f>'[6]Non farebox- Details '!Z25</f>
        <v>708</v>
      </c>
      <c r="AL25" s="130">
        <v>66227</v>
      </c>
      <c r="AM25" s="1">
        <v>38246</v>
      </c>
      <c r="AN25" s="1">
        <v>0</v>
      </c>
      <c r="AO25" s="1">
        <v>0</v>
      </c>
      <c r="AP25" s="102">
        <f t="shared" si="7"/>
        <v>104473</v>
      </c>
      <c r="AQ25" s="131">
        <f>'[6]Non farebox- Details '!AE25</f>
        <v>10865</v>
      </c>
      <c r="AR25" s="130">
        <v>42017</v>
      </c>
      <c r="AS25" s="1">
        <v>14614</v>
      </c>
      <c r="AT25" s="1">
        <v>0</v>
      </c>
      <c r="AU25" s="1">
        <v>100</v>
      </c>
      <c r="AV25" s="102">
        <f t="shared" si="8"/>
        <v>56731</v>
      </c>
      <c r="AW25" s="131">
        <f>'[6]Non farebox- Details '!AI25</f>
        <v>17140</v>
      </c>
      <c r="AX25" s="130">
        <v>66561</v>
      </c>
      <c r="AY25" s="1">
        <v>7370</v>
      </c>
      <c r="AZ25" s="1">
        <v>0</v>
      </c>
      <c r="BA25" s="1">
        <v>0</v>
      </c>
      <c r="BB25" s="103">
        <f t="shared" si="9"/>
        <v>73931</v>
      </c>
      <c r="BC25" s="131">
        <f>'[6]Non farebox- Details '!AL25</f>
        <v>190</v>
      </c>
      <c r="BD25" s="130">
        <v>16421</v>
      </c>
      <c r="BE25" s="1">
        <v>1640</v>
      </c>
      <c r="BF25" s="4">
        <v>0</v>
      </c>
      <c r="BG25" s="1">
        <v>0</v>
      </c>
      <c r="BH25" s="103">
        <f t="shared" si="10"/>
        <v>18061</v>
      </c>
      <c r="BI25" s="106">
        <f>'[6]Non farebox- Details '!AO25</f>
        <v>1145</v>
      </c>
      <c r="BJ25" s="135">
        <v>42865</v>
      </c>
      <c r="BK25" s="113">
        <v>7820</v>
      </c>
      <c r="BL25" s="4">
        <v>0</v>
      </c>
      <c r="BM25" s="113">
        <v>0</v>
      </c>
      <c r="BN25" s="103">
        <f t="shared" si="11"/>
        <v>50685</v>
      </c>
      <c r="BO25" s="106">
        <f>'[6]Non farebox- Details '!AS25</f>
        <v>8090</v>
      </c>
      <c r="BP25" s="130">
        <v>26974</v>
      </c>
      <c r="BQ25" s="1">
        <v>3452</v>
      </c>
      <c r="BR25" s="4">
        <v>0</v>
      </c>
      <c r="BS25" s="4">
        <v>0</v>
      </c>
      <c r="BT25" s="103">
        <f t="shared" si="12"/>
        <v>30426</v>
      </c>
      <c r="BU25" s="131">
        <f>'[6]Non farebox- Details '!AW25</f>
        <v>4483</v>
      </c>
      <c r="BV25" s="130">
        <v>29540</v>
      </c>
      <c r="BW25" s="1">
        <v>24710</v>
      </c>
      <c r="BX25" s="4">
        <v>0</v>
      </c>
      <c r="BY25" s="1">
        <v>0</v>
      </c>
      <c r="BZ25" s="103">
        <f t="shared" si="13"/>
        <v>54250</v>
      </c>
      <c r="CA25" s="131">
        <f>'[6]Non farebox- Details '!BA25</f>
        <v>1125</v>
      </c>
      <c r="CB25" s="130">
        <v>43545</v>
      </c>
      <c r="CC25" s="1">
        <v>14260</v>
      </c>
      <c r="CD25" s="1">
        <v>0</v>
      </c>
      <c r="CE25" s="1">
        <v>0</v>
      </c>
      <c r="CF25" s="103">
        <f t="shared" si="14"/>
        <v>57805</v>
      </c>
      <c r="CG25" s="106">
        <f>'[6]Non farebox- Details '!BE25</f>
        <v>7250</v>
      </c>
      <c r="CH25" s="133">
        <v>33242</v>
      </c>
      <c r="CI25" s="104">
        <v>25120</v>
      </c>
      <c r="CJ25" s="104">
        <v>0</v>
      </c>
      <c r="CK25" s="104">
        <v>0</v>
      </c>
      <c r="CL25" s="103">
        <f t="shared" si="15"/>
        <v>58362</v>
      </c>
      <c r="CM25" s="106">
        <f>'[6]Non farebox- Details '!BI25</f>
        <v>3280</v>
      </c>
      <c r="CN25" s="353">
        <f t="shared" si="16"/>
        <v>651453</v>
      </c>
      <c r="CO25" s="105">
        <f t="shared" si="16"/>
        <v>58741</v>
      </c>
      <c r="CP25" s="130">
        <v>12750</v>
      </c>
      <c r="CQ25" s="1">
        <v>6230</v>
      </c>
      <c r="CR25" s="1">
        <v>0</v>
      </c>
      <c r="CS25" s="1">
        <v>0</v>
      </c>
      <c r="CT25" s="103">
        <f t="shared" si="17"/>
        <v>18980</v>
      </c>
      <c r="CU25" s="106">
        <f>'[6]Non farebox- Details '!BL25</f>
        <v>1945</v>
      </c>
      <c r="CV25" s="107">
        <v>22591</v>
      </c>
      <c r="CW25" s="1">
        <v>1570</v>
      </c>
      <c r="CX25" s="1">
        <v>0</v>
      </c>
      <c r="CY25" s="1">
        <v>0</v>
      </c>
      <c r="CZ25" s="103">
        <f t="shared" si="18"/>
        <v>24161</v>
      </c>
      <c r="DA25" s="105">
        <f>'[6]Non farebox- Details '!BO25</f>
        <v>3560</v>
      </c>
      <c r="DB25" s="130">
        <v>3927</v>
      </c>
      <c r="DC25" s="1">
        <v>920</v>
      </c>
      <c r="DD25" s="1">
        <v>0</v>
      </c>
      <c r="DE25" s="1">
        <v>0</v>
      </c>
      <c r="DF25" s="103">
        <f t="shared" si="19"/>
        <v>4847</v>
      </c>
      <c r="DG25" s="106">
        <f>'[6]Non farebox- Details '!BT25</f>
        <v>437</v>
      </c>
      <c r="DH25" s="107">
        <v>15436</v>
      </c>
      <c r="DI25" s="1">
        <v>10300</v>
      </c>
      <c r="DJ25" s="1">
        <v>0</v>
      </c>
      <c r="DK25" s="1">
        <v>0</v>
      </c>
      <c r="DL25" s="103">
        <f t="shared" si="20"/>
        <v>25736</v>
      </c>
      <c r="DM25" s="105">
        <f>'[6]Non farebox- Details '!BX25</f>
        <v>1790</v>
      </c>
      <c r="DN25" s="130">
        <v>69315</v>
      </c>
      <c r="DO25" s="1">
        <v>12560</v>
      </c>
      <c r="DP25" s="1">
        <v>0</v>
      </c>
      <c r="DQ25" s="1">
        <v>200</v>
      </c>
      <c r="DR25" s="103">
        <f t="shared" si="21"/>
        <v>82075</v>
      </c>
      <c r="DS25" s="106">
        <f>'[6]Non farebox- Details '!CB25</f>
        <v>5380</v>
      </c>
      <c r="DT25" s="353">
        <f t="shared" si="22"/>
        <v>155799</v>
      </c>
      <c r="DU25" s="354">
        <f t="shared" si="0"/>
        <v>13112</v>
      </c>
      <c r="DV25" s="108">
        <f t="shared" si="23"/>
        <v>807252</v>
      </c>
      <c r="DW25" s="109">
        <f>'[6]Non farebox- Details '!CC25</f>
        <v>71853</v>
      </c>
    </row>
    <row r="26" spans="1:127">
      <c r="A26" s="356">
        <v>42969</v>
      </c>
      <c r="B26" s="130">
        <v>29684</v>
      </c>
      <c r="C26" s="1">
        <v>4614</v>
      </c>
      <c r="D26" s="1">
        <v>0</v>
      </c>
      <c r="E26" s="1">
        <v>200</v>
      </c>
      <c r="F26" s="102">
        <f t="shared" si="1"/>
        <v>34498</v>
      </c>
      <c r="G26" s="131">
        <f>'[6]Non farebox- Details '!E26</f>
        <v>1985</v>
      </c>
      <c r="H26" s="130">
        <v>11316</v>
      </c>
      <c r="I26" s="1">
        <v>1260</v>
      </c>
      <c r="J26" s="1">
        <v>0</v>
      </c>
      <c r="K26" s="1">
        <v>0</v>
      </c>
      <c r="L26" s="102">
        <f t="shared" si="2"/>
        <v>12576</v>
      </c>
      <c r="M26" s="131">
        <f>'[6]Non farebox- Details '!I26</f>
        <v>169</v>
      </c>
      <c r="N26" s="130">
        <v>8394</v>
      </c>
      <c r="O26" s="1">
        <v>1340</v>
      </c>
      <c r="P26" s="1">
        <v>0</v>
      </c>
      <c r="Q26" s="1">
        <v>0</v>
      </c>
      <c r="R26" s="102">
        <f t="shared" si="3"/>
        <v>9734</v>
      </c>
      <c r="S26" s="131">
        <f>'[6]Non farebox- Details '!M26</f>
        <v>620</v>
      </c>
      <c r="T26" s="130">
        <v>9500</v>
      </c>
      <c r="U26" s="1">
        <v>1070</v>
      </c>
      <c r="V26" s="1">
        <v>0</v>
      </c>
      <c r="W26" s="1">
        <v>0</v>
      </c>
      <c r="X26" s="102">
        <f t="shared" si="4"/>
        <v>10570</v>
      </c>
      <c r="Y26" s="131">
        <f>'[6]Non farebox- Details '!Q26</f>
        <v>177</v>
      </c>
      <c r="Z26" s="130">
        <v>22756</v>
      </c>
      <c r="AA26" s="1">
        <v>5050</v>
      </c>
      <c r="AB26" s="1">
        <v>0</v>
      </c>
      <c r="AC26" s="1">
        <v>0</v>
      </c>
      <c r="AD26" s="102">
        <f t="shared" si="5"/>
        <v>27806</v>
      </c>
      <c r="AE26" s="131">
        <f>'[6]Non farebox- Details '!U26</f>
        <v>1341</v>
      </c>
      <c r="AF26" s="130">
        <v>21904</v>
      </c>
      <c r="AG26" s="1">
        <v>7470</v>
      </c>
      <c r="AH26" s="1">
        <v>0</v>
      </c>
      <c r="AI26" s="1">
        <v>0</v>
      </c>
      <c r="AJ26" s="102">
        <f t="shared" si="6"/>
        <v>29374</v>
      </c>
      <c r="AK26" s="131">
        <f>'[6]Non farebox- Details '!Z26</f>
        <v>459</v>
      </c>
      <c r="AL26" s="130">
        <v>56335</v>
      </c>
      <c r="AM26" s="1">
        <v>19060</v>
      </c>
      <c r="AN26" s="1">
        <v>0</v>
      </c>
      <c r="AO26" s="1">
        <v>100</v>
      </c>
      <c r="AP26" s="102">
        <f t="shared" si="7"/>
        <v>75495</v>
      </c>
      <c r="AQ26" s="131">
        <f>'[6]Non farebox- Details '!AE26</f>
        <v>6398</v>
      </c>
      <c r="AR26" s="130">
        <v>48257</v>
      </c>
      <c r="AS26" s="1">
        <v>9440</v>
      </c>
      <c r="AT26" s="1">
        <v>0</v>
      </c>
      <c r="AU26" s="1">
        <v>0</v>
      </c>
      <c r="AV26" s="102">
        <f t="shared" si="8"/>
        <v>57697</v>
      </c>
      <c r="AW26" s="131">
        <f>'[6]Non farebox- Details '!AI26</f>
        <v>9905</v>
      </c>
      <c r="AX26" s="130">
        <v>49587</v>
      </c>
      <c r="AY26" s="1">
        <v>4430</v>
      </c>
      <c r="AZ26" s="1">
        <v>0</v>
      </c>
      <c r="BA26" s="1">
        <v>0</v>
      </c>
      <c r="BB26" s="103">
        <f t="shared" si="9"/>
        <v>54017</v>
      </c>
      <c r="BC26" s="131">
        <f>'[6]Non farebox- Details '!AL26</f>
        <v>174</v>
      </c>
      <c r="BD26" s="130">
        <v>13494</v>
      </c>
      <c r="BE26" s="1">
        <v>6320</v>
      </c>
      <c r="BF26" s="4">
        <v>0</v>
      </c>
      <c r="BG26" s="1">
        <v>0</v>
      </c>
      <c r="BH26" s="103">
        <f t="shared" si="10"/>
        <v>19814</v>
      </c>
      <c r="BI26" s="106">
        <f>'[6]Non farebox- Details '!AO26</f>
        <v>1000</v>
      </c>
      <c r="BJ26" s="135">
        <v>43368</v>
      </c>
      <c r="BK26" s="113">
        <v>9260</v>
      </c>
      <c r="BL26" s="4">
        <v>0</v>
      </c>
      <c r="BM26" s="113">
        <v>200</v>
      </c>
      <c r="BN26" s="103">
        <f t="shared" si="11"/>
        <v>52828</v>
      </c>
      <c r="BO26" s="106">
        <f>'[6]Non farebox- Details '!AS26</f>
        <v>7685</v>
      </c>
      <c r="BP26" s="130">
        <v>30412</v>
      </c>
      <c r="BQ26" s="1">
        <v>5100</v>
      </c>
      <c r="BR26" s="4">
        <v>0</v>
      </c>
      <c r="BS26" s="4">
        <v>0</v>
      </c>
      <c r="BT26" s="103">
        <f t="shared" si="12"/>
        <v>35512</v>
      </c>
      <c r="BU26" s="131">
        <f>'[6]Non farebox- Details '!AW26</f>
        <v>2047</v>
      </c>
      <c r="BV26" s="130">
        <v>29607</v>
      </c>
      <c r="BW26" s="1">
        <v>17360</v>
      </c>
      <c r="BX26" s="4">
        <v>0</v>
      </c>
      <c r="BY26" s="1">
        <v>100</v>
      </c>
      <c r="BZ26" s="103">
        <f t="shared" si="13"/>
        <v>47067</v>
      </c>
      <c r="CA26" s="131">
        <f>'[6]Non farebox- Details '!BA26</f>
        <v>1280</v>
      </c>
      <c r="CB26" s="130">
        <v>44691</v>
      </c>
      <c r="CC26" s="1">
        <v>12240</v>
      </c>
      <c r="CD26" s="1">
        <v>0</v>
      </c>
      <c r="CE26" s="1">
        <v>0</v>
      </c>
      <c r="CF26" s="103">
        <f t="shared" si="14"/>
        <v>56931</v>
      </c>
      <c r="CG26" s="106">
        <f>'[6]Non farebox- Details '!BE26</f>
        <v>5675</v>
      </c>
      <c r="CH26" s="133">
        <v>32390</v>
      </c>
      <c r="CI26" s="104">
        <v>11180</v>
      </c>
      <c r="CJ26" s="104">
        <v>0</v>
      </c>
      <c r="CK26" s="104">
        <v>0</v>
      </c>
      <c r="CL26" s="103">
        <f t="shared" si="15"/>
        <v>43570</v>
      </c>
      <c r="CM26" s="106">
        <f>'[6]Non farebox- Details '!BI26</f>
        <v>1010</v>
      </c>
      <c r="CN26" s="353">
        <f t="shared" si="16"/>
        <v>567489</v>
      </c>
      <c r="CO26" s="105">
        <f t="shared" si="16"/>
        <v>39925</v>
      </c>
      <c r="CP26" s="130">
        <v>15390</v>
      </c>
      <c r="CQ26" s="1">
        <v>5030</v>
      </c>
      <c r="CR26" s="1">
        <v>0</v>
      </c>
      <c r="CS26" s="1">
        <v>0</v>
      </c>
      <c r="CT26" s="103">
        <f t="shared" si="17"/>
        <v>20420</v>
      </c>
      <c r="CU26" s="106">
        <f>'[6]Non farebox- Details '!BL26</f>
        <v>795</v>
      </c>
      <c r="CV26" s="107">
        <v>16496</v>
      </c>
      <c r="CW26" s="1">
        <v>3350</v>
      </c>
      <c r="CX26" s="1">
        <v>0</v>
      </c>
      <c r="CY26" s="1">
        <v>0</v>
      </c>
      <c r="CZ26" s="103">
        <f t="shared" si="18"/>
        <v>19846</v>
      </c>
      <c r="DA26" s="105">
        <f>'[6]Non farebox- Details '!BO26</f>
        <v>5650</v>
      </c>
      <c r="DB26" s="130">
        <v>5485</v>
      </c>
      <c r="DC26" s="1">
        <v>2310</v>
      </c>
      <c r="DD26" s="1">
        <v>0</v>
      </c>
      <c r="DE26" s="1">
        <v>0</v>
      </c>
      <c r="DF26" s="103">
        <f t="shared" si="19"/>
        <v>7795</v>
      </c>
      <c r="DG26" s="106">
        <f>'[6]Non farebox- Details '!BT26</f>
        <v>361</v>
      </c>
      <c r="DH26" s="107">
        <v>15921</v>
      </c>
      <c r="DI26" s="1">
        <v>3290</v>
      </c>
      <c r="DJ26" s="1">
        <v>0</v>
      </c>
      <c r="DK26" s="1">
        <v>0</v>
      </c>
      <c r="DL26" s="103">
        <f t="shared" si="20"/>
        <v>19211</v>
      </c>
      <c r="DM26" s="105">
        <f>'[6]Non farebox- Details '!BX26</f>
        <v>880</v>
      </c>
      <c r="DN26" s="130">
        <v>60068</v>
      </c>
      <c r="DO26" s="1">
        <v>14855</v>
      </c>
      <c r="DP26" s="1">
        <v>0</v>
      </c>
      <c r="DQ26" s="1">
        <v>0</v>
      </c>
      <c r="DR26" s="103">
        <f t="shared" si="21"/>
        <v>74923</v>
      </c>
      <c r="DS26" s="106">
        <f>'[6]Non farebox- Details '!CB26</f>
        <v>5055</v>
      </c>
      <c r="DT26" s="353">
        <f t="shared" si="22"/>
        <v>142195</v>
      </c>
      <c r="DU26" s="354">
        <f t="shared" si="0"/>
        <v>12741</v>
      </c>
      <c r="DV26" s="108">
        <f t="shared" si="23"/>
        <v>709684</v>
      </c>
      <c r="DW26" s="109">
        <f>'[6]Non farebox- Details '!CC26</f>
        <v>52666</v>
      </c>
    </row>
    <row r="27" spans="1:127">
      <c r="A27" s="356">
        <v>42970</v>
      </c>
      <c r="B27" s="130">
        <v>30147</v>
      </c>
      <c r="C27" s="1">
        <v>2720</v>
      </c>
      <c r="D27" s="1">
        <v>0</v>
      </c>
      <c r="E27" s="1">
        <v>0</v>
      </c>
      <c r="F27" s="102">
        <f t="shared" si="1"/>
        <v>32867</v>
      </c>
      <c r="G27" s="131">
        <f>'[6]Non farebox- Details '!E27</f>
        <v>1309</v>
      </c>
      <c r="H27" s="130">
        <v>12776</v>
      </c>
      <c r="I27" s="1">
        <v>3040</v>
      </c>
      <c r="J27" s="1">
        <v>0</v>
      </c>
      <c r="K27" s="1">
        <v>0</v>
      </c>
      <c r="L27" s="102">
        <f t="shared" si="2"/>
        <v>15816</v>
      </c>
      <c r="M27" s="131">
        <f>'[6]Non farebox- Details '!I27</f>
        <v>283</v>
      </c>
      <c r="N27" s="130">
        <v>11942</v>
      </c>
      <c r="O27" s="1">
        <v>1100</v>
      </c>
      <c r="P27" s="1">
        <v>0</v>
      </c>
      <c r="Q27" s="1">
        <v>0</v>
      </c>
      <c r="R27" s="102">
        <f t="shared" si="3"/>
        <v>13042</v>
      </c>
      <c r="S27" s="131">
        <f>'[6]Non farebox- Details '!M27</f>
        <v>55</v>
      </c>
      <c r="T27" s="130">
        <v>13451</v>
      </c>
      <c r="U27" s="1">
        <v>0</v>
      </c>
      <c r="V27" s="1">
        <v>0</v>
      </c>
      <c r="W27" s="1">
        <v>0</v>
      </c>
      <c r="X27" s="102">
        <f t="shared" si="4"/>
        <v>13451</v>
      </c>
      <c r="Y27" s="131">
        <f>'[6]Non farebox- Details '!Q27</f>
        <v>249</v>
      </c>
      <c r="Z27" s="130">
        <v>27997</v>
      </c>
      <c r="AA27" s="1">
        <v>8240</v>
      </c>
      <c r="AB27" s="1">
        <v>0</v>
      </c>
      <c r="AC27" s="1">
        <v>0</v>
      </c>
      <c r="AD27" s="102">
        <f t="shared" si="5"/>
        <v>36237</v>
      </c>
      <c r="AE27" s="131">
        <f>'[6]Non farebox- Details '!U27</f>
        <v>1507</v>
      </c>
      <c r="AF27" s="130">
        <v>24956</v>
      </c>
      <c r="AG27" s="1">
        <v>7890</v>
      </c>
      <c r="AH27" s="1">
        <v>0</v>
      </c>
      <c r="AI27" s="1">
        <v>0</v>
      </c>
      <c r="AJ27" s="102">
        <f t="shared" si="6"/>
        <v>32846</v>
      </c>
      <c r="AK27" s="131">
        <f>'[6]Non farebox- Details '!Z27</f>
        <v>437</v>
      </c>
      <c r="AL27" s="130">
        <v>63038</v>
      </c>
      <c r="AM27" s="1">
        <v>25987</v>
      </c>
      <c r="AN27" s="1">
        <v>0</v>
      </c>
      <c r="AO27" s="1">
        <v>100</v>
      </c>
      <c r="AP27" s="102">
        <f t="shared" si="7"/>
        <v>89125</v>
      </c>
      <c r="AQ27" s="131">
        <f>'[6]Non farebox- Details '!AE27</f>
        <v>5475</v>
      </c>
      <c r="AR27" s="130">
        <v>43614</v>
      </c>
      <c r="AS27" s="1">
        <v>16272</v>
      </c>
      <c r="AT27" s="1">
        <v>0</v>
      </c>
      <c r="AU27" s="1">
        <v>0</v>
      </c>
      <c r="AV27" s="102">
        <f t="shared" si="8"/>
        <v>59886</v>
      </c>
      <c r="AW27" s="131">
        <f>'[6]Non farebox- Details '!AI27</f>
        <v>8250</v>
      </c>
      <c r="AX27" s="130">
        <v>55260</v>
      </c>
      <c r="AY27" s="1">
        <v>4820</v>
      </c>
      <c r="AZ27" s="1">
        <v>0</v>
      </c>
      <c r="BA27" s="1">
        <v>0</v>
      </c>
      <c r="BB27" s="103">
        <f t="shared" si="9"/>
        <v>60080</v>
      </c>
      <c r="BC27" s="131">
        <f>'[6]Non farebox- Details '!AL27</f>
        <v>178</v>
      </c>
      <c r="BD27" s="130">
        <v>16290</v>
      </c>
      <c r="BE27" s="1">
        <v>2600</v>
      </c>
      <c r="BF27" s="4">
        <v>0</v>
      </c>
      <c r="BG27" s="1">
        <v>0</v>
      </c>
      <c r="BH27" s="103">
        <f t="shared" si="10"/>
        <v>18890</v>
      </c>
      <c r="BI27" s="106">
        <f>'[6]Non farebox- Details '!AO27</f>
        <v>1030</v>
      </c>
      <c r="BJ27" s="136">
        <v>44865</v>
      </c>
      <c r="BK27" s="115">
        <v>7202</v>
      </c>
      <c r="BL27" s="4">
        <v>0</v>
      </c>
      <c r="BM27" s="115">
        <v>0</v>
      </c>
      <c r="BN27" s="103">
        <f t="shared" si="11"/>
        <v>52067</v>
      </c>
      <c r="BO27" s="106">
        <f>'[6]Non farebox- Details '!AS27</f>
        <v>7950</v>
      </c>
      <c r="BP27" s="130">
        <v>29886</v>
      </c>
      <c r="BQ27" s="1">
        <v>6250</v>
      </c>
      <c r="BR27" s="4">
        <v>0</v>
      </c>
      <c r="BS27" s="4">
        <v>0</v>
      </c>
      <c r="BT27" s="103">
        <f t="shared" si="12"/>
        <v>36136</v>
      </c>
      <c r="BU27" s="131">
        <f>'[6]Non farebox- Details '!AW27</f>
        <v>1940</v>
      </c>
      <c r="BV27" s="130">
        <v>46306</v>
      </c>
      <c r="BW27" s="1">
        <v>13790</v>
      </c>
      <c r="BX27" s="4">
        <v>0</v>
      </c>
      <c r="BY27" s="1">
        <v>400</v>
      </c>
      <c r="BZ27" s="103">
        <f t="shared" si="13"/>
        <v>60496</v>
      </c>
      <c r="CA27" s="131">
        <f>'[6]Non farebox- Details '!BA27</f>
        <v>380</v>
      </c>
      <c r="CB27" s="130">
        <v>54441</v>
      </c>
      <c r="CC27" s="1">
        <v>10186</v>
      </c>
      <c r="CD27" s="1">
        <v>0</v>
      </c>
      <c r="CE27" s="1">
        <v>1000</v>
      </c>
      <c r="CF27" s="103">
        <f t="shared" si="14"/>
        <v>65627</v>
      </c>
      <c r="CG27" s="106">
        <f>'[6]Non farebox- Details '!BE27</f>
        <v>5605</v>
      </c>
      <c r="CH27" s="134">
        <v>36128</v>
      </c>
      <c r="CI27" s="3">
        <v>13280</v>
      </c>
      <c r="CJ27" s="3">
        <v>0</v>
      </c>
      <c r="CK27" s="3">
        <v>0</v>
      </c>
      <c r="CL27" s="103">
        <f t="shared" si="15"/>
        <v>49408</v>
      </c>
      <c r="CM27" s="106">
        <f>'[6]Non farebox- Details '!BI27</f>
        <v>745</v>
      </c>
      <c r="CN27" s="353">
        <f t="shared" si="16"/>
        <v>635974</v>
      </c>
      <c r="CO27" s="105">
        <f t="shared" si="16"/>
        <v>35393</v>
      </c>
      <c r="CP27" s="130">
        <v>14042</v>
      </c>
      <c r="CQ27" s="1">
        <v>9980</v>
      </c>
      <c r="CR27" s="1">
        <v>0</v>
      </c>
      <c r="CS27" s="1">
        <v>0</v>
      </c>
      <c r="CT27" s="103">
        <f t="shared" si="17"/>
        <v>24022</v>
      </c>
      <c r="CU27" s="106">
        <f>'[6]Non farebox- Details '!BL27</f>
        <v>630</v>
      </c>
      <c r="CV27" s="107">
        <v>17930</v>
      </c>
      <c r="CW27" s="1">
        <v>1200</v>
      </c>
      <c r="CX27" s="1">
        <v>0</v>
      </c>
      <c r="CY27" s="1">
        <v>0</v>
      </c>
      <c r="CZ27" s="103">
        <f t="shared" si="18"/>
        <v>19130</v>
      </c>
      <c r="DA27" s="105">
        <f>'[6]Non farebox- Details '!BO27</f>
        <v>3430</v>
      </c>
      <c r="DB27" s="130">
        <v>4468</v>
      </c>
      <c r="DC27" s="1">
        <v>380</v>
      </c>
      <c r="DD27" s="1">
        <v>0</v>
      </c>
      <c r="DE27" s="1">
        <v>0</v>
      </c>
      <c r="DF27" s="103">
        <f t="shared" si="19"/>
        <v>4848</v>
      </c>
      <c r="DG27" s="106">
        <f>'[6]Non farebox- Details '!BT27</f>
        <v>284</v>
      </c>
      <c r="DH27" s="107">
        <v>15210</v>
      </c>
      <c r="DI27" s="1">
        <v>5530</v>
      </c>
      <c r="DJ27" s="1">
        <v>0</v>
      </c>
      <c r="DK27" s="1">
        <v>0</v>
      </c>
      <c r="DL27" s="103">
        <f t="shared" si="20"/>
        <v>20740</v>
      </c>
      <c r="DM27" s="105">
        <f>'[6]Non farebox- Details '!BX27</f>
        <v>1435</v>
      </c>
      <c r="DN27" s="130">
        <v>77902</v>
      </c>
      <c r="DO27" s="1">
        <v>4700</v>
      </c>
      <c r="DP27" s="1">
        <v>0</v>
      </c>
      <c r="DQ27" s="1">
        <v>200</v>
      </c>
      <c r="DR27" s="103">
        <f t="shared" si="21"/>
        <v>82802</v>
      </c>
      <c r="DS27" s="106">
        <f>'[6]Non farebox- Details '!CB27</f>
        <v>3125</v>
      </c>
      <c r="DT27" s="353">
        <f t="shared" si="22"/>
        <v>151542</v>
      </c>
      <c r="DU27" s="354">
        <f t="shared" si="0"/>
        <v>8904</v>
      </c>
      <c r="DV27" s="108">
        <f t="shared" si="23"/>
        <v>787516</v>
      </c>
      <c r="DW27" s="109">
        <f>'[6]Non farebox- Details '!CC27</f>
        <v>44297</v>
      </c>
    </row>
    <row r="28" spans="1:127">
      <c r="A28" s="356">
        <v>42971</v>
      </c>
      <c r="B28" s="130">
        <v>42061</v>
      </c>
      <c r="C28" s="1">
        <v>3975</v>
      </c>
      <c r="D28" s="1">
        <v>0</v>
      </c>
      <c r="E28" s="1">
        <v>0</v>
      </c>
      <c r="F28" s="102">
        <f t="shared" si="1"/>
        <v>46036</v>
      </c>
      <c r="G28" s="131">
        <f>'[6]Non farebox- Details '!E28</f>
        <v>1792</v>
      </c>
      <c r="H28" s="130">
        <v>17103</v>
      </c>
      <c r="I28" s="1">
        <v>3369</v>
      </c>
      <c r="J28" s="1">
        <v>0</v>
      </c>
      <c r="K28" s="1">
        <v>100</v>
      </c>
      <c r="L28" s="102">
        <f t="shared" si="2"/>
        <v>20572</v>
      </c>
      <c r="M28" s="131">
        <f>'[6]Non farebox- Details '!I28</f>
        <v>165</v>
      </c>
      <c r="N28" s="130">
        <v>9669</v>
      </c>
      <c r="O28" s="1">
        <v>2990</v>
      </c>
      <c r="P28" s="1">
        <v>0</v>
      </c>
      <c r="Q28" s="1">
        <v>0</v>
      </c>
      <c r="R28" s="102">
        <f t="shared" si="3"/>
        <v>12659</v>
      </c>
      <c r="S28" s="131">
        <f>'[6]Non farebox- Details '!M28</f>
        <v>105</v>
      </c>
      <c r="T28" s="130">
        <v>13076</v>
      </c>
      <c r="U28" s="1">
        <v>2350</v>
      </c>
      <c r="V28" s="1">
        <v>0</v>
      </c>
      <c r="W28" s="1">
        <v>100</v>
      </c>
      <c r="X28" s="102">
        <f t="shared" si="4"/>
        <v>15526</v>
      </c>
      <c r="Y28" s="131">
        <f>'[6]Non farebox- Details '!Q28</f>
        <v>299</v>
      </c>
      <c r="Z28" s="130">
        <v>29395</v>
      </c>
      <c r="AA28" s="1">
        <v>6000</v>
      </c>
      <c r="AB28" s="1">
        <v>0</v>
      </c>
      <c r="AC28" s="1">
        <v>0</v>
      </c>
      <c r="AD28" s="102">
        <f t="shared" si="5"/>
        <v>35395</v>
      </c>
      <c r="AE28" s="131">
        <f>'[6]Non farebox- Details '!U28</f>
        <v>1404</v>
      </c>
      <c r="AF28" s="130">
        <v>33024</v>
      </c>
      <c r="AG28" s="1">
        <v>4540.3</v>
      </c>
      <c r="AH28" s="1">
        <v>0</v>
      </c>
      <c r="AI28" s="1">
        <v>0</v>
      </c>
      <c r="AJ28" s="102">
        <f t="shared" si="6"/>
        <v>37564.300000000003</v>
      </c>
      <c r="AK28" s="131">
        <f>'[6]Non farebox- Details '!Z28</f>
        <v>463</v>
      </c>
      <c r="AL28" s="130">
        <v>76220</v>
      </c>
      <c r="AM28" s="1">
        <v>25496</v>
      </c>
      <c r="AN28" s="1">
        <v>0</v>
      </c>
      <c r="AO28" s="1">
        <v>1400</v>
      </c>
      <c r="AP28" s="102">
        <f t="shared" si="7"/>
        <v>103116</v>
      </c>
      <c r="AQ28" s="131">
        <f>'[6]Non farebox- Details '!AE28</f>
        <v>4230</v>
      </c>
      <c r="AR28" s="130">
        <v>70449</v>
      </c>
      <c r="AS28" s="1">
        <v>10230</v>
      </c>
      <c r="AT28" s="1">
        <v>0</v>
      </c>
      <c r="AU28" s="1">
        <v>0</v>
      </c>
      <c r="AV28" s="102">
        <f t="shared" si="8"/>
        <v>80679</v>
      </c>
      <c r="AW28" s="131">
        <f>'[6]Non farebox- Details '!AI28</f>
        <v>11360</v>
      </c>
      <c r="AX28" s="130">
        <v>86483</v>
      </c>
      <c r="AY28" s="1">
        <v>7250</v>
      </c>
      <c r="AZ28" s="1">
        <v>0</v>
      </c>
      <c r="BA28" s="1">
        <v>200</v>
      </c>
      <c r="BB28" s="103">
        <f t="shared" si="9"/>
        <v>93933</v>
      </c>
      <c r="BC28" s="131">
        <f>'[6]Non farebox- Details '!AL28</f>
        <v>628</v>
      </c>
      <c r="BD28" s="130">
        <v>25572</v>
      </c>
      <c r="BE28" s="1">
        <v>3610</v>
      </c>
      <c r="BF28" s="4">
        <v>0</v>
      </c>
      <c r="BG28" s="1">
        <v>0</v>
      </c>
      <c r="BH28" s="103">
        <f t="shared" si="10"/>
        <v>29182</v>
      </c>
      <c r="BI28" s="106">
        <f>'[6]Non farebox- Details '!AO28</f>
        <v>1345</v>
      </c>
      <c r="BJ28" s="135">
        <v>77200</v>
      </c>
      <c r="BK28" s="113">
        <v>6350</v>
      </c>
      <c r="BL28" s="4">
        <v>0</v>
      </c>
      <c r="BM28" s="113">
        <v>100</v>
      </c>
      <c r="BN28" s="103">
        <f t="shared" si="11"/>
        <v>83650</v>
      </c>
      <c r="BO28" s="106">
        <f>'[6]Non farebox- Details '!AS28</f>
        <v>15986</v>
      </c>
      <c r="BP28" s="130">
        <v>70114</v>
      </c>
      <c r="BQ28" s="1">
        <v>5640</v>
      </c>
      <c r="BR28" s="4">
        <v>0</v>
      </c>
      <c r="BS28" s="4">
        <v>0</v>
      </c>
      <c r="BT28" s="103">
        <f t="shared" si="12"/>
        <v>75754</v>
      </c>
      <c r="BU28" s="131">
        <f>'[6]Non farebox- Details '!AW28</f>
        <v>4026</v>
      </c>
      <c r="BV28" s="130">
        <v>115249</v>
      </c>
      <c r="BW28" s="1">
        <v>14760</v>
      </c>
      <c r="BX28" s="4">
        <v>0</v>
      </c>
      <c r="BY28" s="1">
        <v>150</v>
      </c>
      <c r="BZ28" s="103">
        <f t="shared" si="13"/>
        <v>130159</v>
      </c>
      <c r="CA28" s="131">
        <f>'[6]Non farebox- Details '!BA28</f>
        <v>1130</v>
      </c>
      <c r="CB28" s="130">
        <v>155497</v>
      </c>
      <c r="CC28" s="1">
        <v>13330</v>
      </c>
      <c r="CD28" s="1">
        <v>0</v>
      </c>
      <c r="CE28" s="1">
        <v>0</v>
      </c>
      <c r="CF28" s="103">
        <f t="shared" si="14"/>
        <v>168827</v>
      </c>
      <c r="CG28" s="106">
        <f>'[6]Non farebox- Details '!BE28</f>
        <v>6190</v>
      </c>
      <c r="CH28" s="133">
        <v>86171</v>
      </c>
      <c r="CI28" s="104">
        <v>6510</v>
      </c>
      <c r="CJ28" s="104">
        <v>0</v>
      </c>
      <c r="CK28" s="104">
        <v>0</v>
      </c>
      <c r="CL28" s="103">
        <f t="shared" si="15"/>
        <v>92681</v>
      </c>
      <c r="CM28" s="106">
        <f>'[6]Non farebox- Details '!BI28</f>
        <v>1295</v>
      </c>
      <c r="CN28" s="353">
        <f t="shared" si="16"/>
        <v>1025733.3</v>
      </c>
      <c r="CO28" s="105">
        <f t="shared" si="16"/>
        <v>50418</v>
      </c>
      <c r="CP28" s="130">
        <v>25110</v>
      </c>
      <c r="CQ28" s="1">
        <v>8440</v>
      </c>
      <c r="CR28" s="1">
        <v>0</v>
      </c>
      <c r="CS28" s="1">
        <v>500</v>
      </c>
      <c r="CT28" s="103">
        <f t="shared" si="17"/>
        <v>34050</v>
      </c>
      <c r="CU28" s="106">
        <f>'[6]Non farebox- Details '!BL28</f>
        <v>925</v>
      </c>
      <c r="CV28" s="107">
        <v>77075</v>
      </c>
      <c r="CW28" s="1">
        <v>3580</v>
      </c>
      <c r="CX28" s="1">
        <v>0</v>
      </c>
      <c r="CY28" s="1">
        <v>0</v>
      </c>
      <c r="CZ28" s="103">
        <f t="shared" si="18"/>
        <v>80655</v>
      </c>
      <c r="DA28" s="105">
        <f>'[6]Non farebox- Details '!BO28</f>
        <v>3530</v>
      </c>
      <c r="DB28" s="130">
        <v>5311</v>
      </c>
      <c r="DC28" s="1">
        <v>920</v>
      </c>
      <c r="DD28" s="1">
        <v>0</v>
      </c>
      <c r="DE28" s="1">
        <v>0</v>
      </c>
      <c r="DF28" s="103">
        <f t="shared" si="19"/>
        <v>6231</v>
      </c>
      <c r="DG28" s="106">
        <f>'[6]Non farebox- Details '!BT28</f>
        <v>574</v>
      </c>
      <c r="DH28" s="107">
        <v>21937</v>
      </c>
      <c r="DI28" s="1">
        <v>4390</v>
      </c>
      <c r="DJ28" s="1">
        <v>0</v>
      </c>
      <c r="DK28" s="1">
        <v>0</v>
      </c>
      <c r="DL28" s="103">
        <f t="shared" si="20"/>
        <v>26327</v>
      </c>
      <c r="DM28" s="105">
        <f>'[6]Non farebox- Details '!BX28</f>
        <v>630</v>
      </c>
      <c r="DN28" s="130">
        <v>123114</v>
      </c>
      <c r="DO28" s="1">
        <v>11250</v>
      </c>
      <c r="DP28" s="1">
        <v>0</v>
      </c>
      <c r="DQ28" s="1">
        <v>200</v>
      </c>
      <c r="DR28" s="103">
        <f t="shared" si="21"/>
        <v>134564</v>
      </c>
      <c r="DS28" s="106">
        <f>'[6]Non farebox- Details '!CB28</f>
        <v>5150</v>
      </c>
      <c r="DT28" s="353">
        <f t="shared" si="22"/>
        <v>281827</v>
      </c>
      <c r="DU28" s="354">
        <f t="shared" si="0"/>
        <v>10809</v>
      </c>
      <c r="DV28" s="108">
        <f t="shared" si="23"/>
        <v>1307560.3</v>
      </c>
      <c r="DW28" s="109">
        <f>'[6]Non farebox- Details '!CC28</f>
        <v>61227</v>
      </c>
    </row>
    <row r="29" spans="1:127">
      <c r="A29" s="356">
        <v>42972</v>
      </c>
      <c r="B29" s="130">
        <v>49413</v>
      </c>
      <c r="C29" s="1">
        <v>6173</v>
      </c>
      <c r="D29" s="1">
        <v>0</v>
      </c>
      <c r="E29" s="1">
        <v>0</v>
      </c>
      <c r="F29" s="102">
        <f t="shared" si="1"/>
        <v>55586</v>
      </c>
      <c r="G29" s="131">
        <f>'[6]Non farebox- Details '!E29</f>
        <v>2476</v>
      </c>
      <c r="H29" s="130">
        <v>12716</v>
      </c>
      <c r="I29" s="1">
        <v>1440</v>
      </c>
      <c r="J29" s="1">
        <v>0</v>
      </c>
      <c r="K29" s="1">
        <v>0</v>
      </c>
      <c r="L29" s="102">
        <f t="shared" si="2"/>
        <v>14156</v>
      </c>
      <c r="M29" s="131">
        <f>'[6]Non farebox- Details '!I29</f>
        <v>252</v>
      </c>
      <c r="N29" s="130">
        <v>9074</v>
      </c>
      <c r="O29" s="1">
        <v>400</v>
      </c>
      <c r="P29" s="1">
        <v>0</v>
      </c>
      <c r="Q29" s="1">
        <v>150</v>
      </c>
      <c r="R29" s="102">
        <f t="shared" si="3"/>
        <v>9624</v>
      </c>
      <c r="S29" s="131">
        <f>'[6]Non farebox- Details '!M29</f>
        <v>70</v>
      </c>
      <c r="T29" s="130">
        <v>10723</v>
      </c>
      <c r="U29" s="1">
        <v>3340</v>
      </c>
      <c r="V29" s="1">
        <v>0</v>
      </c>
      <c r="W29" s="1">
        <v>100</v>
      </c>
      <c r="X29" s="102">
        <f t="shared" si="4"/>
        <v>14163</v>
      </c>
      <c r="Y29" s="131">
        <f>'[6]Non farebox- Details '!Q29</f>
        <v>200</v>
      </c>
      <c r="Z29" s="130">
        <v>25561</v>
      </c>
      <c r="AA29" s="1">
        <v>3258</v>
      </c>
      <c r="AB29" s="1">
        <v>0</v>
      </c>
      <c r="AC29" s="1">
        <v>0</v>
      </c>
      <c r="AD29" s="102">
        <f t="shared" si="5"/>
        <v>28819</v>
      </c>
      <c r="AE29" s="131">
        <f>'[6]Non farebox- Details '!U29</f>
        <v>877</v>
      </c>
      <c r="AF29" s="130">
        <v>23145</v>
      </c>
      <c r="AG29" s="1">
        <v>3840</v>
      </c>
      <c r="AH29" s="1">
        <v>0</v>
      </c>
      <c r="AI29" s="1">
        <v>0</v>
      </c>
      <c r="AJ29" s="102">
        <f t="shared" si="6"/>
        <v>26985</v>
      </c>
      <c r="AK29" s="131">
        <f>'[6]Non farebox- Details '!Z29</f>
        <v>262</v>
      </c>
      <c r="AL29" s="130">
        <v>64356</v>
      </c>
      <c r="AM29" s="1">
        <v>6292</v>
      </c>
      <c r="AN29" s="1">
        <v>0</v>
      </c>
      <c r="AO29" s="1">
        <v>0</v>
      </c>
      <c r="AP29" s="102">
        <f t="shared" si="7"/>
        <v>70648</v>
      </c>
      <c r="AQ29" s="131">
        <f>'[6]Non farebox- Details '!AE29</f>
        <v>2148</v>
      </c>
      <c r="AR29" s="130">
        <v>41188</v>
      </c>
      <c r="AS29" s="1">
        <v>5540</v>
      </c>
      <c r="AT29" s="1">
        <v>0</v>
      </c>
      <c r="AU29" s="1">
        <v>0</v>
      </c>
      <c r="AV29" s="102">
        <f t="shared" si="8"/>
        <v>46728</v>
      </c>
      <c r="AW29" s="131">
        <f>'[6]Non farebox- Details '!AI29</f>
        <v>4565</v>
      </c>
      <c r="AX29" s="130">
        <v>48969</v>
      </c>
      <c r="AY29" s="1">
        <v>1869</v>
      </c>
      <c r="AZ29" s="1">
        <v>0</v>
      </c>
      <c r="BA29" s="1">
        <v>0</v>
      </c>
      <c r="BB29" s="103">
        <f t="shared" si="9"/>
        <v>50838</v>
      </c>
      <c r="BC29" s="131">
        <f>'[6]Non farebox- Details '!AL29</f>
        <v>200</v>
      </c>
      <c r="BD29" s="130">
        <v>10579</v>
      </c>
      <c r="BE29" s="1">
        <v>790</v>
      </c>
      <c r="BF29" s="4">
        <v>0</v>
      </c>
      <c r="BG29" s="1">
        <v>0</v>
      </c>
      <c r="BH29" s="103">
        <f t="shared" si="10"/>
        <v>11369</v>
      </c>
      <c r="BI29" s="106">
        <f>'[6]Non farebox- Details '!AO29</f>
        <v>1380</v>
      </c>
      <c r="BJ29" s="135">
        <v>47776</v>
      </c>
      <c r="BK29" s="113">
        <v>2032</v>
      </c>
      <c r="BL29" s="4">
        <v>0</v>
      </c>
      <c r="BM29" s="113">
        <v>0</v>
      </c>
      <c r="BN29" s="103">
        <f t="shared" si="11"/>
        <v>49808</v>
      </c>
      <c r="BO29" s="106">
        <f>'[6]Non farebox- Details '!AS29</f>
        <v>12540</v>
      </c>
      <c r="BP29" s="130">
        <v>21327</v>
      </c>
      <c r="BQ29" s="1">
        <v>1213</v>
      </c>
      <c r="BR29" s="4">
        <v>0</v>
      </c>
      <c r="BS29" s="4">
        <v>0</v>
      </c>
      <c r="BT29" s="103">
        <f t="shared" si="12"/>
        <v>22540</v>
      </c>
      <c r="BU29" s="131">
        <f>'[6]Non farebox- Details '!AW29</f>
        <v>2066</v>
      </c>
      <c r="BV29" s="130">
        <v>14132</v>
      </c>
      <c r="BW29" s="1">
        <v>1848</v>
      </c>
      <c r="BX29" s="4">
        <v>0</v>
      </c>
      <c r="BY29" s="1">
        <v>0</v>
      </c>
      <c r="BZ29" s="103">
        <f t="shared" si="13"/>
        <v>15980</v>
      </c>
      <c r="CA29" s="131">
        <f>'[6]Non farebox- Details '!BA29</f>
        <v>790</v>
      </c>
      <c r="CB29" s="130">
        <v>52986</v>
      </c>
      <c r="CC29" s="1">
        <v>6368</v>
      </c>
      <c r="CD29" s="1">
        <v>0</v>
      </c>
      <c r="CE29" s="1">
        <v>0</v>
      </c>
      <c r="CF29" s="103">
        <f t="shared" si="14"/>
        <v>59354</v>
      </c>
      <c r="CG29" s="106">
        <f>'[6]Non farebox- Details '!BE29</f>
        <v>3725</v>
      </c>
      <c r="CH29" s="133">
        <v>33363</v>
      </c>
      <c r="CI29" s="104">
        <v>6688</v>
      </c>
      <c r="CJ29" s="104">
        <v>0</v>
      </c>
      <c r="CK29" s="104">
        <v>0</v>
      </c>
      <c r="CL29" s="103">
        <f t="shared" si="15"/>
        <v>40051</v>
      </c>
      <c r="CM29" s="106">
        <f>'[6]Non farebox- Details '!BI29</f>
        <v>1165</v>
      </c>
      <c r="CN29" s="353">
        <f t="shared" si="16"/>
        <v>516649</v>
      </c>
      <c r="CO29" s="105">
        <f t="shared" si="16"/>
        <v>32716</v>
      </c>
      <c r="CP29" s="130">
        <v>4793</v>
      </c>
      <c r="CQ29" s="1">
        <v>1418</v>
      </c>
      <c r="CR29" s="1">
        <v>0</v>
      </c>
      <c r="CS29" s="1">
        <v>0</v>
      </c>
      <c r="CT29" s="103">
        <f t="shared" si="17"/>
        <v>6211</v>
      </c>
      <c r="CU29" s="106">
        <f>'[6]Non farebox- Details '!BL29</f>
        <v>95</v>
      </c>
      <c r="CV29" s="107">
        <v>14607</v>
      </c>
      <c r="CW29" s="1">
        <v>1631</v>
      </c>
      <c r="CX29" s="1">
        <v>0</v>
      </c>
      <c r="CY29" s="1">
        <v>0</v>
      </c>
      <c r="CZ29" s="103">
        <f t="shared" si="18"/>
        <v>16238</v>
      </c>
      <c r="DA29" s="105">
        <f>'[6]Non farebox- Details '!BO29</f>
        <v>1330</v>
      </c>
      <c r="DB29" s="130">
        <v>2095</v>
      </c>
      <c r="DC29" s="1">
        <v>1100</v>
      </c>
      <c r="DD29" s="1">
        <v>0</v>
      </c>
      <c r="DE29" s="1">
        <v>0</v>
      </c>
      <c r="DF29" s="103">
        <f t="shared" si="19"/>
        <v>3195</v>
      </c>
      <c r="DG29" s="106">
        <f>'[6]Non farebox- Details '!BT29</f>
        <v>202</v>
      </c>
      <c r="DH29" s="107">
        <v>13501</v>
      </c>
      <c r="DI29" s="1">
        <v>210</v>
      </c>
      <c r="DJ29" s="1">
        <v>0</v>
      </c>
      <c r="DK29" s="1">
        <v>0</v>
      </c>
      <c r="DL29" s="103">
        <f t="shared" si="20"/>
        <v>13711</v>
      </c>
      <c r="DM29" s="105">
        <f>'[6]Non farebox- Details '!BX29</f>
        <v>240</v>
      </c>
      <c r="DN29" s="130">
        <v>78247</v>
      </c>
      <c r="DO29" s="1">
        <v>11094</v>
      </c>
      <c r="DP29" s="1">
        <v>0</v>
      </c>
      <c r="DQ29" s="1">
        <v>0</v>
      </c>
      <c r="DR29" s="103">
        <f t="shared" si="21"/>
        <v>89341</v>
      </c>
      <c r="DS29" s="106">
        <f>'[6]Non farebox- Details '!CB29</f>
        <v>4580</v>
      </c>
      <c r="DT29" s="353">
        <f t="shared" si="22"/>
        <v>128696</v>
      </c>
      <c r="DU29" s="354">
        <f t="shared" si="0"/>
        <v>6447</v>
      </c>
      <c r="DV29" s="108">
        <f t="shared" si="23"/>
        <v>645345</v>
      </c>
      <c r="DW29" s="109">
        <f>'[6]Non farebox- Details '!CC29</f>
        <v>39163</v>
      </c>
    </row>
    <row r="30" spans="1:127">
      <c r="A30" s="356">
        <v>42973</v>
      </c>
      <c r="B30" s="130">
        <v>52959</v>
      </c>
      <c r="C30" s="1">
        <v>6605</v>
      </c>
      <c r="D30" s="1">
        <v>0</v>
      </c>
      <c r="E30" s="1">
        <v>0</v>
      </c>
      <c r="F30" s="102">
        <f t="shared" si="1"/>
        <v>59564</v>
      </c>
      <c r="G30" s="131">
        <f>'[6]Non farebox- Details '!E30</f>
        <v>1442</v>
      </c>
      <c r="H30" s="130">
        <v>14932</v>
      </c>
      <c r="I30" s="1">
        <v>2130</v>
      </c>
      <c r="J30" s="1">
        <v>0</v>
      </c>
      <c r="K30" s="1">
        <v>0</v>
      </c>
      <c r="L30" s="102">
        <f t="shared" si="2"/>
        <v>17062</v>
      </c>
      <c r="M30" s="131">
        <f>'[6]Non farebox- Details '!I30</f>
        <v>175</v>
      </c>
      <c r="N30" s="130">
        <v>13913</v>
      </c>
      <c r="O30" s="1">
        <v>1890</v>
      </c>
      <c r="P30" s="1">
        <v>0</v>
      </c>
      <c r="Q30" s="1">
        <v>0</v>
      </c>
      <c r="R30" s="102">
        <f t="shared" si="3"/>
        <v>15803</v>
      </c>
      <c r="S30" s="131">
        <f>'[6]Non farebox- Details '!M30</f>
        <v>100</v>
      </c>
      <c r="T30" s="130">
        <v>15302</v>
      </c>
      <c r="U30" s="1">
        <v>1890</v>
      </c>
      <c r="V30" s="1">
        <v>0</v>
      </c>
      <c r="W30" s="1">
        <v>0</v>
      </c>
      <c r="X30" s="102">
        <f t="shared" si="4"/>
        <v>17192</v>
      </c>
      <c r="Y30" s="131">
        <f>'[6]Non farebox- Details '!Q30</f>
        <v>341</v>
      </c>
      <c r="Z30" s="130">
        <v>28958</v>
      </c>
      <c r="AA30" s="1">
        <v>4810</v>
      </c>
      <c r="AB30" s="1">
        <v>0</v>
      </c>
      <c r="AC30" s="1">
        <v>100</v>
      </c>
      <c r="AD30" s="102">
        <f t="shared" si="5"/>
        <v>33868</v>
      </c>
      <c r="AE30" s="131">
        <f>'[6]Non farebox- Details '!U30</f>
        <v>826</v>
      </c>
      <c r="AF30" s="130">
        <v>32828</v>
      </c>
      <c r="AG30" s="1">
        <v>2524</v>
      </c>
      <c r="AH30" s="1">
        <v>0</v>
      </c>
      <c r="AI30" s="1">
        <v>0</v>
      </c>
      <c r="AJ30" s="102">
        <f t="shared" si="6"/>
        <v>35352</v>
      </c>
      <c r="AK30" s="131">
        <f>'[6]Non farebox- Details '!Z30</f>
        <v>264</v>
      </c>
      <c r="AL30" s="130">
        <v>73736</v>
      </c>
      <c r="AM30" s="1">
        <v>10480</v>
      </c>
      <c r="AN30" s="1">
        <v>0</v>
      </c>
      <c r="AO30" s="1">
        <v>0</v>
      </c>
      <c r="AP30" s="102">
        <f t="shared" si="7"/>
        <v>84216</v>
      </c>
      <c r="AQ30" s="131">
        <f>'[6]Non farebox- Details '!AE30</f>
        <v>2871</v>
      </c>
      <c r="AR30" s="130">
        <v>50253</v>
      </c>
      <c r="AS30" s="1">
        <v>7106</v>
      </c>
      <c r="AT30" s="1">
        <v>0</v>
      </c>
      <c r="AU30" s="1">
        <v>0</v>
      </c>
      <c r="AV30" s="102">
        <f t="shared" si="8"/>
        <v>57359</v>
      </c>
      <c r="AW30" s="131">
        <f>'[6]Non farebox- Details '!AI30</f>
        <v>6445</v>
      </c>
      <c r="AX30" s="130">
        <v>60711</v>
      </c>
      <c r="AY30" s="1">
        <v>1176</v>
      </c>
      <c r="AZ30" s="1">
        <v>0</v>
      </c>
      <c r="BA30" s="1">
        <v>0</v>
      </c>
      <c r="BB30" s="103">
        <f t="shared" si="9"/>
        <v>61887</v>
      </c>
      <c r="BC30" s="131">
        <f>'[6]Non farebox- Details '!AL30</f>
        <v>240</v>
      </c>
      <c r="BD30" s="130">
        <v>17134</v>
      </c>
      <c r="BE30" s="1">
        <v>2308</v>
      </c>
      <c r="BF30" s="4">
        <v>0</v>
      </c>
      <c r="BG30" s="1">
        <v>0</v>
      </c>
      <c r="BH30" s="103">
        <f t="shared" si="10"/>
        <v>19442</v>
      </c>
      <c r="BI30" s="106">
        <f>'[6]Non farebox- Details '!AO30</f>
        <v>3630</v>
      </c>
      <c r="BJ30" s="135">
        <v>65682</v>
      </c>
      <c r="BK30" s="113">
        <v>8362</v>
      </c>
      <c r="BL30" s="4">
        <v>0</v>
      </c>
      <c r="BM30" s="113">
        <v>0</v>
      </c>
      <c r="BN30" s="103">
        <f t="shared" si="11"/>
        <v>74044</v>
      </c>
      <c r="BO30" s="106">
        <f>'[6]Non farebox- Details '!AS30</f>
        <v>12961</v>
      </c>
      <c r="BP30" s="130">
        <v>34089</v>
      </c>
      <c r="BQ30" s="1">
        <v>2246</v>
      </c>
      <c r="BR30" s="4">
        <v>0</v>
      </c>
      <c r="BS30" s="4">
        <v>0</v>
      </c>
      <c r="BT30" s="103">
        <f t="shared" si="12"/>
        <v>36335</v>
      </c>
      <c r="BU30" s="131">
        <f>'[6]Non farebox- Details '!AW30</f>
        <v>1932</v>
      </c>
      <c r="BV30" s="130">
        <v>18156</v>
      </c>
      <c r="BW30" s="1">
        <v>3648</v>
      </c>
      <c r="BX30" s="4">
        <v>0</v>
      </c>
      <c r="BY30" s="1">
        <v>0</v>
      </c>
      <c r="BZ30" s="103">
        <f t="shared" si="13"/>
        <v>21804</v>
      </c>
      <c r="CA30" s="131">
        <f>'[6]Non farebox- Details '!BA30</f>
        <v>215</v>
      </c>
      <c r="CB30" s="130">
        <v>66258</v>
      </c>
      <c r="CC30" s="1">
        <v>4712</v>
      </c>
      <c r="CD30" s="1">
        <v>0</v>
      </c>
      <c r="CE30" s="1">
        <v>0</v>
      </c>
      <c r="CF30" s="103">
        <f t="shared" si="14"/>
        <v>70970</v>
      </c>
      <c r="CG30" s="106">
        <f>'[6]Non farebox- Details '!BE30</f>
        <v>6415</v>
      </c>
      <c r="CH30" s="133">
        <v>48322</v>
      </c>
      <c r="CI30" s="104">
        <v>8208</v>
      </c>
      <c r="CJ30" s="104">
        <v>0</v>
      </c>
      <c r="CK30" s="104">
        <v>100</v>
      </c>
      <c r="CL30" s="103">
        <f t="shared" si="15"/>
        <v>56630</v>
      </c>
      <c r="CM30" s="106">
        <f>'[6]Non farebox- Details '!BI30</f>
        <v>915</v>
      </c>
      <c r="CN30" s="353">
        <f t="shared" si="16"/>
        <v>661528</v>
      </c>
      <c r="CO30" s="105">
        <f t="shared" si="16"/>
        <v>38772</v>
      </c>
      <c r="CP30" s="130">
        <v>7684</v>
      </c>
      <c r="CQ30" s="1">
        <v>1464</v>
      </c>
      <c r="CR30" s="1">
        <v>0</v>
      </c>
      <c r="CS30" s="1">
        <v>0</v>
      </c>
      <c r="CT30" s="103">
        <f t="shared" si="17"/>
        <v>9148</v>
      </c>
      <c r="CU30" s="106">
        <f>'[6]Non farebox- Details '!BL30</f>
        <v>535</v>
      </c>
      <c r="CV30" s="107">
        <v>19069</v>
      </c>
      <c r="CW30" s="1">
        <v>700</v>
      </c>
      <c r="CX30" s="1">
        <v>0</v>
      </c>
      <c r="CY30" s="1">
        <v>0</v>
      </c>
      <c r="CZ30" s="103">
        <f t="shared" si="18"/>
        <v>19769</v>
      </c>
      <c r="DA30" s="105">
        <f>'[6]Non farebox- Details '!BO30</f>
        <v>2290</v>
      </c>
      <c r="DB30" s="130">
        <v>4314</v>
      </c>
      <c r="DC30" s="1">
        <v>2598</v>
      </c>
      <c r="DD30" s="1">
        <v>0</v>
      </c>
      <c r="DE30" s="1">
        <v>0</v>
      </c>
      <c r="DF30" s="103">
        <f t="shared" si="19"/>
        <v>6912</v>
      </c>
      <c r="DG30" s="106">
        <f>'[6]Non farebox- Details '!BT30</f>
        <v>287</v>
      </c>
      <c r="DH30" s="107">
        <v>15800</v>
      </c>
      <c r="DI30" s="1">
        <v>2205.7600000000002</v>
      </c>
      <c r="DJ30" s="1">
        <v>0</v>
      </c>
      <c r="DK30" s="1">
        <v>0</v>
      </c>
      <c r="DL30" s="103">
        <f t="shared" si="20"/>
        <v>18005.760000000002</v>
      </c>
      <c r="DM30" s="105">
        <f>'[6]Non farebox- Details '!BX30</f>
        <v>430</v>
      </c>
      <c r="DN30" s="130">
        <v>94642</v>
      </c>
      <c r="DO30" s="1">
        <v>7434</v>
      </c>
      <c r="DP30" s="1">
        <v>0</v>
      </c>
      <c r="DQ30" s="1">
        <v>100</v>
      </c>
      <c r="DR30" s="103">
        <f t="shared" si="21"/>
        <v>102176</v>
      </c>
      <c r="DS30" s="106">
        <f>'[6]Non farebox- Details '!CB30</f>
        <v>5900</v>
      </c>
      <c r="DT30" s="353">
        <f t="shared" si="22"/>
        <v>156010.76</v>
      </c>
      <c r="DU30" s="354">
        <f t="shared" si="0"/>
        <v>9442</v>
      </c>
      <c r="DV30" s="108">
        <f t="shared" si="23"/>
        <v>817538.76</v>
      </c>
      <c r="DW30" s="109">
        <f>'[6]Non farebox- Details '!CC30</f>
        <v>48214</v>
      </c>
    </row>
    <row r="31" spans="1:127">
      <c r="A31" s="356">
        <v>42974</v>
      </c>
      <c r="B31" s="130">
        <v>60408</v>
      </c>
      <c r="C31" s="1">
        <v>8627</v>
      </c>
      <c r="D31" s="1">
        <v>0</v>
      </c>
      <c r="E31" s="1">
        <v>0</v>
      </c>
      <c r="F31" s="102">
        <f t="shared" si="1"/>
        <v>69035</v>
      </c>
      <c r="G31" s="131">
        <f>'[6]Non farebox- Details '!E31</f>
        <v>1140</v>
      </c>
      <c r="H31" s="130">
        <v>15371</v>
      </c>
      <c r="I31" s="1">
        <v>1994</v>
      </c>
      <c r="J31" s="1">
        <v>0</v>
      </c>
      <c r="K31" s="1">
        <v>0</v>
      </c>
      <c r="L31" s="102">
        <f t="shared" si="2"/>
        <v>17365</v>
      </c>
      <c r="M31" s="131">
        <f>'[6]Non farebox- Details '!I31</f>
        <v>138</v>
      </c>
      <c r="N31" s="130">
        <v>10418</v>
      </c>
      <c r="O31" s="1">
        <v>1568</v>
      </c>
      <c r="P31" s="1">
        <v>0</v>
      </c>
      <c r="Q31" s="1">
        <v>0</v>
      </c>
      <c r="R31" s="102">
        <f t="shared" si="3"/>
        <v>11986</v>
      </c>
      <c r="S31" s="131">
        <f>'[6]Non farebox- Details '!M31</f>
        <v>115</v>
      </c>
      <c r="T31" s="130">
        <v>15590</v>
      </c>
      <c r="U31" s="1">
        <v>2842</v>
      </c>
      <c r="V31" s="1">
        <v>0</v>
      </c>
      <c r="W31" s="1">
        <v>0</v>
      </c>
      <c r="X31" s="102">
        <f t="shared" si="4"/>
        <v>18432</v>
      </c>
      <c r="Y31" s="131">
        <f>'[6]Non farebox- Details '!Q31</f>
        <v>673</v>
      </c>
      <c r="Z31" s="130">
        <v>28060</v>
      </c>
      <c r="AA31" s="1">
        <v>5580</v>
      </c>
      <c r="AB31" s="1">
        <v>0</v>
      </c>
      <c r="AC31" s="1">
        <v>0</v>
      </c>
      <c r="AD31" s="102">
        <f t="shared" si="5"/>
        <v>33640</v>
      </c>
      <c r="AE31" s="131">
        <f>'[6]Non farebox- Details '!U31</f>
        <v>849</v>
      </c>
      <c r="AF31" s="130">
        <v>29917</v>
      </c>
      <c r="AG31" s="1">
        <v>3480</v>
      </c>
      <c r="AH31" s="1">
        <v>0</v>
      </c>
      <c r="AI31" s="1">
        <v>0</v>
      </c>
      <c r="AJ31" s="102">
        <f t="shared" si="6"/>
        <v>33397</v>
      </c>
      <c r="AK31" s="131">
        <f>'[6]Non farebox- Details '!Z31</f>
        <v>429</v>
      </c>
      <c r="AL31" s="130">
        <v>74779</v>
      </c>
      <c r="AM31" s="1">
        <v>5453</v>
      </c>
      <c r="AN31" s="1">
        <v>0</v>
      </c>
      <c r="AO31" s="1">
        <v>250</v>
      </c>
      <c r="AP31" s="102">
        <f t="shared" si="7"/>
        <v>80482</v>
      </c>
      <c r="AQ31" s="131">
        <f>'[6]Non farebox- Details '!AE31</f>
        <v>2568</v>
      </c>
      <c r="AR31" s="130">
        <v>53971</v>
      </c>
      <c r="AS31" s="1">
        <v>4204</v>
      </c>
      <c r="AT31" s="1">
        <v>0</v>
      </c>
      <c r="AU31" s="1">
        <v>100</v>
      </c>
      <c r="AV31" s="102">
        <f t="shared" si="8"/>
        <v>58275</v>
      </c>
      <c r="AW31" s="131">
        <f>'[6]Non farebox- Details '!AI31</f>
        <v>4685</v>
      </c>
      <c r="AX31" s="130">
        <v>74222</v>
      </c>
      <c r="AY31" s="1">
        <v>924</v>
      </c>
      <c r="AZ31" s="1">
        <v>0</v>
      </c>
      <c r="BA31" s="1">
        <v>0</v>
      </c>
      <c r="BB31" s="103">
        <f t="shared" si="9"/>
        <v>75146</v>
      </c>
      <c r="BC31" s="131">
        <f>'[6]Non farebox- Details '!AL31</f>
        <v>630</v>
      </c>
      <c r="BD31" s="130">
        <v>16429</v>
      </c>
      <c r="BE31" s="1">
        <v>1108</v>
      </c>
      <c r="BF31" s="4">
        <v>0</v>
      </c>
      <c r="BG31" s="1">
        <v>0</v>
      </c>
      <c r="BH31" s="103">
        <f t="shared" si="10"/>
        <v>17537</v>
      </c>
      <c r="BI31" s="106">
        <f>'[6]Non farebox- Details '!AO31</f>
        <v>595</v>
      </c>
      <c r="BJ31" s="132">
        <v>63546</v>
      </c>
      <c r="BK31" s="4">
        <v>6994</v>
      </c>
      <c r="BL31" s="4">
        <v>0</v>
      </c>
      <c r="BM31" s="4">
        <v>100</v>
      </c>
      <c r="BN31" s="103">
        <f t="shared" si="11"/>
        <v>70640</v>
      </c>
      <c r="BO31" s="106">
        <f>'[6]Non farebox- Details '!AS31</f>
        <v>13243</v>
      </c>
      <c r="BP31" s="130">
        <v>25961</v>
      </c>
      <c r="BQ31" s="1">
        <v>2658</v>
      </c>
      <c r="BR31" s="4">
        <v>0</v>
      </c>
      <c r="BS31" s="4">
        <v>0</v>
      </c>
      <c r="BT31" s="103">
        <f t="shared" si="12"/>
        <v>28619</v>
      </c>
      <c r="BU31" s="131">
        <f>'[6]Non farebox- Details '!AW31</f>
        <v>1995</v>
      </c>
      <c r="BV31" s="130">
        <v>12339</v>
      </c>
      <c r="BW31" s="1">
        <v>1102</v>
      </c>
      <c r="BX31" s="4">
        <v>0</v>
      </c>
      <c r="BY31" s="1">
        <v>0</v>
      </c>
      <c r="BZ31" s="103">
        <f t="shared" si="13"/>
        <v>13441</v>
      </c>
      <c r="CA31" s="131">
        <f>'[6]Non farebox- Details '!BA31</f>
        <v>390</v>
      </c>
      <c r="CB31" s="130">
        <v>58287</v>
      </c>
      <c r="CC31" s="1">
        <v>4750</v>
      </c>
      <c r="CD31" s="1">
        <v>0</v>
      </c>
      <c r="CE31" s="1">
        <v>0</v>
      </c>
      <c r="CF31" s="103">
        <f t="shared" si="14"/>
        <v>63037</v>
      </c>
      <c r="CG31" s="106">
        <f>'[6]Non farebox- Details '!BE31</f>
        <v>6585</v>
      </c>
      <c r="CH31" s="133">
        <v>46588</v>
      </c>
      <c r="CI31" s="104">
        <v>3922</v>
      </c>
      <c r="CJ31" s="104">
        <v>0</v>
      </c>
      <c r="CK31" s="104">
        <v>0</v>
      </c>
      <c r="CL31" s="103">
        <f t="shared" si="15"/>
        <v>50510</v>
      </c>
      <c r="CM31" s="106">
        <f>'[6]Non farebox- Details '!BI31</f>
        <v>1045</v>
      </c>
      <c r="CN31" s="353">
        <f t="shared" si="16"/>
        <v>641542</v>
      </c>
      <c r="CO31" s="105">
        <f t="shared" si="16"/>
        <v>35080</v>
      </c>
      <c r="CP31" s="130">
        <v>8531</v>
      </c>
      <c r="CQ31" s="1">
        <v>850</v>
      </c>
      <c r="CR31" s="1">
        <v>0</v>
      </c>
      <c r="CS31" s="1">
        <v>100</v>
      </c>
      <c r="CT31" s="103">
        <f t="shared" si="17"/>
        <v>9481</v>
      </c>
      <c r="CU31" s="106">
        <f>'[6]Non farebox- Details '!BL31</f>
        <v>1080</v>
      </c>
      <c r="CV31" s="107">
        <v>16157</v>
      </c>
      <c r="CW31" s="1">
        <v>976</v>
      </c>
      <c r="CX31" s="1">
        <v>0</v>
      </c>
      <c r="CY31" s="1">
        <v>200</v>
      </c>
      <c r="CZ31" s="103">
        <f t="shared" si="18"/>
        <v>17333</v>
      </c>
      <c r="DA31" s="105">
        <f>'[6]Non farebox- Details '!BO31</f>
        <v>2390</v>
      </c>
      <c r="DB31" s="130">
        <v>4161</v>
      </c>
      <c r="DC31" s="1">
        <v>548</v>
      </c>
      <c r="DD31" s="1">
        <v>0</v>
      </c>
      <c r="DE31" s="1">
        <v>0</v>
      </c>
      <c r="DF31" s="103">
        <f t="shared" si="19"/>
        <v>4709</v>
      </c>
      <c r="DG31" s="106">
        <f>'[6]Non farebox- Details '!BT31</f>
        <v>59</v>
      </c>
      <c r="DH31" s="107">
        <v>17939</v>
      </c>
      <c r="DI31" s="1">
        <v>1990</v>
      </c>
      <c r="DJ31" s="1">
        <v>0</v>
      </c>
      <c r="DK31" s="1">
        <v>0</v>
      </c>
      <c r="DL31" s="103">
        <f t="shared" si="20"/>
        <v>19929</v>
      </c>
      <c r="DM31" s="105">
        <f>'[6]Non farebox- Details '!BX31</f>
        <v>390</v>
      </c>
      <c r="DN31" s="130">
        <v>104474</v>
      </c>
      <c r="DO31" s="1">
        <v>6862</v>
      </c>
      <c r="DP31" s="1">
        <v>0</v>
      </c>
      <c r="DQ31" s="1">
        <v>0</v>
      </c>
      <c r="DR31" s="103">
        <f t="shared" si="21"/>
        <v>111336</v>
      </c>
      <c r="DS31" s="106">
        <f>'[6]Non farebox- Details '!CB31</f>
        <v>4060</v>
      </c>
      <c r="DT31" s="353">
        <f t="shared" si="22"/>
        <v>162788</v>
      </c>
      <c r="DU31" s="354">
        <f t="shared" si="0"/>
        <v>7979</v>
      </c>
      <c r="DV31" s="108">
        <f t="shared" si="23"/>
        <v>804330</v>
      </c>
      <c r="DW31" s="109">
        <f>'[6]Non farebox- Details '!CC31</f>
        <v>43059</v>
      </c>
    </row>
    <row r="32" spans="1:127">
      <c r="A32" s="356">
        <v>42975</v>
      </c>
      <c r="B32" s="130">
        <v>38696</v>
      </c>
      <c r="C32" s="1">
        <v>5202</v>
      </c>
      <c r="D32" s="1">
        <v>0</v>
      </c>
      <c r="E32" s="1">
        <v>0</v>
      </c>
      <c r="F32" s="102">
        <f t="shared" si="1"/>
        <v>43898</v>
      </c>
      <c r="G32" s="131">
        <f>'[6]Non farebox- Details '!E32</f>
        <v>1524</v>
      </c>
      <c r="H32" s="130">
        <v>12249</v>
      </c>
      <c r="I32" s="1">
        <v>3230</v>
      </c>
      <c r="J32" s="1">
        <v>0</v>
      </c>
      <c r="K32" s="1">
        <v>0</v>
      </c>
      <c r="L32" s="102">
        <f t="shared" si="2"/>
        <v>15479</v>
      </c>
      <c r="M32" s="131">
        <f>'[6]Non farebox- Details '!I32</f>
        <v>192</v>
      </c>
      <c r="N32" s="130">
        <v>9363</v>
      </c>
      <c r="O32" s="1">
        <v>940</v>
      </c>
      <c r="P32" s="1">
        <v>0</v>
      </c>
      <c r="Q32" s="1">
        <v>0</v>
      </c>
      <c r="R32" s="102">
        <f t="shared" si="3"/>
        <v>10303</v>
      </c>
      <c r="S32" s="131">
        <f>'[6]Non farebox- Details '!M32</f>
        <v>375</v>
      </c>
      <c r="T32" s="130">
        <v>12776</v>
      </c>
      <c r="U32" s="1">
        <v>4530</v>
      </c>
      <c r="V32" s="1">
        <v>0</v>
      </c>
      <c r="W32" s="1">
        <v>0</v>
      </c>
      <c r="X32" s="102">
        <f t="shared" si="4"/>
        <v>17306</v>
      </c>
      <c r="Y32" s="131">
        <f>'[6]Non farebox- Details '!Q32</f>
        <v>1118</v>
      </c>
      <c r="Z32" s="130">
        <v>28107</v>
      </c>
      <c r="AA32" s="1">
        <v>12050</v>
      </c>
      <c r="AB32" s="1">
        <v>0</v>
      </c>
      <c r="AC32" s="1">
        <v>0</v>
      </c>
      <c r="AD32" s="102">
        <f t="shared" si="5"/>
        <v>40157</v>
      </c>
      <c r="AE32" s="131">
        <f>'[6]Non farebox- Details '!U32</f>
        <v>2434</v>
      </c>
      <c r="AF32" s="130">
        <v>22716</v>
      </c>
      <c r="AG32" s="1">
        <v>5730</v>
      </c>
      <c r="AH32" s="1">
        <v>0</v>
      </c>
      <c r="AI32" s="1">
        <v>0</v>
      </c>
      <c r="AJ32" s="102">
        <f t="shared" si="6"/>
        <v>28446</v>
      </c>
      <c r="AK32" s="131">
        <f>'[6]Non farebox- Details '!Z32</f>
        <v>1243</v>
      </c>
      <c r="AL32" s="130">
        <v>72786</v>
      </c>
      <c r="AM32" s="1">
        <v>32440</v>
      </c>
      <c r="AN32" s="1">
        <v>0</v>
      </c>
      <c r="AO32" s="1">
        <v>1200</v>
      </c>
      <c r="AP32" s="102">
        <f t="shared" si="7"/>
        <v>106426</v>
      </c>
      <c r="AQ32" s="131">
        <f>'[6]Non farebox- Details '!AE32</f>
        <v>6116</v>
      </c>
      <c r="AR32" s="130">
        <v>55832</v>
      </c>
      <c r="AS32" s="1">
        <v>18090</v>
      </c>
      <c r="AT32" s="1">
        <v>0</v>
      </c>
      <c r="AU32" s="1">
        <v>0</v>
      </c>
      <c r="AV32" s="102">
        <f t="shared" si="8"/>
        <v>73922</v>
      </c>
      <c r="AW32" s="131">
        <f>'[6]Non farebox- Details '!AI32</f>
        <v>13680</v>
      </c>
      <c r="AX32" s="130">
        <v>95659</v>
      </c>
      <c r="AY32" s="1">
        <v>4316</v>
      </c>
      <c r="AZ32" s="1">
        <v>0</v>
      </c>
      <c r="BA32" s="1">
        <v>200</v>
      </c>
      <c r="BB32" s="103">
        <f t="shared" si="9"/>
        <v>100175</v>
      </c>
      <c r="BC32" s="131">
        <f>'[6]Non farebox- Details '!AL32</f>
        <v>412</v>
      </c>
      <c r="BD32" s="130">
        <v>17052</v>
      </c>
      <c r="BE32" s="1">
        <v>2216</v>
      </c>
      <c r="BF32" s="4">
        <v>0</v>
      </c>
      <c r="BG32" s="1">
        <v>0</v>
      </c>
      <c r="BH32" s="103">
        <f t="shared" si="10"/>
        <v>19268</v>
      </c>
      <c r="BI32" s="106">
        <f>'[6]Non farebox- Details '!AO32</f>
        <v>2010</v>
      </c>
      <c r="BJ32" s="132">
        <v>42609</v>
      </c>
      <c r="BK32" s="4">
        <v>10344</v>
      </c>
      <c r="BL32" s="4">
        <v>0</v>
      </c>
      <c r="BM32" s="4">
        <v>0</v>
      </c>
      <c r="BN32" s="103">
        <f t="shared" si="11"/>
        <v>52953</v>
      </c>
      <c r="BO32" s="106">
        <f>'[6]Non farebox- Details '!AS32</f>
        <v>10321</v>
      </c>
      <c r="BP32" s="130">
        <v>27933</v>
      </c>
      <c r="BQ32" s="1">
        <v>5178</v>
      </c>
      <c r="BR32" s="4">
        <v>0</v>
      </c>
      <c r="BS32" s="4">
        <v>0</v>
      </c>
      <c r="BT32" s="103">
        <f t="shared" si="12"/>
        <v>33111</v>
      </c>
      <c r="BU32" s="131">
        <f>'[6]Non farebox- Details '!AW32</f>
        <v>4105</v>
      </c>
      <c r="BV32" s="130">
        <v>30918</v>
      </c>
      <c r="BW32" s="1">
        <v>13468</v>
      </c>
      <c r="BX32" s="4">
        <v>0</v>
      </c>
      <c r="BY32" s="1">
        <v>0</v>
      </c>
      <c r="BZ32" s="103">
        <f t="shared" si="13"/>
        <v>44386</v>
      </c>
      <c r="CA32" s="131">
        <f>'[6]Non farebox- Details '!BA32</f>
        <v>1155</v>
      </c>
      <c r="CB32" s="130">
        <v>43137</v>
      </c>
      <c r="CC32" s="1">
        <v>14620</v>
      </c>
      <c r="CD32" s="1">
        <v>0</v>
      </c>
      <c r="CE32" s="1">
        <v>2000</v>
      </c>
      <c r="CF32" s="103">
        <f t="shared" si="14"/>
        <v>59757</v>
      </c>
      <c r="CG32" s="106">
        <f>'[6]Non farebox- Details '!BE32</f>
        <v>11260</v>
      </c>
      <c r="CH32" s="133">
        <v>40466</v>
      </c>
      <c r="CI32" s="104">
        <v>14390</v>
      </c>
      <c r="CJ32" s="104">
        <v>0</v>
      </c>
      <c r="CK32" s="104">
        <v>0</v>
      </c>
      <c r="CL32" s="103">
        <f t="shared" si="15"/>
        <v>54856</v>
      </c>
      <c r="CM32" s="106">
        <f>'[6]Non farebox- Details '!BI32</f>
        <v>2420</v>
      </c>
      <c r="CN32" s="353">
        <f t="shared" si="16"/>
        <v>700443</v>
      </c>
      <c r="CO32" s="105">
        <f t="shared" si="16"/>
        <v>58365</v>
      </c>
      <c r="CP32" s="130">
        <v>14526</v>
      </c>
      <c r="CQ32" s="1">
        <v>3700</v>
      </c>
      <c r="CR32" s="1">
        <v>0</v>
      </c>
      <c r="CS32" s="1">
        <v>0</v>
      </c>
      <c r="CT32" s="103">
        <f t="shared" si="17"/>
        <v>18226</v>
      </c>
      <c r="CU32" s="106">
        <f>'[6]Non farebox- Details '!BL32</f>
        <v>580</v>
      </c>
      <c r="CV32" s="107">
        <v>12898</v>
      </c>
      <c r="CW32" s="1">
        <v>2840</v>
      </c>
      <c r="CX32" s="1">
        <v>0</v>
      </c>
      <c r="CY32" s="1">
        <v>0</v>
      </c>
      <c r="CZ32" s="103">
        <f t="shared" si="18"/>
        <v>15738</v>
      </c>
      <c r="DA32" s="105">
        <f>'[6]Non farebox- Details '!BO32</f>
        <v>3820</v>
      </c>
      <c r="DB32" s="130">
        <v>4607</v>
      </c>
      <c r="DC32" s="1">
        <v>0</v>
      </c>
      <c r="DD32" s="1">
        <v>0</v>
      </c>
      <c r="DE32" s="1">
        <v>0</v>
      </c>
      <c r="DF32" s="103">
        <f t="shared" si="19"/>
        <v>4607</v>
      </c>
      <c r="DG32" s="106">
        <f>'[6]Non farebox- Details '!BT32</f>
        <v>275</v>
      </c>
      <c r="DH32" s="107">
        <v>15514</v>
      </c>
      <c r="DI32" s="1">
        <v>6706</v>
      </c>
      <c r="DJ32" s="1">
        <v>0</v>
      </c>
      <c r="DK32" s="1">
        <v>0</v>
      </c>
      <c r="DL32" s="103">
        <f t="shared" si="20"/>
        <v>22220</v>
      </c>
      <c r="DM32" s="105">
        <f>'[6]Non farebox- Details '!BX32</f>
        <v>1450</v>
      </c>
      <c r="DN32" s="130">
        <v>63508</v>
      </c>
      <c r="DO32" s="1">
        <v>8034</v>
      </c>
      <c r="DP32" s="1">
        <v>0</v>
      </c>
      <c r="DQ32" s="1">
        <v>100</v>
      </c>
      <c r="DR32" s="103">
        <f t="shared" si="21"/>
        <v>71642</v>
      </c>
      <c r="DS32" s="106">
        <f>'[6]Non farebox- Details '!CB32</f>
        <v>6125</v>
      </c>
      <c r="DT32" s="353">
        <f t="shared" si="22"/>
        <v>132433</v>
      </c>
      <c r="DU32" s="354">
        <f t="shared" si="0"/>
        <v>12250</v>
      </c>
      <c r="DV32" s="108">
        <f t="shared" si="23"/>
        <v>832876</v>
      </c>
      <c r="DW32" s="109">
        <f>'[6]Non farebox- Details '!CC32</f>
        <v>70615</v>
      </c>
    </row>
    <row r="33" spans="1:128">
      <c r="A33" s="356">
        <v>42976</v>
      </c>
      <c r="B33" s="130">
        <v>28175</v>
      </c>
      <c r="C33" s="1">
        <v>2508</v>
      </c>
      <c r="D33" s="1">
        <v>0</v>
      </c>
      <c r="E33" s="1">
        <v>0</v>
      </c>
      <c r="F33" s="102">
        <f t="shared" si="1"/>
        <v>30683</v>
      </c>
      <c r="G33" s="131">
        <f>'[6]Non farebox- Details '!E33</f>
        <v>1615</v>
      </c>
      <c r="H33" s="130">
        <v>11903</v>
      </c>
      <c r="I33" s="1">
        <v>3650</v>
      </c>
      <c r="J33" s="1">
        <v>0</v>
      </c>
      <c r="K33" s="1">
        <v>500</v>
      </c>
      <c r="L33" s="102">
        <f t="shared" si="2"/>
        <v>16053</v>
      </c>
      <c r="M33" s="131">
        <f>'[6]Non farebox- Details '!I33</f>
        <v>400</v>
      </c>
      <c r="N33" s="130">
        <v>8448</v>
      </c>
      <c r="O33" s="1">
        <v>740</v>
      </c>
      <c r="P33" s="1">
        <v>0</v>
      </c>
      <c r="Q33" s="1">
        <v>0</v>
      </c>
      <c r="R33" s="102">
        <f t="shared" si="3"/>
        <v>9188</v>
      </c>
      <c r="S33" s="131">
        <f>'[6]Non farebox- Details '!M33</f>
        <v>85</v>
      </c>
      <c r="T33" s="130">
        <v>9169</v>
      </c>
      <c r="U33" s="1">
        <v>3090</v>
      </c>
      <c r="V33" s="1">
        <v>0</v>
      </c>
      <c r="W33" s="1">
        <v>0</v>
      </c>
      <c r="X33" s="102">
        <f t="shared" si="4"/>
        <v>12259</v>
      </c>
      <c r="Y33" s="131">
        <f>'[6]Non farebox- Details '!Q33</f>
        <v>561</v>
      </c>
      <c r="Z33" s="130">
        <v>25500</v>
      </c>
      <c r="AA33" s="1">
        <v>10060</v>
      </c>
      <c r="AB33" s="1">
        <v>0</v>
      </c>
      <c r="AC33" s="1">
        <v>0</v>
      </c>
      <c r="AD33" s="102">
        <f t="shared" si="5"/>
        <v>35560</v>
      </c>
      <c r="AE33" s="131">
        <f>'[6]Non farebox- Details '!U33</f>
        <v>2016</v>
      </c>
      <c r="AF33" s="130">
        <v>21965</v>
      </c>
      <c r="AG33" s="1">
        <v>9680</v>
      </c>
      <c r="AH33" s="1">
        <v>0</v>
      </c>
      <c r="AI33" s="1">
        <v>0</v>
      </c>
      <c r="AJ33" s="102">
        <f t="shared" si="6"/>
        <v>31645</v>
      </c>
      <c r="AK33" s="131">
        <f>'[6]Non farebox- Details '!Z33</f>
        <v>1115</v>
      </c>
      <c r="AL33" s="130">
        <v>65181</v>
      </c>
      <c r="AM33" s="1">
        <v>25890</v>
      </c>
      <c r="AN33" s="1">
        <v>0</v>
      </c>
      <c r="AO33" s="1">
        <v>0</v>
      </c>
      <c r="AP33" s="102">
        <f t="shared" si="7"/>
        <v>91071</v>
      </c>
      <c r="AQ33" s="131">
        <f>'[6]Non farebox- Details '!AE33</f>
        <v>6674</v>
      </c>
      <c r="AR33" s="130">
        <v>40052</v>
      </c>
      <c r="AS33" s="1">
        <v>12688</v>
      </c>
      <c r="AT33" s="1">
        <v>0</v>
      </c>
      <c r="AU33" s="1">
        <v>0</v>
      </c>
      <c r="AV33" s="102">
        <f t="shared" si="8"/>
        <v>52740</v>
      </c>
      <c r="AW33" s="131">
        <f>'[6]Non farebox- Details '!AI33</f>
        <v>10400</v>
      </c>
      <c r="AX33" s="130">
        <v>54046</v>
      </c>
      <c r="AY33" s="1">
        <v>3996</v>
      </c>
      <c r="AZ33" s="1">
        <v>0</v>
      </c>
      <c r="BA33" s="1">
        <v>100</v>
      </c>
      <c r="BB33" s="103">
        <f t="shared" si="9"/>
        <v>58142</v>
      </c>
      <c r="BC33" s="131">
        <f>'[6]Non farebox- Details '!AL33</f>
        <v>162</v>
      </c>
      <c r="BD33" s="130">
        <v>13008</v>
      </c>
      <c r="BE33" s="1">
        <v>3068</v>
      </c>
      <c r="BF33" s="4">
        <v>0</v>
      </c>
      <c r="BG33" s="1">
        <v>0</v>
      </c>
      <c r="BH33" s="103">
        <f t="shared" si="10"/>
        <v>16076</v>
      </c>
      <c r="BI33" s="106">
        <f>'[6]Non farebox- Details '!AO33</f>
        <v>1970</v>
      </c>
      <c r="BJ33" s="132">
        <v>39958</v>
      </c>
      <c r="BK33" s="4">
        <v>4838</v>
      </c>
      <c r="BL33" s="4">
        <v>0</v>
      </c>
      <c r="BM33" s="4">
        <v>0</v>
      </c>
      <c r="BN33" s="103">
        <f t="shared" si="11"/>
        <v>44796</v>
      </c>
      <c r="BO33" s="106">
        <f>'[6]Non farebox- Details '!AS33</f>
        <v>9609</v>
      </c>
      <c r="BP33" s="130">
        <v>25533</v>
      </c>
      <c r="BQ33" s="1">
        <v>3790</v>
      </c>
      <c r="BR33" s="4">
        <v>0</v>
      </c>
      <c r="BS33" s="4">
        <v>0</v>
      </c>
      <c r="BT33" s="103">
        <f t="shared" si="12"/>
        <v>29323</v>
      </c>
      <c r="BU33" s="131">
        <f>'[6]Non farebox- Details '!AW33</f>
        <v>2100</v>
      </c>
      <c r="BV33" s="130">
        <v>31999</v>
      </c>
      <c r="BW33" s="1">
        <v>16232</v>
      </c>
      <c r="BX33" s="4">
        <v>0</v>
      </c>
      <c r="BY33" s="1">
        <v>0</v>
      </c>
      <c r="BZ33" s="103">
        <f t="shared" si="13"/>
        <v>48231</v>
      </c>
      <c r="CA33" s="131">
        <f>'[6]Non farebox- Details '!BA33</f>
        <v>1255</v>
      </c>
      <c r="CB33" s="130">
        <v>42988</v>
      </c>
      <c r="CC33" s="1">
        <v>13450</v>
      </c>
      <c r="CD33" s="1">
        <v>0</v>
      </c>
      <c r="CE33" s="1">
        <v>0</v>
      </c>
      <c r="CF33" s="103">
        <f t="shared" si="14"/>
        <v>56438</v>
      </c>
      <c r="CG33" s="106">
        <f>'[6]Non farebox- Details '!BE33</f>
        <v>9620</v>
      </c>
      <c r="CH33" s="133">
        <v>33044</v>
      </c>
      <c r="CI33" s="104">
        <v>6658</v>
      </c>
      <c r="CJ33" s="104">
        <v>0</v>
      </c>
      <c r="CK33" s="104">
        <v>0</v>
      </c>
      <c r="CL33" s="103">
        <f t="shared" si="15"/>
        <v>39702</v>
      </c>
      <c r="CM33" s="106">
        <f>'[6]Non farebox- Details '!BI33</f>
        <v>940</v>
      </c>
      <c r="CN33" s="353">
        <f t="shared" si="16"/>
        <v>571907</v>
      </c>
      <c r="CO33" s="105">
        <f t="shared" si="16"/>
        <v>48522</v>
      </c>
      <c r="CP33" s="130">
        <v>10795</v>
      </c>
      <c r="CQ33" s="1">
        <v>5904</v>
      </c>
      <c r="CR33" s="1">
        <v>0</v>
      </c>
      <c r="CS33" s="1">
        <v>0</v>
      </c>
      <c r="CT33" s="103">
        <f t="shared" si="17"/>
        <v>16699</v>
      </c>
      <c r="CU33" s="106">
        <f>'[6]Non farebox- Details '!BL33</f>
        <v>1215</v>
      </c>
      <c r="CV33" s="107">
        <v>13575</v>
      </c>
      <c r="CW33" s="1">
        <v>4038</v>
      </c>
      <c r="CX33" s="1">
        <v>0</v>
      </c>
      <c r="CY33" s="1">
        <v>0</v>
      </c>
      <c r="CZ33" s="103">
        <f t="shared" si="18"/>
        <v>17613</v>
      </c>
      <c r="DA33" s="105">
        <f>'[6]Non farebox- Details '!BO33</f>
        <v>7670</v>
      </c>
      <c r="DB33" s="130">
        <v>3644</v>
      </c>
      <c r="DC33" s="1">
        <v>750</v>
      </c>
      <c r="DD33" s="1">
        <v>0</v>
      </c>
      <c r="DE33" s="1">
        <v>0</v>
      </c>
      <c r="DF33" s="103">
        <f t="shared" si="19"/>
        <v>4394</v>
      </c>
      <c r="DG33" s="106">
        <f>'[6]Non farebox- Details '!BT33</f>
        <v>330</v>
      </c>
      <c r="DH33" s="107">
        <v>17018</v>
      </c>
      <c r="DI33" s="1">
        <v>5220</v>
      </c>
      <c r="DJ33" s="1">
        <v>0</v>
      </c>
      <c r="DK33" s="1">
        <v>0</v>
      </c>
      <c r="DL33" s="103">
        <f t="shared" si="20"/>
        <v>22238</v>
      </c>
      <c r="DM33" s="105">
        <f>'[6]Non farebox- Details '!BX33</f>
        <v>680</v>
      </c>
      <c r="DN33" s="130">
        <v>62374</v>
      </c>
      <c r="DO33" s="1">
        <v>11684</v>
      </c>
      <c r="DP33" s="1">
        <v>0</v>
      </c>
      <c r="DQ33" s="1">
        <v>0</v>
      </c>
      <c r="DR33" s="103">
        <f t="shared" si="21"/>
        <v>74058</v>
      </c>
      <c r="DS33" s="106">
        <f>'[6]Non farebox- Details '!CB33</f>
        <v>5275</v>
      </c>
      <c r="DT33" s="353">
        <f t="shared" si="22"/>
        <v>135002</v>
      </c>
      <c r="DU33" s="354">
        <f t="shared" si="0"/>
        <v>15170</v>
      </c>
      <c r="DV33" s="108">
        <f t="shared" si="23"/>
        <v>706909</v>
      </c>
      <c r="DW33" s="109">
        <f>'[6]Non farebox- Details '!CC33</f>
        <v>63692</v>
      </c>
    </row>
    <row r="34" spans="1:128">
      <c r="A34" s="356">
        <v>42977</v>
      </c>
      <c r="B34" s="130">
        <v>36415</v>
      </c>
      <c r="C34" s="1">
        <v>3500</v>
      </c>
      <c r="D34" s="1">
        <v>0</v>
      </c>
      <c r="E34" s="1">
        <v>500</v>
      </c>
      <c r="F34" s="102">
        <f t="shared" si="1"/>
        <v>40415</v>
      </c>
      <c r="G34" s="131">
        <f>'[6]Non farebox- Details '!E34</f>
        <v>1064</v>
      </c>
      <c r="H34" s="130">
        <v>18972</v>
      </c>
      <c r="I34" s="1">
        <v>6730</v>
      </c>
      <c r="J34" s="1">
        <v>0</v>
      </c>
      <c r="K34" s="1">
        <v>0</v>
      </c>
      <c r="L34" s="102">
        <f t="shared" si="2"/>
        <v>25702</v>
      </c>
      <c r="M34" s="131">
        <f>'[6]Non farebox- Details '!I34</f>
        <v>205</v>
      </c>
      <c r="N34" s="130">
        <v>8533</v>
      </c>
      <c r="O34" s="1">
        <v>1070</v>
      </c>
      <c r="P34" s="1">
        <v>0</v>
      </c>
      <c r="Q34" s="1">
        <v>0</v>
      </c>
      <c r="R34" s="102">
        <f t="shared" si="3"/>
        <v>9603</v>
      </c>
      <c r="S34" s="131">
        <f>'[6]Non farebox- Details '!M34</f>
        <v>130</v>
      </c>
      <c r="T34" s="130">
        <v>10908</v>
      </c>
      <c r="U34" s="1">
        <v>250</v>
      </c>
      <c r="V34" s="1">
        <v>0</v>
      </c>
      <c r="W34" s="1">
        <v>0</v>
      </c>
      <c r="X34" s="102">
        <f t="shared" si="4"/>
        <v>11158</v>
      </c>
      <c r="Y34" s="131">
        <f>'[6]Non farebox- Details '!Q34</f>
        <v>601</v>
      </c>
      <c r="Z34" s="130">
        <v>26205</v>
      </c>
      <c r="AA34" s="1">
        <v>8200</v>
      </c>
      <c r="AB34" s="1">
        <v>0</v>
      </c>
      <c r="AC34" s="1">
        <v>0</v>
      </c>
      <c r="AD34" s="102">
        <f t="shared" si="5"/>
        <v>34405</v>
      </c>
      <c r="AE34" s="131">
        <f>'[6]Non farebox- Details '!U34</f>
        <v>1486</v>
      </c>
      <c r="AF34" s="130">
        <v>25886</v>
      </c>
      <c r="AG34" s="1">
        <v>9240</v>
      </c>
      <c r="AH34" s="1">
        <v>0</v>
      </c>
      <c r="AI34" s="1">
        <v>0</v>
      </c>
      <c r="AJ34" s="102">
        <f t="shared" si="6"/>
        <v>35126</v>
      </c>
      <c r="AK34" s="131">
        <f>'[6]Non farebox- Details '!Z34</f>
        <v>643</v>
      </c>
      <c r="AL34" s="130">
        <v>64129</v>
      </c>
      <c r="AM34" s="1">
        <v>21008</v>
      </c>
      <c r="AN34" s="1">
        <v>0</v>
      </c>
      <c r="AO34" s="1">
        <v>0</v>
      </c>
      <c r="AP34" s="102">
        <f t="shared" si="7"/>
        <v>85137</v>
      </c>
      <c r="AQ34" s="131">
        <f>'[6]Non farebox- Details '!AE34</f>
        <v>4682</v>
      </c>
      <c r="AR34" s="130">
        <v>41263</v>
      </c>
      <c r="AS34" s="1">
        <v>13534</v>
      </c>
      <c r="AT34" s="1">
        <v>0</v>
      </c>
      <c r="AU34" s="1">
        <v>0</v>
      </c>
      <c r="AV34" s="102">
        <f t="shared" si="8"/>
        <v>54797</v>
      </c>
      <c r="AW34" s="131">
        <f>'[6]Non farebox- Details '!AI34</f>
        <v>11750</v>
      </c>
      <c r="AX34" s="130">
        <v>48869</v>
      </c>
      <c r="AY34" s="1">
        <v>3842</v>
      </c>
      <c r="AZ34" s="1">
        <v>0</v>
      </c>
      <c r="BA34" s="1">
        <v>100</v>
      </c>
      <c r="BB34" s="103">
        <f t="shared" si="9"/>
        <v>52811</v>
      </c>
      <c r="BC34" s="131">
        <f>'[6]Non farebox- Details '!AL34</f>
        <v>160</v>
      </c>
      <c r="BD34" s="130">
        <v>21969</v>
      </c>
      <c r="BE34" s="1">
        <v>3638</v>
      </c>
      <c r="BF34" s="4">
        <v>0</v>
      </c>
      <c r="BG34" s="1">
        <v>0</v>
      </c>
      <c r="BH34" s="103">
        <f t="shared" si="10"/>
        <v>25607</v>
      </c>
      <c r="BI34" s="106">
        <f>'[6]Non farebox- Details '!AO34</f>
        <v>2260</v>
      </c>
      <c r="BJ34" s="132">
        <v>38637</v>
      </c>
      <c r="BK34" s="4">
        <v>6978</v>
      </c>
      <c r="BL34" s="4">
        <v>0</v>
      </c>
      <c r="BM34" s="4">
        <v>100</v>
      </c>
      <c r="BN34" s="103">
        <f t="shared" si="11"/>
        <v>45715</v>
      </c>
      <c r="BO34" s="106">
        <f>'[6]Non farebox- Details '!AS34</f>
        <v>7765</v>
      </c>
      <c r="BP34" s="130">
        <v>35973</v>
      </c>
      <c r="BQ34" s="1">
        <v>4226</v>
      </c>
      <c r="BR34" s="4">
        <v>0</v>
      </c>
      <c r="BS34" s="4">
        <v>0</v>
      </c>
      <c r="BT34" s="103">
        <f t="shared" si="12"/>
        <v>40199</v>
      </c>
      <c r="BU34" s="131">
        <f>'[6]Non farebox- Details '!AW34</f>
        <v>2446</v>
      </c>
      <c r="BV34" s="130">
        <v>33676</v>
      </c>
      <c r="BW34" s="1">
        <v>9966</v>
      </c>
      <c r="BX34" s="4">
        <v>0</v>
      </c>
      <c r="BY34" s="1">
        <v>200</v>
      </c>
      <c r="BZ34" s="103">
        <f t="shared" si="13"/>
        <v>43842</v>
      </c>
      <c r="CA34" s="131">
        <f>'[6]Non farebox- Details '!BA34</f>
        <v>825</v>
      </c>
      <c r="CB34" s="130">
        <v>48823</v>
      </c>
      <c r="CC34" s="1">
        <v>7342</v>
      </c>
      <c r="CD34" s="1">
        <v>0</v>
      </c>
      <c r="CE34" s="1">
        <v>0</v>
      </c>
      <c r="CF34" s="103">
        <f t="shared" si="14"/>
        <v>56165</v>
      </c>
      <c r="CG34" s="106">
        <f>'[6]Non farebox- Details '!BE34</f>
        <v>9075</v>
      </c>
      <c r="CH34" s="133">
        <v>40306</v>
      </c>
      <c r="CI34" s="104">
        <v>8580</v>
      </c>
      <c r="CJ34" s="104">
        <v>0</v>
      </c>
      <c r="CK34" s="104">
        <v>0</v>
      </c>
      <c r="CL34" s="103">
        <f t="shared" si="15"/>
        <v>48886</v>
      </c>
      <c r="CM34" s="106">
        <f>'[6]Non farebox- Details '!BI34</f>
        <v>1350</v>
      </c>
      <c r="CN34" s="353">
        <f t="shared" si="16"/>
        <v>609568</v>
      </c>
      <c r="CO34" s="105">
        <f t="shared" si="16"/>
        <v>44442</v>
      </c>
      <c r="CP34" s="130">
        <v>13586</v>
      </c>
      <c r="CQ34" s="1">
        <v>3048</v>
      </c>
      <c r="CR34" s="1">
        <v>0</v>
      </c>
      <c r="CS34" s="1">
        <v>0</v>
      </c>
      <c r="CT34" s="103">
        <f t="shared" si="17"/>
        <v>16634</v>
      </c>
      <c r="CU34" s="106">
        <f>'[6]Non farebox- Details '!BL34</f>
        <v>1600</v>
      </c>
      <c r="CV34" s="107">
        <v>18527</v>
      </c>
      <c r="CW34" s="1">
        <v>2794</v>
      </c>
      <c r="CX34" s="1">
        <v>0</v>
      </c>
      <c r="CY34" s="1">
        <v>0</v>
      </c>
      <c r="CZ34" s="103">
        <f t="shared" si="18"/>
        <v>21321</v>
      </c>
      <c r="DA34" s="105">
        <f>'[6]Non farebox- Details '!BO34</f>
        <v>3820</v>
      </c>
      <c r="DB34" s="130">
        <v>5472</v>
      </c>
      <c r="DC34" s="1">
        <v>160</v>
      </c>
      <c r="DD34" s="1">
        <v>0</v>
      </c>
      <c r="DE34" s="1">
        <v>0</v>
      </c>
      <c r="DF34" s="103">
        <f t="shared" si="19"/>
        <v>5632</v>
      </c>
      <c r="DG34" s="106">
        <f>'[6]Non farebox- Details '!BT34</f>
        <v>207</v>
      </c>
      <c r="DH34" s="107">
        <v>15189</v>
      </c>
      <c r="DI34" s="1">
        <v>3516</v>
      </c>
      <c r="DJ34" s="1">
        <v>0</v>
      </c>
      <c r="DK34" s="1">
        <v>0</v>
      </c>
      <c r="DL34" s="103">
        <f t="shared" si="20"/>
        <v>18705</v>
      </c>
      <c r="DM34" s="105">
        <f>'[6]Non farebox- Details '!BX34</f>
        <v>650</v>
      </c>
      <c r="DN34" s="130">
        <v>74705</v>
      </c>
      <c r="DO34" s="1">
        <v>6229</v>
      </c>
      <c r="DP34" s="1">
        <v>0</v>
      </c>
      <c r="DQ34" s="1">
        <v>0</v>
      </c>
      <c r="DR34" s="103">
        <f t="shared" si="21"/>
        <v>80934</v>
      </c>
      <c r="DS34" s="106">
        <f>'[6]Non farebox- Details '!CB34</f>
        <v>6405</v>
      </c>
      <c r="DT34" s="353">
        <f t="shared" si="22"/>
        <v>143226</v>
      </c>
      <c r="DU34" s="354">
        <f t="shared" si="0"/>
        <v>12682</v>
      </c>
      <c r="DV34" s="108">
        <f t="shared" si="23"/>
        <v>752794</v>
      </c>
      <c r="DW34" s="109">
        <f>'[6]Non farebox- Details '!CC34</f>
        <v>57124</v>
      </c>
    </row>
    <row r="35" spans="1:128" ht="19.5" thickBot="1">
      <c r="A35" s="356">
        <v>42978</v>
      </c>
      <c r="B35" s="137">
        <v>43991</v>
      </c>
      <c r="C35" s="138">
        <v>4589</v>
      </c>
      <c r="D35" s="138">
        <v>0</v>
      </c>
      <c r="E35" s="138">
        <v>100</v>
      </c>
      <c r="F35" s="102">
        <f t="shared" si="1"/>
        <v>48680</v>
      </c>
      <c r="G35" s="131">
        <f>'[6]Non farebox- Details '!E35</f>
        <v>2663</v>
      </c>
      <c r="H35" s="137">
        <v>20908</v>
      </c>
      <c r="I35" s="138">
        <v>5260</v>
      </c>
      <c r="J35" s="138">
        <v>0</v>
      </c>
      <c r="K35" s="138">
        <v>0</v>
      </c>
      <c r="L35" s="102">
        <f t="shared" si="2"/>
        <v>26168</v>
      </c>
      <c r="M35" s="131">
        <f>'[6]Non farebox- Details '!I35</f>
        <v>255</v>
      </c>
      <c r="N35" s="137">
        <v>8009</v>
      </c>
      <c r="O35" s="138">
        <v>740</v>
      </c>
      <c r="P35" s="138">
        <v>0</v>
      </c>
      <c r="Q35" s="138">
        <v>0</v>
      </c>
      <c r="R35" s="102">
        <f t="shared" si="3"/>
        <v>8749</v>
      </c>
      <c r="S35" s="131">
        <f>'[6]Non farebox- Details '!M35</f>
        <v>410</v>
      </c>
      <c r="T35" s="137">
        <v>11535</v>
      </c>
      <c r="U35" s="138">
        <v>2310</v>
      </c>
      <c r="V35" s="138">
        <v>0</v>
      </c>
      <c r="W35" s="138">
        <v>0</v>
      </c>
      <c r="X35" s="102">
        <f t="shared" si="4"/>
        <v>13845</v>
      </c>
      <c r="Y35" s="131">
        <f>'[6]Non farebox- Details '!Q35</f>
        <v>579</v>
      </c>
      <c r="Z35" s="137">
        <v>32322</v>
      </c>
      <c r="AA35" s="138">
        <v>7150</v>
      </c>
      <c r="AB35" s="1">
        <v>0</v>
      </c>
      <c r="AC35" s="138">
        <v>0</v>
      </c>
      <c r="AD35" s="102">
        <f t="shared" si="5"/>
        <v>39472</v>
      </c>
      <c r="AE35" s="131">
        <f>'[6]Non farebox- Details '!U35</f>
        <v>1327</v>
      </c>
      <c r="AF35" s="137">
        <v>30945</v>
      </c>
      <c r="AG35" s="138">
        <v>6340</v>
      </c>
      <c r="AH35" s="138">
        <v>0</v>
      </c>
      <c r="AI35" s="138">
        <v>0</v>
      </c>
      <c r="AJ35" s="102">
        <f t="shared" si="6"/>
        <v>37285</v>
      </c>
      <c r="AK35" s="131">
        <f>'[6]Non farebox- Details '!Z35</f>
        <v>585</v>
      </c>
      <c r="AL35" s="137">
        <v>66030</v>
      </c>
      <c r="AM35" s="138">
        <v>23554</v>
      </c>
      <c r="AN35" s="138">
        <v>0</v>
      </c>
      <c r="AO35" s="138">
        <v>0</v>
      </c>
      <c r="AP35" s="102">
        <f t="shared" si="7"/>
        <v>89584</v>
      </c>
      <c r="AQ35" s="131">
        <f>'[6]Non farebox- Details '!AE35</f>
        <v>7689</v>
      </c>
      <c r="AR35" s="137">
        <v>45561</v>
      </c>
      <c r="AS35" s="138">
        <v>15005</v>
      </c>
      <c r="AT35" s="138">
        <v>0</v>
      </c>
      <c r="AU35" s="138">
        <v>0</v>
      </c>
      <c r="AV35" s="102">
        <f t="shared" si="8"/>
        <v>60566</v>
      </c>
      <c r="AW35" s="131">
        <f>'[6]Non farebox- Details '!AI35</f>
        <v>9440</v>
      </c>
      <c r="AX35" s="137">
        <v>61033</v>
      </c>
      <c r="AY35" s="138">
        <v>6230</v>
      </c>
      <c r="AZ35" s="138">
        <v>0</v>
      </c>
      <c r="BA35" s="138">
        <v>0</v>
      </c>
      <c r="BB35" s="103">
        <f t="shared" si="9"/>
        <v>67263</v>
      </c>
      <c r="BC35" s="131">
        <f>'[6]Non farebox- Details '!AL35</f>
        <v>210</v>
      </c>
      <c r="BD35" s="137">
        <v>18351</v>
      </c>
      <c r="BE35" s="138">
        <v>3220</v>
      </c>
      <c r="BF35" s="139">
        <v>0</v>
      </c>
      <c r="BG35" s="138">
        <v>0</v>
      </c>
      <c r="BH35" s="103">
        <f t="shared" si="10"/>
        <v>21571</v>
      </c>
      <c r="BI35" s="106">
        <f>'[6]Non farebox- Details '!AO35</f>
        <v>2225</v>
      </c>
      <c r="BJ35" s="140">
        <v>59245</v>
      </c>
      <c r="BK35" s="141">
        <v>9378</v>
      </c>
      <c r="BL35" s="4">
        <v>0</v>
      </c>
      <c r="BM35" s="139">
        <v>0</v>
      </c>
      <c r="BN35" s="103">
        <f t="shared" si="11"/>
        <v>68623</v>
      </c>
      <c r="BO35" s="106">
        <f>'[6]Non farebox- Details '!AS35</f>
        <v>7697</v>
      </c>
      <c r="BP35" s="137">
        <v>39144</v>
      </c>
      <c r="BQ35" s="138">
        <v>6132</v>
      </c>
      <c r="BR35" s="139">
        <v>0</v>
      </c>
      <c r="BS35" s="139">
        <v>1000</v>
      </c>
      <c r="BT35" s="103">
        <f t="shared" si="12"/>
        <v>46276</v>
      </c>
      <c r="BU35" s="131">
        <f>'[6]Non farebox- Details '!AW35</f>
        <v>2900</v>
      </c>
      <c r="BV35" s="137">
        <v>38448</v>
      </c>
      <c r="BW35" s="138">
        <v>14616</v>
      </c>
      <c r="BX35" s="4">
        <v>0</v>
      </c>
      <c r="BY35" s="138">
        <v>100</v>
      </c>
      <c r="BZ35" s="103">
        <f t="shared" si="13"/>
        <v>53164</v>
      </c>
      <c r="CA35" s="131">
        <f>'[6]Non farebox- Details '!BA35</f>
        <v>780</v>
      </c>
      <c r="CB35" s="137">
        <v>55118</v>
      </c>
      <c r="CC35" s="138">
        <v>7842</v>
      </c>
      <c r="CD35" s="138">
        <v>0</v>
      </c>
      <c r="CE35" s="138">
        <v>0</v>
      </c>
      <c r="CF35" s="103">
        <f t="shared" si="14"/>
        <v>62960</v>
      </c>
      <c r="CG35" s="106">
        <f>'[6]Non farebox- Details '!BE35</f>
        <v>6650</v>
      </c>
      <c r="CH35" s="142">
        <v>36925</v>
      </c>
      <c r="CI35" s="143">
        <v>9046</v>
      </c>
      <c r="CJ35" s="143">
        <v>0</v>
      </c>
      <c r="CK35" s="143">
        <v>100</v>
      </c>
      <c r="CL35" s="103">
        <f t="shared" si="15"/>
        <v>46071</v>
      </c>
      <c r="CM35" s="106">
        <f>'[6]Non farebox- Details '!BI35</f>
        <v>1545</v>
      </c>
      <c r="CN35" s="353">
        <f t="shared" ref="CN35:CO35" si="24">SUM(AV35+BB35+BH35+BN35+BT35+BZ35+CF35+CL35+F35+L35+R35+X35+AD35+AJ35+AP35)</f>
        <v>690277</v>
      </c>
      <c r="CO35" s="105">
        <f t="shared" si="24"/>
        <v>44955</v>
      </c>
      <c r="CP35" s="137">
        <v>15512</v>
      </c>
      <c r="CQ35" s="138">
        <v>15126</v>
      </c>
      <c r="CR35" s="138">
        <v>0</v>
      </c>
      <c r="CS35" s="138">
        <v>0</v>
      </c>
      <c r="CT35" s="103">
        <f t="shared" si="17"/>
        <v>30638</v>
      </c>
      <c r="CU35" s="106">
        <f>'[6]Non farebox- Details '!BL35</f>
        <v>1260</v>
      </c>
      <c r="CV35" s="144">
        <v>18826</v>
      </c>
      <c r="CW35" s="138">
        <v>1790</v>
      </c>
      <c r="CX35" s="1">
        <v>0</v>
      </c>
      <c r="CY35" s="138">
        <v>0</v>
      </c>
      <c r="CZ35" s="103">
        <f t="shared" si="18"/>
        <v>20616</v>
      </c>
      <c r="DA35" s="105">
        <f>'[6]Non farebox- Details '!BO35</f>
        <v>3260</v>
      </c>
      <c r="DB35" s="137">
        <v>5360</v>
      </c>
      <c r="DC35" s="138">
        <v>1818</v>
      </c>
      <c r="DD35" s="1">
        <v>0</v>
      </c>
      <c r="DE35" s="1">
        <v>0</v>
      </c>
      <c r="DF35" s="103">
        <f t="shared" si="19"/>
        <v>7178</v>
      </c>
      <c r="DG35" s="106">
        <f>'[6]Non farebox- Details '!BT35</f>
        <v>314</v>
      </c>
      <c r="DH35" s="144">
        <v>15676</v>
      </c>
      <c r="DI35" s="138">
        <v>3804</v>
      </c>
      <c r="DJ35" s="1">
        <v>0</v>
      </c>
      <c r="DK35" s="1">
        <v>0</v>
      </c>
      <c r="DL35" s="103">
        <f t="shared" si="20"/>
        <v>19480</v>
      </c>
      <c r="DM35" s="105">
        <f>'[6]Non farebox- Details '!BX35</f>
        <v>600</v>
      </c>
      <c r="DN35" s="137">
        <v>78577</v>
      </c>
      <c r="DO35" s="138">
        <v>7990</v>
      </c>
      <c r="DP35" s="138">
        <v>0</v>
      </c>
      <c r="DQ35" s="138">
        <v>100</v>
      </c>
      <c r="DR35" s="103">
        <f t="shared" si="21"/>
        <v>86667</v>
      </c>
      <c r="DS35" s="106">
        <f>'[6]Non farebox- Details '!CB35</f>
        <v>3520</v>
      </c>
      <c r="DT35" s="353">
        <f t="shared" si="22"/>
        <v>164579</v>
      </c>
      <c r="DU35" s="354">
        <f t="shared" si="0"/>
        <v>8954</v>
      </c>
      <c r="DV35" s="108">
        <f t="shared" si="23"/>
        <v>854856</v>
      </c>
      <c r="DW35" s="109">
        <f>'[6]Non farebox- Details '!CC35</f>
        <v>53909</v>
      </c>
    </row>
    <row r="36" spans="1:128" ht="21.75" thickBot="1">
      <c r="A36" s="117" t="s">
        <v>5</v>
      </c>
      <c r="B36" s="145">
        <f>SUM(B5:B35)</f>
        <v>1356863</v>
      </c>
      <c r="C36" s="118">
        <f t="shared" ref="C36:E36" si="25">SUM(C5:C35)</f>
        <v>172366</v>
      </c>
      <c r="D36" s="118">
        <f t="shared" si="25"/>
        <v>0</v>
      </c>
      <c r="E36" s="118">
        <f t="shared" si="25"/>
        <v>900</v>
      </c>
      <c r="F36" s="119">
        <f>SUM(F5:F35)</f>
        <v>1530129</v>
      </c>
      <c r="G36" s="146">
        <f>SUM(G5:G35)</f>
        <v>50698</v>
      </c>
      <c r="H36" s="145">
        <f>SUM(H5:H35)</f>
        <v>495513</v>
      </c>
      <c r="I36" s="118">
        <f t="shared" ref="I36:K36" si="26">SUM(I5:I35)</f>
        <v>85475</v>
      </c>
      <c r="J36" s="118">
        <f t="shared" si="26"/>
        <v>0</v>
      </c>
      <c r="K36" s="118">
        <f t="shared" si="26"/>
        <v>800</v>
      </c>
      <c r="L36" s="120">
        <f>SUM(L5:L35)</f>
        <v>581788</v>
      </c>
      <c r="M36" s="147">
        <f>SUM(M5:M35)</f>
        <v>5692</v>
      </c>
      <c r="N36" s="145">
        <f t="shared" ref="N36:Q36" si="27">SUM(N5:N35)</f>
        <v>306994</v>
      </c>
      <c r="O36" s="118">
        <f t="shared" si="27"/>
        <v>57744</v>
      </c>
      <c r="P36" s="118">
        <f t="shared" si="27"/>
        <v>0</v>
      </c>
      <c r="Q36" s="118">
        <f t="shared" si="27"/>
        <v>1800</v>
      </c>
      <c r="R36" s="120">
        <f>SUM(R5:R35)</f>
        <v>366538</v>
      </c>
      <c r="S36" s="147">
        <f>SUM(S5:S35)</f>
        <v>5850</v>
      </c>
      <c r="T36" s="145">
        <f t="shared" ref="T36:W36" si="28">SUM(T5:T35)</f>
        <v>422507</v>
      </c>
      <c r="U36" s="118">
        <f t="shared" si="28"/>
        <v>72358</v>
      </c>
      <c r="V36" s="118">
        <f t="shared" si="28"/>
        <v>0</v>
      </c>
      <c r="W36" s="118">
        <f t="shared" si="28"/>
        <v>200</v>
      </c>
      <c r="X36" s="120">
        <f>SUM(X5:X35)</f>
        <v>495065</v>
      </c>
      <c r="Y36" s="147">
        <f>SUM(Y5:Y35)</f>
        <v>14707</v>
      </c>
      <c r="Z36" s="145">
        <f t="shared" ref="Z36:AB36" si="29">SUM(Z5:Z35)</f>
        <v>842870</v>
      </c>
      <c r="AA36" s="118">
        <f t="shared" si="29"/>
        <v>229269</v>
      </c>
      <c r="AB36" s="118">
        <f t="shared" si="29"/>
        <v>0</v>
      </c>
      <c r="AC36" s="118">
        <f>SUM(AC5:AC35)</f>
        <v>200</v>
      </c>
      <c r="AD36" s="120">
        <f>SUM(AD5:AD35)</f>
        <v>1072339</v>
      </c>
      <c r="AE36" s="147">
        <f>SUM(AE5:AE35)</f>
        <v>42146</v>
      </c>
      <c r="AF36" s="145">
        <f t="shared" ref="AF36:AH36" si="30">SUM(AF5:AF35)</f>
        <v>884530</v>
      </c>
      <c r="AG36" s="118">
        <f t="shared" si="30"/>
        <v>186681.3</v>
      </c>
      <c r="AH36" s="118">
        <f t="shared" si="30"/>
        <v>0</v>
      </c>
      <c r="AI36" s="118">
        <f>SUM(AI5:AI35)</f>
        <v>400</v>
      </c>
      <c r="AJ36" s="120">
        <f>SUM(AJ5:AJ35)</f>
        <v>1071611.3</v>
      </c>
      <c r="AK36" s="147">
        <f>SUM(AK5:AK35)</f>
        <v>18063</v>
      </c>
      <c r="AL36" s="145">
        <f t="shared" ref="AL36:AN36" si="31">SUM(AL5:AL35)</f>
        <v>2052294</v>
      </c>
      <c r="AM36" s="118">
        <f t="shared" si="31"/>
        <v>586792</v>
      </c>
      <c r="AN36" s="118">
        <f t="shared" si="31"/>
        <v>0</v>
      </c>
      <c r="AO36" s="118">
        <f>SUM(AO5:AO35)</f>
        <v>6350</v>
      </c>
      <c r="AP36" s="120">
        <f>SUM(AP5:AP35)</f>
        <v>2645436</v>
      </c>
      <c r="AQ36" s="147">
        <f>SUM(AQ5:AQ35)</f>
        <v>151562</v>
      </c>
      <c r="AR36" s="145">
        <f t="shared" ref="AR36:AT36" si="32">SUM(AR5:AR35)</f>
        <v>1518595</v>
      </c>
      <c r="AS36" s="118">
        <f t="shared" si="32"/>
        <v>393009</v>
      </c>
      <c r="AT36" s="118">
        <f t="shared" si="32"/>
        <v>0</v>
      </c>
      <c r="AU36" s="118">
        <f>SUM(AU5:AU35)</f>
        <v>1750</v>
      </c>
      <c r="AV36" s="120">
        <f>SUM(AV5:AV35)</f>
        <v>1913354</v>
      </c>
      <c r="AW36" s="147">
        <f>SUM(AW5:AW35)</f>
        <v>283711</v>
      </c>
      <c r="AX36" s="145">
        <f t="shared" ref="AX36:AZ36" si="33">SUM(AX5:AX35)</f>
        <v>2076550</v>
      </c>
      <c r="AY36" s="118">
        <f t="shared" si="33"/>
        <v>149732.74</v>
      </c>
      <c r="AZ36" s="118">
        <f t="shared" si="33"/>
        <v>0</v>
      </c>
      <c r="BA36" s="118">
        <f>SUM(BA5:BA35)</f>
        <v>1500</v>
      </c>
      <c r="BB36" s="120">
        <f>SUM(BB5:BB35)</f>
        <v>2227782.7400000002</v>
      </c>
      <c r="BC36" s="147">
        <f>SUM(BC5:BC35)</f>
        <v>8438</v>
      </c>
      <c r="BD36" s="145">
        <f t="shared" ref="BD36:BF36" si="34">SUM(BD5:BD35)</f>
        <v>502522</v>
      </c>
      <c r="BE36" s="118">
        <f t="shared" si="34"/>
        <v>95290.22</v>
      </c>
      <c r="BF36" s="118">
        <f t="shared" si="34"/>
        <v>0</v>
      </c>
      <c r="BG36" s="118">
        <f>SUM(BG5:BG35)</f>
        <v>0</v>
      </c>
      <c r="BH36" s="120">
        <f>SUM(BH5:BH35)</f>
        <v>597812.22</v>
      </c>
      <c r="BI36" s="147">
        <f>SUM(BI5:BI35)</f>
        <v>56060</v>
      </c>
      <c r="BJ36" s="145">
        <f t="shared" ref="BJ36:BL36" si="35">SUM(BJ5:BJ35)</f>
        <v>1737491</v>
      </c>
      <c r="BK36" s="118">
        <f t="shared" si="35"/>
        <v>223041.22</v>
      </c>
      <c r="BL36" s="118">
        <f t="shared" si="35"/>
        <v>0</v>
      </c>
      <c r="BM36" s="118">
        <f>SUM(BM5:BM35)</f>
        <v>1200</v>
      </c>
      <c r="BN36" s="120">
        <f>SUM(BN5:BN35)</f>
        <v>1961732.22</v>
      </c>
      <c r="BO36" s="147">
        <f>SUM(BO5:BO35)</f>
        <v>311257</v>
      </c>
      <c r="BP36" s="145">
        <f t="shared" ref="BP36:BR36" si="36">SUM(BP5:BP35)</f>
        <v>1005040</v>
      </c>
      <c r="BQ36" s="118">
        <f t="shared" si="36"/>
        <v>145003.6</v>
      </c>
      <c r="BR36" s="118">
        <f t="shared" si="36"/>
        <v>0</v>
      </c>
      <c r="BS36" s="118">
        <f>SUM(BS5:BS35)</f>
        <v>1800</v>
      </c>
      <c r="BT36" s="120">
        <f>SUM(BT5:BT35)</f>
        <v>1151843.6000000001</v>
      </c>
      <c r="BU36" s="147">
        <f>SUM(BU5:BU35)</f>
        <v>87020</v>
      </c>
      <c r="BV36" s="145">
        <f t="shared" ref="BV36:BX36" si="37">SUM(BV5:BV35)</f>
        <v>1066320</v>
      </c>
      <c r="BW36" s="118">
        <f t="shared" si="37"/>
        <v>345218</v>
      </c>
      <c r="BX36" s="118">
        <f t="shared" si="37"/>
        <v>0</v>
      </c>
      <c r="BY36" s="118">
        <f>SUM(BY5:BY35)</f>
        <v>2650</v>
      </c>
      <c r="BZ36" s="120">
        <f>SUM(BZ5:BZ35)</f>
        <v>1414188</v>
      </c>
      <c r="CA36" s="147">
        <f>SUM(CA5:CA35)</f>
        <v>25770</v>
      </c>
      <c r="CB36" s="145">
        <f t="shared" ref="CB36:CD36" si="38">SUM(CB5:CB35)</f>
        <v>1948012</v>
      </c>
      <c r="CC36" s="118">
        <f t="shared" si="38"/>
        <v>314965.34999999998</v>
      </c>
      <c r="CD36" s="118">
        <f t="shared" si="38"/>
        <v>0</v>
      </c>
      <c r="CE36" s="118">
        <f>SUM(CE5:CE35)</f>
        <v>4850</v>
      </c>
      <c r="CF36" s="120">
        <f>SUM(CF5:CF35)</f>
        <v>2267827.35</v>
      </c>
      <c r="CG36" s="147">
        <f>SUM(CG5:CG35)</f>
        <v>208120</v>
      </c>
      <c r="CH36" s="145">
        <f t="shared" ref="CH36:CJ36" si="39">SUM(CH5:CH35)</f>
        <v>1342654</v>
      </c>
      <c r="CI36" s="118">
        <f t="shared" si="39"/>
        <v>303003</v>
      </c>
      <c r="CJ36" s="118">
        <f t="shared" si="39"/>
        <v>0</v>
      </c>
      <c r="CK36" s="118">
        <f>SUM(CK5:CK35)</f>
        <v>700</v>
      </c>
      <c r="CL36" s="120">
        <f>SUM(CL5:CL35)</f>
        <v>1646357</v>
      </c>
      <c r="CM36" s="147">
        <f>SUM(CM5:CM35)</f>
        <v>46490</v>
      </c>
      <c r="CN36" s="355">
        <f>SUM(CN5:CN35)</f>
        <v>20943803.43</v>
      </c>
      <c r="CO36" s="148">
        <f>SUM(CO5:CO35)</f>
        <v>1315584</v>
      </c>
      <c r="CP36" s="145">
        <f t="shared" ref="CP36:CR36" si="40">SUM(CP5:CP35)</f>
        <v>416886</v>
      </c>
      <c r="CQ36" s="118">
        <f t="shared" si="40"/>
        <v>147958</v>
      </c>
      <c r="CR36" s="118">
        <f t="shared" si="40"/>
        <v>0</v>
      </c>
      <c r="CS36" s="118">
        <f>SUM(CS5:CS35)</f>
        <v>900</v>
      </c>
      <c r="CT36" s="120">
        <f>SUM(CT5:CT35)</f>
        <v>565744</v>
      </c>
      <c r="CU36" s="147">
        <f>SUM(CU5:CU35)</f>
        <v>30345</v>
      </c>
      <c r="CV36" s="149">
        <f t="shared" ref="CV36:CX36" si="41">SUM(CV5:CV35)</f>
        <v>731821</v>
      </c>
      <c r="CW36" s="118">
        <f t="shared" si="41"/>
        <v>71384</v>
      </c>
      <c r="CX36" s="118">
        <f t="shared" si="41"/>
        <v>0</v>
      </c>
      <c r="CY36" s="118">
        <f>SUM(CY5:CY35)</f>
        <v>400</v>
      </c>
      <c r="CZ36" s="120">
        <f>SUM(CZ5:CZ35)</f>
        <v>803605</v>
      </c>
      <c r="DA36" s="148">
        <f>SUM(DA5:DA35)</f>
        <v>118660</v>
      </c>
      <c r="DB36" s="145">
        <f t="shared" ref="DB36:DD36" si="42">SUM(DB5:DB35)</f>
        <v>141586</v>
      </c>
      <c r="DC36" s="118">
        <f t="shared" si="42"/>
        <v>31264</v>
      </c>
      <c r="DD36" s="118">
        <f t="shared" si="42"/>
        <v>0</v>
      </c>
      <c r="DE36" s="118">
        <f>SUM(DE5:DE35)</f>
        <v>0</v>
      </c>
      <c r="DF36" s="120">
        <f>SUM(DF5:DF35)</f>
        <v>172850</v>
      </c>
      <c r="DG36" s="147">
        <f>SUM(DG5:DG35)</f>
        <v>9592</v>
      </c>
      <c r="DH36" s="149">
        <f t="shared" ref="DH36:DJ36" si="43">SUM(DH5:DH35)</f>
        <v>483147</v>
      </c>
      <c r="DI36" s="118">
        <f t="shared" si="43"/>
        <v>130696.76</v>
      </c>
      <c r="DJ36" s="118">
        <f t="shared" si="43"/>
        <v>50</v>
      </c>
      <c r="DK36" s="118">
        <f>SUM(DK5:DK35)</f>
        <v>0</v>
      </c>
      <c r="DL36" s="120">
        <f>SUM(DL5:DL35)</f>
        <v>613893.76</v>
      </c>
      <c r="DM36" s="148">
        <f>SUM(DM5:DM35)</f>
        <v>20085</v>
      </c>
      <c r="DN36" s="145">
        <f t="shared" ref="DN36:DW36" si="44">SUM(DN5:DN35)</f>
        <v>2600319</v>
      </c>
      <c r="DO36" s="118">
        <f t="shared" si="44"/>
        <v>307330</v>
      </c>
      <c r="DP36" s="118">
        <f t="shared" si="44"/>
        <v>0</v>
      </c>
      <c r="DQ36" s="118">
        <f t="shared" si="44"/>
        <v>1600</v>
      </c>
      <c r="DR36" s="120">
        <f t="shared" si="44"/>
        <v>2909249</v>
      </c>
      <c r="DS36" s="147">
        <f t="shared" si="44"/>
        <v>157720</v>
      </c>
      <c r="DT36" s="355">
        <f t="shared" si="44"/>
        <v>5065341.76</v>
      </c>
      <c r="DU36" s="120">
        <f t="shared" si="44"/>
        <v>336402</v>
      </c>
      <c r="DV36" s="121">
        <f t="shared" si="44"/>
        <v>26009145.190000001</v>
      </c>
      <c r="DW36" s="121">
        <f t="shared" si="44"/>
        <v>1651986</v>
      </c>
    </row>
    <row r="37" spans="1:128" s="46" customFormat="1">
      <c r="A37" s="122"/>
      <c r="F37" s="123"/>
      <c r="G37" s="123"/>
      <c r="L37" s="123"/>
      <c r="M37" s="123"/>
      <c r="R37" s="123"/>
      <c r="S37" s="123"/>
      <c r="X37" s="123"/>
      <c r="Y37" s="123"/>
      <c r="AD37" s="123"/>
      <c r="AE37" s="123"/>
      <c r="AJ37" s="123"/>
      <c r="AK37" s="123"/>
      <c r="AP37" s="123"/>
      <c r="AQ37" s="123"/>
      <c r="AV37" s="123"/>
      <c r="AW37" s="123"/>
      <c r="BB37" s="45"/>
      <c r="CG37" s="47"/>
      <c r="CH37" s="47"/>
      <c r="CI37" s="47"/>
      <c r="CJ37" s="47"/>
      <c r="CK37" s="47"/>
      <c r="CL37" s="47"/>
      <c r="CM37" s="47"/>
      <c r="CN37" s="47"/>
      <c r="CO37" s="47"/>
      <c r="CU37" s="47"/>
      <c r="DA37" s="47"/>
      <c r="DG37" s="47"/>
      <c r="DM37" s="47"/>
      <c r="DS37" s="47"/>
      <c r="DT37" s="47"/>
      <c r="DU37" s="47"/>
      <c r="DV37" s="47"/>
      <c r="DW37" s="47"/>
      <c r="DX37" s="110"/>
    </row>
    <row r="38" spans="1:128">
      <c r="F38" s="124"/>
      <c r="L38" s="124"/>
      <c r="R38" s="124"/>
      <c r="X38" s="124"/>
      <c r="AD38" s="124"/>
      <c r="AJ38" s="124"/>
      <c r="AP38" s="124"/>
      <c r="AV38" s="124"/>
      <c r="BB38" s="125"/>
      <c r="BH38" s="126"/>
      <c r="BN38" s="126"/>
      <c r="BT38" s="126"/>
      <c r="BZ38" s="126"/>
    </row>
    <row r="39" spans="1:128">
      <c r="G39" s="127"/>
      <c r="M39" s="127"/>
      <c r="S39" s="127"/>
      <c r="Y39" s="127"/>
      <c r="AE39" s="127"/>
      <c r="AK39" s="127"/>
      <c r="AQ39" s="127"/>
      <c r="AW39" s="127"/>
    </row>
  </sheetData>
  <mergeCells count="89">
    <mergeCell ref="DN3:DQ3"/>
    <mergeCell ref="DR3:DR4"/>
    <mergeCell ref="DS3:DS4"/>
    <mergeCell ref="DT3:DT4"/>
    <mergeCell ref="DU3:DU4"/>
    <mergeCell ref="CU3:CU4"/>
    <mergeCell ref="CV3:CW3"/>
    <mergeCell ref="CZ3:CZ4"/>
    <mergeCell ref="DA3:DA4"/>
    <mergeCell ref="DB3:DE3"/>
    <mergeCell ref="DF3:DF4"/>
    <mergeCell ref="CL3:CL4"/>
    <mergeCell ref="CM3:CM4"/>
    <mergeCell ref="CN3:CN4"/>
    <mergeCell ref="CO3:CO4"/>
    <mergeCell ref="CP3:CS3"/>
    <mergeCell ref="CT3:CT4"/>
    <mergeCell ref="BZ3:BZ4"/>
    <mergeCell ref="CA3:CA4"/>
    <mergeCell ref="CB3:CE3"/>
    <mergeCell ref="CF3:CF4"/>
    <mergeCell ref="CG3:CG4"/>
    <mergeCell ref="CH3:CK3"/>
    <mergeCell ref="BN3:BN4"/>
    <mergeCell ref="BO3:BO4"/>
    <mergeCell ref="BP3:BS3"/>
    <mergeCell ref="BT3:BT4"/>
    <mergeCell ref="BU3:BU4"/>
    <mergeCell ref="BV3:BY3"/>
    <mergeCell ref="BB3:BB4"/>
    <mergeCell ref="BC3:BC4"/>
    <mergeCell ref="BD3:BG3"/>
    <mergeCell ref="BH3:BH4"/>
    <mergeCell ref="BI3:BI4"/>
    <mergeCell ref="BJ3:BM3"/>
    <mergeCell ref="AP3:AP4"/>
    <mergeCell ref="AQ3:AQ4"/>
    <mergeCell ref="AR3:AU3"/>
    <mergeCell ref="AV3:AV4"/>
    <mergeCell ref="AW3:AW4"/>
    <mergeCell ref="AX3:BA3"/>
    <mergeCell ref="AD3:AD4"/>
    <mergeCell ref="AE3:AE4"/>
    <mergeCell ref="AF3:AI3"/>
    <mergeCell ref="AJ3:AJ4"/>
    <mergeCell ref="AK3:AK4"/>
    <mergeCell ref="AL3:AO3"/>
    <mergeCell ref="DW2:DW4"/>
    <mergeCell ref="B3:E3"/>
    <mergeCell ref="F3:F4"/>
    <mergeCell ref="G3:G4"/>
    <mergeCell ref="H3:K3"/>
    <mergeCell ref="L3:L4"/>
    <mergeCell ref="M3:M4"/>
    <mergeCell ref="N3:Q3"/>
    <mergeCell ref="R3:R4"/>
    <mergeCell ref="S3:S4"/>
    <mergeCell ref="CV2:DA2"/>
    <mergeCell ref="DB2:DG2"/>
    <mergeCell ref="DH2:DM2"/>
    <mergeCell ref="DN2:DS2"/>
    <mergeCell ref="DT2:DU2"/>
    <mergeCell ref="DV2:DV4"/>
    <mergeCell ref="DG3:DG4"/>
    <mergeCell ref="DH3:DK3"/>
    <mergeCell ref="DL3:DL4"/>
    <mergeCell ref="DM3:DM4"/>
    <mergeCell ref="BP2:BU2"/>
    <mergeCell ref="BV2:CA2"/>
    <mergeCell ref="CB2:CG2"/>
    <mergeCell ref="CH2:CM2"/>
    <mergeCell ref="CN2:CO2"/>
    <mergeCell ref="CP2:CU2"/>
    <mergeCell ref="AF2:AK2"/>
    <mergeCell ref="AL2:AQ2"/>
    <mergeCell ref="AR2:AW2"/>
    <mergeCell ref="AX2:BC2"/>
    <mergeCell ref="BD2:BI2"/>
    <mergeCell ref="BJ2:BO2"/>
    <mergeCell ref="A2:A4"/>
    <mergeCell ref="B2:G2"/>
    <mergeCell ref="H2:M2"/>
    <mergeCell ref="N2:S2"/>
    <mergeCell ref="T2:Y2"/>
    <mergeCell ref="Z2:AE2"/>
    <mergeCell ref="T3:W3"/>
    <mergeCell ref="X3:X4"/>
    <mergeCell ref="Y3:Y4"/>
    <mergeCell ref="Z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2017-09-14T11:39:12Z</dcterms:modified>
</cp:coreProperties>
</file>