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5075"/>
  </bookViews>
  <sheets>
    <sheet name="ensembl" sheetId="1" r:id="rId1"/>
  </sheets>
  <calcPr calcId="0"/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I4" i="1"/>
  <c r="L42" i="1"/>
  <c r="K42" i="1"/>
  <c r="J42" i="1"/>
  <c r="I42" i="1"/>
  <c r="H42" i="1"/>
  <c r="L50" i="1"/>
  <c r="K50" i="1"/>
  <c r="J50" i="1"/>
  <c r="I50" i="1"/>
  <c r="H50" i="1"/>
  <c r="L41" i="1"/>
  <c r="K41" i="1"/>
  <c r="J41" i="1"/>
  <c r="I41" i="1"/>
  <c r="H41" i="1"/>
  <c r="L37" i="1"/>
  <c r="K37" i="1"/>
  <c r="J37" i="1"/>
  <c r="I37" i="1"/>
  <c r="H37" i="1"/>
  <c r="L38" i="1"/>
  <c r="K38" i="1"/>
  <c r="J38" i="1"/>
  <c r="I38" i="1"/>
  <c r="H38" i="1"/>
  <c r="L49" i="1"/>
  <c r="K49" i="1"/>
  <c r="J49" i="1"/>
  <c r="I49" i="1"/>
  <c r="H49" i="1"/>
  <c r="L43" i="1"/>
  <c r="K43" i="1"/>
  <c r="J43" i="1"/>
  <c r="I43" i="1"/>
  <c r="H43" i="1"/>
  <c r="L48" i="1"/>
  <c r="K48" i="1"/>
  <c r="J48" i="1"/>
  <c r="I48" i="1"/>
  <c r="H48" i="1"/>
  <c r="L52" i="1"/>
  <c r="K52" i="1"/>
  <c r="J52" i="1"/>
  <c r="I52" i="1"/>
  <c r="H52" i="1"/>
  <c r="L51" i="1"/>
  <c r="K51" i="1"/>
  <c r="J51" i="1"/>
  <c r="I51" i="1"/>
  <c r="H51" i="1"/>
  <c r="L40" i="1"/>
  <c r="K40" i="1"/>
  <c r="J40" i="1"/>
  <c r="I40" i="1"/>
  <c r="H40" i="1"/>
  <c r="L46" i="1"/>
  <c r="K46" i="1"/>
  <c r="J46" i="1"/>
  <c r="I46" i="1"/>
  <c r="H46" i="1"/>
  <c r="L39" i="1"/>
  <c r="K39" i="1"/>
  <c r="J39" i="1"/>
  <c r="I39" i="1"/>
  <c r="H39" i="1"/>
  <c r="L45" i="1"/>
  <c r="K45" i="1"/>
  <c r="J45" i="1"/>
  <c r="I45" i="1"/>
  <c r="H45" i="1"/>
  <c r="L44" i="1"/>
  <c r="K44" i="1"/>
  <c r="J44" i="1"/>
  <c r="I44" i="1"/>
  <c r="H44" i="1"/>
  <c r="L47" i="1"/>
  <c r="K47" i="1"/>
  <c r="J47" i="1"/>
  <c r="I47" i="1"/>
  <c r="H47" i="1"/>
  <c r="G36" i="1"/>
  <c r="G35" i="1"/>
  <c r="G42" i="1"/>
  <c r="G50" i="1"/>
  <c r="G41" i="1"/>
  <c r="G34" i="1"/>
  <c r="G37" i="1"/>
  <c r="G38" i="1"/>
  <c r="G49" i="1"/>
  <c r="G33" i="1"/>
  <c r="G43" i="1"/>
  <c r="G32" i="1"/>
  <c r="G31" i="1"/>
  <c r="G30" i="1"/>
  <c r="G48" i="1"/>
  <c r="G29" i="1"/>
  <c r="G52" i="1"/>
  <c r="G28" i="1"/>
  <c r="G51" i="1"/>
  <c r="G40" i="1"/>
  <c r="G46" i="1"/>
  <c r="G27" i="1"/>
  <c r="G39" i="1"/>
  <c r="G45" i="1"/>
  <c r="G26" i="1"/>
  <c r="G25" i="1"/>
  <c r="G24" i="1"/>
  <c r="G23" i="1"/>
  <c r="G22" i="1"/>
  <c r="G21" i="1"/>
  <c r="G44" i="1"/>
  <c r="G47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P136" i="1"/>
  <c r="P134" i="1"/>
  <c r="P135" i="1"/>
  <c r="P133" i="1"/>
  <c r="P131" i="1"/>
  <c r="P132" i="1"/>
  <c r="P130" i="1"/>
  <c r="P129" i="1"/>
  <c r="P128" i="1"/>
  <c r="P127" i="1"/>
  <c r="P126" i="1"/>
  <c r="P125" i="1"/>
  <c r="P124" i="1"/>
  <c r="P122" i="1"/>
  <c r="P123" i="1"/>
  <c r="P120" i="1"/>
  <c r="P121" i="1"/>
  <c r="P119" i="1"/>
  <c r="P118" i="1"/>
  <c r="P117" i="1"/>
  <c r="P116" i="1"/>
  <c r="P112" i="1"/>
  <c r="P114" i="1"/>
  <c r="P115" i="1"/>
  <c r="P113" i="1"/>
  <c r="P110" i="1"/>
  <c r="P111" i="1"/>
  <c r="P108" i="1"/>
  <c r="P109" i="1"/>
  <c r="P102" i="1"/>
  <c r="P104" i="1"/>
  <c r="P107" i="1"/>
  <c r="P106" i="1"/>
  <c r="P105" i="1"/>
  <c r="P103" i="1"/>
  <c r="P101" i="1"/>
  <c r="P99" i="1"/>
  <c r="P100" i="1"/>
  <c r="P98" i="1"/>
  <c r="P93" i="1"/>
  <c r="P97" i="1"/>
  <c r="P94" i="1"/>
  <c r="P95" i="1"/>
  <c r="P96" i="1"/>
  <c r="P92" i="1"/>
  <c r="P91" i="1"/>
  <c r="P90" i="1"/>
  <c r="P89" i="1"/>
  <c r="P86" i="1"/>
  <c r="P87" i="1"/>
  <c r="P88" i="1"/>
  <c r="P85" i="1"/>
  <c r="P84" i="1"/>
  <c r="P83" i="1"/>
  <c r="P81" i="1"/>
  <c r="P82" i="1"/>
  <c r="P76" i="1"/>
  <c r="P80" i="1"/>
  <c r="P77" i="1"/>
  <c r="P78" i="1"/>
  <c r="P79" i="1"/>
  <c r="P75" i="1"/>
  <c r="P74" i="1"/>
  <c r="P73" i="1"/>
  <c r="P72" i="1"/>
  <c r="P71" i="1"/>
  <c r="P69" i="1"/>
  <c r="P70" i="1"/>
  <c r="P67" i="1"/>
  <c r="P68" i="1"/>
  <c r="P66" i="1"/>
  <c r="P65" i="1"/>
  <c r="P64" i="1"/>
  <c r="P62" i="1"/>
  <c r="P63" i="1"/>
  <c r="P61" i="1"/>
  <c r="P60" i="1"/>
  <c r="P59" i="1"/>
  <c r="P58" i="1"/>
  <c r="P57" i="1"/>
  <c r="P56" i="1"/>
  <c r="P55" i="1"/>
  <c r="P53" i="1"/>
  <c r="P54" i="1"/>
  <c r="P47" i="1"/>
  <c r="P48" i="1"/>
  <c r="P50" i="1"/>
  <c r="P51" i="1"/>
  <c r="P52" i="1"/>
  <c r="P49" i="1"/>
  <c r="P46" i="1"/>
  <c r="P45" i="1"/>
  <c r="P43" i="1"/>
  <c r="P44" i="1"/>
  <c r="P41" i="1"/>
  <c r="P42" i="1"/>
  <c r="P38" i="1"/>
  <c r="P40" i="1"/>
  <c r="P39" i="1"/>
  <c r="P37" i="1"/>
  <c r="P35" i="1"/>
  <c r="P36" i="1"/>
  <c r="P32" i="1"/>
  <c r="P33" i="1"/>
  <c r="P34" i="1"/>
  <c r="P31" i="1"/>
  <c r="P30" i="1"/>
  <c r="P27" i="1"/>
  <c r="P28" i="1"/>
  <c r="P29" i="1"/>
  <c r="P26" i="1"/>
  <c r="P23" i="1"/>
  <c r="P24" i="1"/>
  <c r="P25" i="1"/>
  <c r="P20" i="1"/>
  <c r="P21" i="1"/>
  <c r="P22" i="1"/>
  <c r="P18" i="1"/>
  <c r="P19" i="1"/>
  <c r="P16" i="1"/>
  <c r="P17" i="1"/>
  <c r="P13" i="1"/>
  <c r="P14" i="1"/>
  <c r="P15" i="1"/>
  <c r="P12" i="1"/>
  <c r="P10" i="1"/>
  <c r="P11" i="1"/>
  <c r="P9" i="1"/>
  <c r="P6" i="1"/>
  <c r="P7" i="1"/>
  <c r="P8" i="1"/>
  <c r="P4" i="1"/>
  <c r="P5" i="1"/>
  <c r="P2" i="1"/>
  <c r="P3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L3" i="1"/>
  <c r="K3" i="1"/>
  <c r="J3" i="1"/>
  <c r="I3" i="1"/>
  <c r="I36" i="1" l="1"/>
  <c r="K36" i="1"/>
  <c r="I21" i="1"/>
  <c r="I25" i="1"/>
  <c r="I27" i="1"/>
  <c r="I28" i="1"/>
  <c r="I30" i="1"/>
  <c r="I33" i="1"/>
  <c r="I34" i="1"/>
  <c r="I35" i="1"/>
  <c r="J22" i="1"/>
  <c r="K24" i="1"/>
  <c r="I26" i="1"/>
  <c r="K27" i="1"/>
  <c r="K28" i="1"/>
  <c r="H29" i="1"/>
  <c r="J31" i="1"/>
  <c r="K33" i="1"/>
  <c r="K35" i="1"/>
  <c r="L22" i="1"/>
  <c r="L26" i="1"/>
  <c r="L31" i="1"/>
  <c r="L36" i="1"/>
  <c r="J21" i="1"/>
  <c r="K22" i="1"/>
  <c r="L24" i="1"/>
  <c r="J26" i="1"/>
  <c r="J30" i="1"/>
  <c r="K31" i="1"/>
  <c r="J34" i="1"/>
  <c r="K21" i="1"/>
  <c r="H23" i="1"/>
  <c r="J25" i="1"/>
  <c r="K26" i="1"/>
  <c r="K30" i="1"/>
  <c r="H32" i="1"/>
  <c r="K34" i="1"/>
  <c r="J36" i="1"/>
  <c r="I22" i="1"/>
  <c r="H24" i="1"/>
  <c r="K25" i="1"/>
  <c r="J27" i="1"/>
  <c r="J28" i="1"/>
  <c r="I31" i="1"/>
  <c r="J33" i="1"/>
  <c r="J35" i="1"/>
  <c r="K32" i="1"/>
  <c r="J32" i="1"/>
  <c r="I32" i="1"/>
  <c r="L32" i="1"/>
  <c r="K23" i="1"/>
  <c r="J23" i="1"/>
  <c r="K29" i="1"/>
  <c r="J29" i="1"/>
  <c r="I29" i="1"/>
  <c r="I23" i="1"/>
  <c r="L29" i="1"/>
  <c r="J24" i="1"/>
  <c r="I24" i="1"/>
  <c r="L23" i="1"/>
  <c r="H21" i="1"/>
  <c r="L21" i="1"/>
  <c r="H25" i="1"/>
  <c r="L25" i="1"/>
  <c r="H27" i="1"/>
  <c r="L27" i="1"/>
  <c r="H28" i="1"/>
  <c r="L28" i="1"/>
  <c r="H30" i="1"/>
  <c r="L30" i="1"/>
  <c r="H33" i="1"/>
  <c r="L33" i="1"/>
  <c r="H34" i="1"/>
  <c r="L34" i="1"/>
  <c r="H35" i="1"/>
  <c r="L35" i="1"/>
  <c r="H22" i="1"/>
  <c r="H26" i="1"/>
  <c r="H31" i="1"/>
  <c r="H36" i="1"/>
</calcChain>
</file>

<file path=xl/sharedStrings.xml><?xml version="1.0" encoding="utf-8"?>
<sst xmlns="http://schemas.openxmlformats.org/spreadsheetml/2006/main" count="674" uniqueCount="502">
  <si>
    <t>name</t>
  </si>
  <si>
    <t>date</t>
  </si>
  <si>
    <t>default_name</t>
  </si>
  <si>
    <t>tax_id</t>
  </si>
  <si>
    <t>production_name</t>
  </si>
  <si>
    <t>ncbi_build</t>
  </si>
  <si>
    <t>AnoCar1.0</t>
  </si>
  <si>
    <t>2007-02</t>
  </si>
  <si>
    <t>anolis_carolinensis</t>
  </si>
  <si>
    <t>None</t>
  </si>
  <si>
    <t>Btau_4.0</t>
  </si>
  <si>
    <t>2007-10</t>
  </si>
  <si>
    <t>bos_taurus</t>
  </si>
  <si>
    <t>WS210</t>
  </si>
  <si>
    <t>2010-01</t>
  </si>
  <si>
    <t>caenorhabditis_elegans</t>
  </si>
  <si>
    <t>C_jacchus3.2.1</t>
  </si>
  <si>
    <t>callithrix_jacchus</t>
  </si>
  <si>
    <t>CanFam 2.0</t>
  </si>
  <si>
    <t>2006-05</t>
  </si>
  <si>
    <t>BROADD2</t>
  </si>
  <si>
    <t>canis_familiaris</t>
  </si>
  <si>
    <t>Build 2.1</t>
  </si>
  <si>
    <t>cavPor3</t>
  </si>
  <si>
    <t>2008-03</t>
  </si>
  <si>
    <t>cavia_porcellus</t>
  </si>
  <si>
    <t>choHof1</t>
  </si>
  <si>
    <t>2008-09</t>
  </si>
  <si>
    <t>choloepus_hoffmanni</t>
  </si>
  <si>
    <t>JGI 2</t>
  </si>
  <si>
    <t>2005-03</t>
  </si>
  <si>
    <t>JGI2</t>
  </si>
  <si>
    <t>ciona_intestinalis</t>
  </si>
  <si>
    <t>CSAV 2.0</t>
  </si>
  <si>
    <t>2005-10</t>
  </si>
  <si>
    <t>CSAV2.0</t>
  </si>
  <si>
    <t>ciona_savignyi</t>
  </si>
  <si>
    <t>Zv8</t>
  </si>
  <si>
    <t>2008-12</t>
  </si>
  <si>
    <t>danio_rerio</t>
  </si>
  <si>
    <t>dasNov2</t>
  </si>
  <si>
    <t>2008-07</t>
  </si>
  <si>
    <t>dasypus_novemcinctus</t>
  </si>
  <si>
    <t>dipOrd1</t>
  </si>
  <si>
    <t>dipodomys_ordii</t>
  </si>
  <si>
    <t>BDGP 5.13</t>
  </si>
  <si>
    <t>2006-04</t>
  </si>
  <si>
    <t>BDGP5.13</t>
  </si>
  <si>
    <t>drosophila_melanogaster</t>
  </si>
  <si>
    <t>TENREC</t>
  </si>
  <si>
    <t>2005-07</t>
  </si>
  <si>
    <t>echinops_telfairi</t>
  </si>
  <si>
    <t>Equ Cab 2</t>
  </si>
  <si>
    <t>2007-09</t>
  </si>
  <si>
    <t>EquCab2</t>
  </si>
  <si>
    <t>equus_caballus</t>
  </si>
  <si>
    <t>EquCab2.0</t>
  </si>
  <si>
    <t>eriEur1</t>
  </si>
  <si>
    <t>2006-06</t>
  </si>
  <si>
    <t>HEDGEHOG</t>
  </si>
  <si>
    <t>erinaceus_europaeus</t>
  </si>
  <si>
    <t>CAT</t>
  </si>
  <si>
    <t>2006-03</t>
  </si>
  <si>
    <t>felis_catus</t>
  </si>
  <si>
    <t>WASHUC2</t>
  </si>
  <si>
    <t>gallus_gallus</t>
  </si>
  <si>
    <t>BROAD S1</t>
  </si>
  <si>
    <t>2006-02</t>
  </si>
  <si>
    <t>BROADS1</t>
  </si>
  <si>
    <t>gasterosteus_aculeatus</t>
  </si>
  <si>
    <t>gorGor3</t>
  </si>
  <si>
    <t>2009-12</t>
  </si>
  <si>
    <t>gorilla_gorilla</t>
  </si>
  <si>
    <t>GRCh37</t>
  </si>
  <si>
    <t>2009-02</t>
  </si>
  <si>
    <t>homo_sapiens</t>
  </si>
  <si>
    <t>Loxafr3.0</t>
  </si>
  <si>
    <t>2009-07</t>
  </si>
  <si>
    <t>loxAfr3</t>
  </si>
  <si>
    <t>loxodonta_africana</t>
  </si>
  <si>
    <t>MMUL 1.0</t>
  </si>
  <si>
    <t>MMUL_1</t>
  </si>
  <si>
    <t>macaca_mulatta</t>
  </si>
  <si>
    <t>Build 1.1</t>
  </si>
  <si>
    <t>Meug_1.0</t>
  </si>
  <si>
    <t>macropus_eugenii</t>
  </si>
  <si>
    <t>micMur1</t>
  </si>
  <si>
    <t>2007-06</t>
  </si>
  <si>
    <t>microcebus_murinus</t>
  </si>
  <si>
    <t>monDom5</t>
  </si>
  <si>
    <t>2006-10</t>
  </si>
  <si>
    <t>BROADO5</t>
  </si>
  <si>
    <t>monodelphis_domestica</t>
  </si>
  <si>
    <t>MonDom5</t>
  </si>
  <si>
    <t>NCBI m37</t>
  </si>
  <si>
    <t>2007-04</t>
  </si>
  <si>
    <t>NCBIM37</t>
  </si>
  <si>
    <t>mus_musculus</t>
  </si>
  <si>
    <t>Build 37.1</t>
  </si>
  <si>
    <t>myoLuc1</t>
  </si>
  <si>
    <t>MICROBAT1</t>
  </si>
  <si>
    <t>myotis_lucifugus</t>
  </si>
  <si>
    <t>OchPri2.0</t>
  </si>
  <si>
    <t>pika</t>
  </si>
  <si>
    <t>ochotona_princeps</t>
  </si>
  <si>
    <t>Ornithorhynchus_anatinus-5.0</t>
  </si>
  <si>
    <t>2005-12</t>
  </si>
  <si>
    <t>OANA5</t>
  </si>
  <si>
    <t>ornithorhynchus_anatinus</t>
  </si>
  <si>
    <t>Build 1.0</t>
  </si>
  <si>
    <t>oryCun2</t>
  </si>
  <si>
    <t>2009-11</t>
  </si>
  <si>
    <t>oryctolagus_cuniculus</t>
  </si>
  <si>
    <t>HdrR</t>
  </si>
  <si>
    <t>MEDAKA1</t>
  </si>
  <si>
    <t>oryzias_latipes</t>
  </si>
  <si>
    <t>otoGar1</t>
  </si>
  <si>
    <t>BUSHBABY1</t>
  </si>
  <si>
    <t>otolemur_garnettii</t>
  </si>
  <si>
    <t>CHIMP2.1</t>
  </si>
  <si>
    <t>pan_troglodytes</t>
  </si>
  <si>
    <t>PPYG2</t>
  </si>
  <si>
    <t>pongo_pygmaeus</t>
  </si>
  <si>
    <t>proCap1</t>
  </si>
  <si>
    <t>procavia_capensis</t>
  </si>
  <si>
    <t>pteVam1</t>
  </si>
  <si>
    <t>pteropus_vampyrus</t>
  </si>
  <si>
    <t>RGSC 3.4</t>
  </si>
  <si>
    <t>2004-12</t>
  </si>
  <si>
    <t>RGSC3.4</t>
  </si>
  <si>
    <t>rattus_norvegicus</t>
  </si>
  <si>
    <t>RGSC v3.4</t>
  </si>
  <si>
    <t>SGD1.01</t>
  </si>
  <si>
    <t>2006-12</t>
  </si>
  <si>
    <t>saccharomyces_cerevisiae</t>
  </si>
  <si>
    <t>sorAra1</t>
  </si>
  <si>
    <t>COMMON_SHREW1</t>
  </si>
  <si>
    <t>sorex_araneus</t>
  </si>
  <si>
    <t>speTri1</t>
  </si>
  <si>
    <t>SQUIRREL</t>
  </si>
  <si>
    <t>spermophilus_tridecemlineatus</t>
  </si>
  <si>
    <t>Sscrofa9</t>
  </si>
  <si>
    <t>2009-04</t>
  </si>
  <si>
    <t>sus_scrofa</t>
  </si>
  <si>
    <t>Taeniopygia_guttata-3.2.4</t>
  </si>
  <si>
    <t>2008-08</t>
  </si>
  <si>
    <t>taeGut3.2.4</t>
  </si>
  <si>
    <t>taeniopygia_guttata</t>
  </si>
  <si>
    <t>FUGU 4.0</t>
  </si>
  <si>
    <t>2005-06</t>
  </si>
  <si>
    <t>FUGU4</t>
  </si>
  <si>
    <t>takifugu_rubripes</t>
  </si>
  <si>
    <t>tarSyr1</t>
  </si>
  <si>
    <t>tarsius_syrichta</t>
  </si>
  <si>
    <t>TETRAODON 8.0</t>
  </si>
  <si>
    <t>2007-03</t>
  </si>
  <si>
    <t>TETRAODON8</t>
  </si>
  <si>
    <t>tetraodon_nigroviridis</t>
  </si>
  <si>
    <t>tupBel1</t>
  </si>
  <si>
    <t>TREESHREW</t>
  </si>
  <si>
    <t>tupaia_belangeri</t>
  </si>
  <si>
    <t>turTru1</t>
  </si>
  <si>
    <t>tursiops_truncatus</t>
  </si>
  <si>
    <t>vicPac1</t>
  </si>
  <si>
    <t>vicugna_pacos</t>
  </si>
  <si>
    <t>JGI 4.1</t>
  </si>
  <si>
    <t>2005-08</t>
  </si>
  <si>
    <t>JGI4.1</t>
  </si>
  <si>
    <t>xenopus_tropicalis</t>
  </si>
  <si>
    <t>dm1</t>
  </si>
  <si>
    <t>Drosophila melanogaster</t>
  </si>
  <si>
    <t>2003-01 (BDGP R3/dm1)</t>
  </si>
  <si>
    <t>equCab2</t>
  </si>
  <si>
    <t>Equus caballus</t>
  </si>
  <si>
    <t>2007-09 (Broad/equCab2)</t>
  </si>
  <si>
    <t>oryLat2</t>
  </si>
  <si>
    <t>Oryzias latipes</t>
  </si>
  <si>
    <t>2005-10 (NIG/UT MEDAKA1/oryLat2)</t>
  </si>
  <si>
    <t>sacCer1</t>
  </si>
  <si>
    <t>Saccharomyces cerevisiae</t>
  </si>
  <si>
    <t>2003-10 (SGD/sacCer1)</t>
  </si>
  <si>
    <t>dp2</t>
  </si>
  <si>
    <t>Drosophila pseudoobscura</t>
  </si>
  <si>
    <t>2003-08 (Baylor freeze1/dp2)</t>
  </si>
  <si>
    <t>cb1</t>
  </si>
  <si>
    <t>Caenorhabditis briggsae</t>
  </si>
  <si>
    <t>2002-07 (WormBase cb25.agp8/cb1)</t>
  </si>
  <si>
    <t>hg16</t>
  </si>
  <si>
    <t>Homo sapiens</t>
  </si>
  <si>
    <t>2003-07 (NCBI34/hg16)</t>
  </si>
  <si>
    <t>rn3</t>
  </si>
  <si>
    <t>Rattus norvegicus</t>
  </si>
  <si>
    <t>2003-06 (Baylor 3.1/rn3)</t>
  </si>
  <si>
    <t>galGal3</t>
  </si>
  <si>
    <t>Gallus gallus</t>
  </si>
  <si>
    <t>2006-05 (WUGSC 2.1/galGal3)</t>
  </si>
  <si>
    <t>droWil1</t>
  </si>
  <si>
    <t>Drosophila willistoni</t>
  </si>
  <si>
    <t>2006-02 (TIGR CAF1/droWil1)</t>
  </si>
  <si>
    <t>danRer4</t>
  </si>
  <si>
    <t>Danio rerio</t>
  </si>
  <si>
    <t>2006-03 (Zv6/danRer4)</t>
  </si>
  <si>
    <t>xenTro2</t>
  </si>
  <si>
    <t>Xenopus tropicalis</t>
  </si>
  <si>
    <t>2005-08 (JGI 4.1/xenTro2)</t>
  </si>
  <si>
    <t>panTro2</t>
  </si>
  <si>
    <t>Pan troglodytes</t>
  </si>
  <si>
    <t>2006-03 (CGSC 2.1/panTro2)</t>
  </si>
  <si>
    <t>mm8</t>
  </si>
  <si>
    <t>Mus musculus</t>
  </si>
  <si>
    <t>2006-02 (NCBI36/mm8)</t>
  </si>
  <si>
    <t>monDom4</t>
  </si>
  <si>
    <t>Monodelphis domestica</t>
  </si>
  <si>
    <t>2006-01 (Broad/monDom4)</t>
  </si>
  <si>
    <t>rn4</t>
  </si>
  <si>
    <t>2004-11 (Baylor 3.4/rn4)</t>
  </si>
  <si>
    <t>strPur1</t>
  </si>
  <si>
    <t>Strongylocentrotus purpuratus</t>
  </si>
  <si>
    <t>2005-04 (Baylor 1.1/strPur1)</t>
  </si>
  <si>
    <t>fr1</t>
  </si>
  <si>
    <t>Takifugu rubripes</t>
  </si>
  <si>
    <t>2002-08 (JGI 3.0/fr1)</t>
  </si>
  <si>
    <t>panTro1</t>
  </si>
  <si>
    <t>2003-11 (CGSC 1.1/panTro1)</t>
  </si>
  <si>
    <t>galGal2</t>
  </si>
  <si>
    <t>2004-02 (WUGSC 1.0/galGal2)</t>
  </si>
  <si>
    <t>ce2</t>
  </si>
  <si>
    <t>Caenorhabditis elegans</t>
  </si>
  <si>
    <t>2004-03 (WS120/ce2)</t>
  </si>
  <si>
    <t>rheMac1</t>
  </si>
  <si>
    <t>Macaca mulatta</t>
  </si>
  <si>
    <t>2005-01 (Baylor Mmul_0.1/rheMac1)</t>
  </si>
  <si>
    <t>mm6</t>
  </si>
  <si>
    <t>2005-03 (NCBI34/mm6)</t>
  </si>
  <si>
    <t>xenTro1</t>
  </si>
  <si>
    <t>2004-10 (JGI 3.0/xenTro1)</t>
  </si>
  <si>
    <t>canFam1</t>
  </si>
  <si>
    <t>Canis lupus familiaris</t>
  </si>
  <si>
    <t>2004-07 (Broad/canFam1)</t>
  </si>
  <si>
    <t>ci1</t>
  </si>
  <si>
    <t>Ciona intestinalis</t>
  </si>
  <si>
    <t>2002-12 (JGI 1.0/ci1)</t>
  </si>
  <si>
    <t>mm5</t>
  </si>
  <si>
    <t>2004-05</t>
  </si>
  <si>
    <t>hg17</t>
  </si>
  <si>
    <t>2004-05 (NCBI35/hg17)</t>
  </si>
  <si>
    <t>droYak1</t>
  </si>
  <si>
    <t>Drosophila yakuba</t>
  </si>
  <si>
    <t>2004-04 (WUGSC 1.0/droYak1)</t>
  </si>
  <si>
    <t>danRer1</t>
  </si>
  <si>
    <t>2003-11 (Zv3/danRer1)</t>
  </si>
  <si>
    <t>anoGam1</t>
  </si>
  <si>
    <t>Anopheles gambiae</t>
  </si>
  <si>
    <t>2003-02 (IAGEC MOZ2/anoGam1)</t>
  </si>
  <si>
    <t>tetNig1</t>
  </si>
  <si>
    <t>Tetraodon nigroviridis</t>
  </si>
  <si>
    <t>2004-02 (Genoscope 7/tetNig1)</t>
  </si>
  <si>
    <t>droMoj1</t>
  </si>
  <si>
    <t>Drosophila mojavensis</t>
  </si>
  <si>
    <t>2004-08 (Agencourt prelim/droMoj1)</t>
  </si>
  <si>
    <t>apiMel2</t>
  </si>
  <si>
    <t>Apis mellifera</t>
  </si>
  <si>
    <t>2005-01 (Baylor 2.0/apiMel2)</t>
  </si>
  <si>
    <t>droVir1</t>
  </si>
  <si>
    <t>Drosophila virilis</t>
  </si>
  <si>
    <t>2004-07 (Agencourt prelim/droVir1)</t>
  </si>
  <si>
    <t>droAna1</t>
  </si>
  <si>
    <t>Drosophila ananassae</t>
  </si>
  <si>
    <t>2004-07 (TIGR/droAna1)</t>
  </si>
  <si>
    <t>apiMel1</t>
  </si>
  <si>
    <t>2004-07 (Baylor 1.2/apiMel1)</t>
  </si>
  <si>
    <t>danRer2</t>
  </si>
  <si>
    <t>2004-06 (Zv4/danRer2)</t>
  </si>
  <si>
    <t>monDom1</t>
  </si>
  <si>
    <t>2004-10 (Broad prelim/monDom1)</t>
  </si>
  <si>
    <t>dm2</t>
  </si>
  <si>
    <t>2004-04 (BDGP R4/dm2)</t>
  </si>
  <si>
    <t>dp3</t>
  </si>
  <si>
    <t>2004-11 (FlyBase 1.03/dp3)</t>
  </si>
  <si>
    <t>droSim1</t>
  </si>
  <si>
    <t>Drosophila simulans</t>
  </si>
  <si>
    <t>2005-04 (WUGSC mosaic 1.0/droSim1)</t>
  </si>
  <si>
    <t>mm3</t>
  </si>
  <si>
    <t>2003-02</t>
  </si>
  <si>
    <t>ci2</t>
  </si>
  <si>
    <t>2005-03 (JGI 2.1/ci2)</t>
  </si>
  <si>
    <t>droVir2</t>
  </si>
  <si>
    <t>2005-08 (Agencourt prelim/droVir2)</t>
  </si>
  <si>
    <t>droMoj2</t>
  </si>
  <si>
    <t>2005-08 (Agencourt prelim/droMoj2)</t>
  </si>
  <si>
    <t>droEre1</t>
  </si>
  <si>
    <t>Drosophila erecta</t>
  </si>
  <si>
    <t>2005-08 (Agencourt prelim/droEre1)</t>
  </si>
  <si>
    <t>bosTau2</t>
  </si>
  <si>
    <t>Bos taurus</t>
  </si>
  <si>
    <t>2005-03 (Baylor 2.0/bosTau2)</t>
  </si>
  <si>
    <t>droAna2</t>
  </si>
  <si>
    <t>2005-08 (Agencourt prelim/droAna2)</t>
  </si>
  <si>
    <t>droGri1</t>
  </si>
  <si>
    <t>Drosophila grimshawi</t>
  </si>
  <si>
    <t>2005-08 (Agencourt prelim/droGri1)</t>
  </si>
  <si>
    <t>mm7</t>
  </si>
  <si>
    <t>2005-08 (NCBI35/mm7)</t>
  </si>
  <si>
    <t>canFam2</t>
  </si>
  <si>
    <t>2005-05 (Broad/canFam2)</t>
  </si>
  <si>
    <t>dasNov1</t>
  </si>
  <si>
    <t>Dasypus novemcinctus</t>
  </si>
  <si>
    <t>2005-05 (Broad/dasNov1)</t>
  </si>
  <si>
    <t>loxAfr1</t>
  </si>
  <si>
    <t>Loxodonta africana</t>
  </si>
  <si>
    <t>2005-05 (Broad/loxAfr1)</t>
  </si>
  <si>
    <t>monDom2</t>
  </si>
  <si>
    <t>2005-06 (Broad V3 prelim/monDom2)</t>
  </si>
  <si>
    <t>danRer3</t>
  </si>
  <si>
    <t>2005-05 (Zv5/danRer3)</t>
  </si>
  <si>
    <t>oryCun1</t>
  </si>
  <si>
    <t>Oryctolagus cuniculus</t>
  </si>
  <si>
    <t>2005-05 (Broad/oryCun1)</t>
  </si>
  <si>
    <t>echTel1</t>
  </si>
  <si>
    <t>Echinops telfairi</t>
  </si>
  <si>
    <t>2005-07 (Broad/echTel1)</t>
  </si>
  <si>
    <t>droPer1</t>
  </si>
  <si>
    <t>Drosophila persimilis</t>
  </si>
  <si>
    <t>2005-10 (Broad/droPer1)</t>
  </si>
  <si>
    <t>droYak2</t>
  </si>
  <si>
    <t>2005-11 (WUGSC 7.1/droYak2)</t>
  </si>
  <si>
    <t>droSec1</t>
  </si>
  <si>
    <t>Drosophila sechellia</t>
  </si>
  <si>
    <t>2005-10 (Broad/droSec1)</t>
  </si>
  <si>
    <t>rheMac2</t>
  </si>
  <si>
    <t>2006-01 (MGSC Merged 1.0/rheMac2)</t>
  </si>
  <si>
    <t>hg18</t>
  </si>
  <si>
    <t>2006-03 (NCBI36/hg18)</t>
  </si>
  <si>
    <t>dp4</t>
  </si>
  <si>
    <t>2006-02 (Baylor CAF1/dp4)</t>
  </si>
  <si>
    <t>droEre2</t>
  </si>
  <si>
    <t>2006-02 (Agencourt CAF1/droEre2)</t>
  </si>
  <si>
    <t>triCas1</t>
  </si>
  <si>
    <t>Tribolium castaneum</t>
  </si>
  <si>
    <t>2005-01 (Baylor 1.0/triCas1)</t>
  </si>
  <si>
    <t>droVir3</t>
  </si>
  <si>
    <t>2006-02 (Agencourt CAF1/droVir3)</t>
  </si>
  <si>
    <t>droAna3</t>
  </si>
  <si>
    <t>2006-02 (Agencourt CAF1/droAna3)</t>
  </si>
  <si>
    <t>droMoj3</t>
  </si>
  <si>
    <t>2006-02 (Agencourt CAF1/droMoj3)</t>
  </si>
  <si>
    <t>droGri2</t>
  </si>
  <si>
    <t>2006-02 (Agencourt CAF1/droGri2)</t>
  </si>
  <si>
    <t>triCas2</t>
  </si>
  <si>
    <t>2005-09 (Baylor 2.0/triCas2)</t>
  </si>
  <si>
    <t>felCat3</t>
  </si>
  <si>
    <t>Felis catus</t>
  </si>
  <si>
    <t>2006-03 (Broad/felCat3)</t>
  </si>
  <si>
    <t>gasAcu1</t>
  </si>
  <si>
    <t>Gasterosteus aculeatus</t>
  </si>
  <si>
    <t>2006-02 (Broad/gasAcu1)</t>
  </si>
  <si>
    <t>oryLat1</t>
  </si>
  <si>
    <t>2006-04 (NIG/UT MEDAKA1/oryLat1)</t>
  </si>
  <si>
    <t>fr2</t>
  </si>
  <si>
    <t>2004-10 (JGI 4.0/fr2)</t>
  </si>
  <si>
    <t>equCab1</t>
  </si>
  <si>
    <t>2007-01 (Broad/equCab1)</t>
  </si>
  <si>
    <t>anoCar1</t>
  </si>
  <si>
    <t>Anolis carolinensis</t>
  </si>
  <si>
    <t>2007-02 (Broad/anoCar1)</t>
  </si>
  <si>
    <t>ornAna1</t>
  </si>
  <si>
    <t>Ornithorhynchus anatinus</t>
  </si>
  <si>
    <t>2007-03 (WUGSC 5.0.1/ornAna1)</t>
  </si>
  <si>
    <t>caePb1</t>
  </si>
  <si>
    <t>Caenorhabditis brenneri</t>
  </si>
  <si>
    <t>2007-01 (WUGSC 4.0/caePb1)</t>
  </si>
  <si>
    <t>priPac1</t>
  </si>
  <si>
    <t>Pristionchus pacificus</t>
  </si>
  <si>
    <t>2007-02 (WUGSC 5.0/priPac1)</t>
  </si>
  <si>
    <t>ce4</t>
  </si>
  <si>
    <t>2007-01 (WS170/ce4)</t>
  </si>
  <si>
    <t>cb3</t>
  </si>
  <si>
    <t>2007-01 (WUGSC 1.0/cb3)</t>
  </si>
  <si>
    <t>caeRem2</t>
  </si>
  <si>
    <t>Caenorhabditis remanei</t>
  </si>
  <si>
    <t>2006-03 (WUGSC 1.0/caeRem2)</t>
  </si>
  <si>
    <t>dm3</t>
  </si>
  <si>
    <t>2006-04 (BDGP R5/dm3)</t>
  </si>
  <si>
    <t>Otolemur garnettii</t>
  </si>
  <si>
    <t>2006-12 (Broad/otoGar1)</t>
  </si>
  <si>
    <t>Tupaia belangeri</t>
  </si>
  <si>
    <t>2006-12 (Broad/tupBel1)</t>
  </si>
  <si>
    <t>cavPor2</t>
  </si>
  <si>
    <t>Cavia porcellus</t>
  </si>
  <si>
    <t>2005-10 (Broad/cavPor2)</t>
  </si>
  <si>
    <t>Sorex araneus</t>
  </si>
  <si>
    <t>2006-06 (Broad/sorAra1)</t>
  </si>
  <si>
    <t>Erinaceus europaeus</t>
  </si>
  <si>
    <t>2006-06 (Broad/eriEur1)</t>
  </si>
  <si>
    <t>bosTau3</t>
  </si>
  <si>
    <t>2006-08 (Baylor 3.1/bosTau3)</t>
  </si>
  <si>
    <t>mm9</t>
  </si>
  <si>
    <t>2007-07 (NCBI37/mm9)</t>
  </si>
  <si>
    <t>apiMel3</t>
  </si>
  <si>
    <t>2005-05 (Baylor 3.0/apiMel3)</t>
  </si>
  <si>
    <t>strPur2</t>
  </si>
  <si>
    <t>2006-09 (Baylor 2.1/strPur2)</t>
  </si>
  <si>
    <t>danRer5</t>
  </si>
  <si>
    <t>2007-07 (Zv7/danRer5)</t>
  </si>
  <si>
    <t>ponAbe2</t>
  </si>
  <si>
    <t>Pongo pygmaeus abelii</t>
  </si>
  <si>
    <t>2007-07 (WUGSC 2.0.2/ponAbe2)</t>
  </si>
  <si>
    <t>calJac1</t>
  </si>
  <si>
    <t>Callithrix jacchus</t>
  </si>
  <si>
    <t>2007-06 (WUGSC 2.0.2/calJac1)</t>
  </si>
  <si>
    <t>bosTau4</t>
  </si>
  <si>
    <t>2007-10 (Baylor 4.0/bosTau4)</t>
  </si>
  <si>
    <t>2008-02 (Broad/cavPor3)</t>
  </si>
  <si>
    <t>braFlo1</t>
  </si>
  <si>
    <t>Branchiostoma floridae</t>
  </si>
  <si>
    <t>2006-03 (JGI 1.0/braFlo1)</t>
  </si>
  <si>
    <t>petMar1</t>
  </si>
  <si>
    <t>Petromyzon marinus</t>
  </si>
  <si>
    <t>2007-03 (WUGSC 3.0/petMar1)</t>
  </si>
  <si>
    <t>caeRem3</t>
  </si>
  <si>
    <t>2007-05 (WUGSC 15.0.1/caeRem3)</t>
  </si>
  <si>
    <t>caePb2</t>
  </si>
  <si>
    <t>2008-02 (WUGSC 6.0.1/caePb2)</t>
  </si>
  <si>
    <t>caeJap1</t>
  </si>
  <si>
    <t>Caenorhabditis japonica</t>
  </si>
  <si>
    <t>2008-03 (WUGSC 3.0.2/caeJap1)</t>
  </si>
  <si>
    <t>ce6</t>
  </si>
  <si>
    <t>2008-05 (WS190/ce6)</t>
  </si>
  <si>
    <t>taeGut1</t>
  </si>
  <si>
    <t>Taeniopygia guttata</t>
  </si>
  <si>
    <t>2008-07 (WUGSC 3.2.4/taeGut1)</t>
  </si>
  <si>
    <t>gorGor1</t>
  </si>
  <si>
    <t>Gorilla gorilla gorilla</t>
  </si>
  <si>
    <t>2008-10 (Sanger 0.1/gorGor1)</t>
  </si>
  <si>
    <t>Tarsius syrichta</t>
  </si>
  <si>
    <t>2008-08 (Broad/tarSyr1)</t>
  </si>
  <si>
    <t>Microcebus murinus</t>
  </si>
  <si>
    <t>2003-06 (Broad/micMur1)</t>
  </si>
  <si>
    <t>Dipodomys ordii</t>
  </si>
  <si>
    <t>2008-07 (Broad/dipOrd1)</t>
  </si>
  <si>
    <t>Spermophilus tridecemlineatus</t>
  </si>
  <si>
    <t>2008-02 (Broad/speTri1)</t>
  </si>
  <si>
    <t>ochPri2</t>
  </si>
  <si>
    <t>Ochotona princeps</t>
  </si>
  <si>
    <t>2008-07 (Broad/ochPri2)</t>
  </si>
  <si>
    <t>Vicugna pacos</t>
  </si>
  <si>
    <t>2008-07 (Broad/vicPac1)</t>
  </si>
  <si>
    <t>Tursiops truncatus</t>
  </si>
  <si>
    <t>2008-02 (Broad/turTru1)</t>
  </si>
  <si>
    <t>Myotis lucifugus</t>
  </si>
  <si>
    <t>2006-03 (Broad/myoLuc1)</t>
  </si>
  <si>
    <t>Pteropus vampyrus</t>
  </si>
  <si>
    <t>2008-07 (Broad/pteVam1)</t>
  </si>
  <si>
    <t>loxAfr2</t>
  </si>
  <si>
    <t>2008-07 (Broad/loxAfr2)</t>
  </si>
  <si>
    <t>Procavia capensis</t>
  </si>
  <si>
    <t>2008-07 (Broad/proCap1)</t>
  </si>
  <si>
    <t>2008-07 (Broad/dasNov2)</t>
  </si>
  <si>
    <t>Choloepus hoffmanni</t>
  </si>
  <si>
    <t>2008-07 (Broad/choHof1)</t>
  </si>
  <si>
    <t>hg15</t>
  </si>
  <si>
    <t>2003-04 (NCBI33/hg15)</t>
  </si>
  <si>
    <t>bosTau1</t>
  </si>
  <si>
    <t>2004-09 (Baylor 1.0/bosTau1)</t>
  </si>
  <si>
    <t>hg19</t>
  </si>
  <si>
    <t>2009-02 (GRCh37/hg19)</t>
  </si>
  <si>
    <t>macEug1</t>
  </si>
  <si>
    <t>Macropus eugenii</t>
  </si>
  <si>
    <t>2007-11 (Baylor 1.0/macEug1)</t>
  </si>
  <si>
    <t>2006-10 (Broad/monDom5)</t>
  </si>
  <si>
    <t>sacCer2</t>
  </si>
  <si>
    <t>2008-06 (SGD/sacCer2)</t>
  </si>
  <si>
    <t>papHam1</t>
  </si>
  <si>
    <t>Papio hamadryas</t>
  </si>
  <si>
    <t>2008-11 (Baylor 1.0/papHam1)</t>
  </si>
  <si>
    <t>danRer6</t>
  </si>
  <si>
    <t>2008-12 (Zv8/danRer6)</t>
  </si>
  <si>
    <t>tetNig2</t>
  </si>
  <si>
    <t>2007-03 (Genoscope 8.0/tetNig2)</t>
  </si>
  <si>
    <t>bosTauMd3</t>
  </si>
  <si>
    <t>Bos Taurus</t>
  </si>
  <si>
    <t>2009-08 (UMD 3.0/bosTauMd3)</t>
  </si>
  <si>
    <t>2009-07 (Broad/loxAfr3)</t>
  </si>
  <si>
    <t>aplCal1</t>
  </si>
  <si>
    <t>Aplysia californica</t>
  </si>
  <si>
    <t>2008-09 (Broad 2.0/aplCal1)</t>
  </si>
  <si>
    <t>ailMel1</t>
  </si>
  <si>
    <t>Ailuropoda melanoleuca</t>
  </si>
  <si>
    <t>2009-12 (BGI-Shenzhen 1.0/ailMel1)</t>
  </si>
  <si>
    <t>susScr2</t>
  </si>
  <si>
    <t>Sus scrofa</t>
  </si>
  <si>
    <t>2009-11 (SGSC Sscrofa9.2/susScr2)</t>
  </si>
  <si>
    <t>2009-04 (Broad/oryCun2)</t>
  </si>
  <si>
    <t>calJac3</t>
  </si>
  <si>
    <t>2009-03 (WUGSC 3.2/calJac3)</t>
  </si>
  <si>
    <t>ucsc name</t>
  </si>
  <si>
    <t>ucsc species</t>
  </si>
  <si>
    <t>ucsc version</t>
  </si>
  <si>
    <t>ucsc active</t>
  </si>
  <si>
    <t>ucsc tax_id</t>
  </si>
  <si>
    <t>tax_id_date</t>
  </si>
  <si>
    <t>ucsc_tax_id_date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</si>
</sst>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7" fillId="3" borderId="0" xfId="7"/>
    <xf numFmtId="0" fontId="9" fillId="5" borderId="4" xfId="9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workbookViewId="0">
      <selection activeCell="H25" sqref="H25"/>
    </sheetView>
  </sheetViews>
  <sheetFormatPr defaultRowHeight="15" x14ac:dyDescent="0.25"/>
  <cols>
    <col min="1" max="1" width="28.28515625" bestFit="1" customWidth="1"/>
    <col min="2" max="2" width="7.7109375" bestFit="1" customWidth="1"/>
    <col min="3" max="3" width="18.42578125" bestFit="1" customWidth="1"/>
    <col min="4" max="4" width="7" bestFit="1" customWidth="1"/>
    <col min="5" max="5" width="30" bestFit="1" customWidth="1"/>
    <col min="6" max="6" width="10.28515625" bestFit="1" customWidth="1"/>
    <col min="7" max="7" width="14.85546875" bestFit="1" customWidth="1"/>
    <col min="8" max="8" width="24" customWidth="1"/>
    <col min="10" max="10" width="34.28515625" bestFit="1" customWidth="1"/>
    <col min="11" max="12" width="24" customWidth="1"/>
    <col min="15" max="15" width="24" customWidth="1"/>
    <col min="17" max="17" width="11.140625" bestFit="1" customWidth="1"/>
    <col min="18" max="18" width="29.42578125" bestFit="1" customWidth="1"/>
    <col min="19" max="19" width="34.7109375" bestFit="1" customWidth="1"/>
    <col min="20" max="20" width="2" bestFit="1" customWidth="1"/>
    <col min="21" max="21" width="7" bestFit="1" customWidth="1"/>
  </cols>
  <sheetData>
    <row r="1" spans="1:21" x14ac:dyDescent="0.25">
      <c r="H1">
        <v>1</v>
      </c>
      <c r="I1">
        <v>2</v>
      </c>
      <c r="J1">
        <v>3</v>
      </c>
      <c r="K1">
        <v>4</v>
      </c>
      <c r="L1">
        <v>5</v>
      </c>
      <c r="O1" s="1" t="s">
        <v>499</v>
      </c>
      <c r="P1" s="1" t="s">
        <v>501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500</v>
      </c>
      <c r="H2" s="1" t="s">
        <v>501</v>
      </c>
      <c r="I2" s="1" t="s">
        <v>496</v>
      </c>
      <c r="J2" s="1" t="s">
        <v>497</v>
      </c>
      <c r="K2" s="1" t="s">
        <v>498</v>
      </c>
      <c r="L2" s="1" t="s">
        <v>499</v>
      </c>
      <c r="O2">
        <v>4932</v>
      </c>
      <c r="P2" t="str">
        <f>LEFT(S2,7) &amp; "_" &amp;U2</f>
        <v>2008-06_4932</v>
      </c>
      <c r="Q2" t="s">
        <v>470</v>
      </c>
      <c r="R2" t="s">
        <v>179</v>
      </c>
      <c r="S2" t="s">
        <v>471</v>
      </c>
      <c r="T2">
        <v>1</v>
      </c>
      <c r="U2">
        <v>4932</v>
      </c>
    </row>
    <row r="3" spans="1:21" x14ac:dyDescent="0.25">
      <c r="A3" t="s">
        <v>26</v>
      </c>
      <c r="B3" t="s">
        <v>27</v>
      </c>
      <c r="C3" t="s">
        <v>26</v>
      </c>
      <c r="D3">
        <v>9358</v>
      </c>
      <c r="E3" t="s">
        <v>28</v>
      </c>
      <c r="F3" t="s">
        <v>9</v>
      </c>
      <c r="G3" t="str">
        <f>B3&amp;"_"&amp;D3</f>
        <v>2008-09_9358</v>
      </c>
      <c r="H3" t="e">
        <f t="shared" ref="H3:H20" si="0">VLOOKUP($G3,$P$1:$U$136, H$1+1, FALSE)</f>
        <v>#N/A</v>
      </c>
      <c r="I3" t="str">
        <f>VLOOKUP($A3, $Q$2:$U$136,I$1, FALSE)</f>
        <v>Choloepus hoffmanni</v>
      </c>
      <c r="J3" t="str">
        <f>VLOOKUP($A3, $Q$2:$U$136,J$1, FALSE)</f>
        <v>2008-07 (Broad/choHof1)</v>
      </c>
      <c r="K3">
        <f>VLOOKUP($A3, $Q$2:$U$136,K$1, FALSE)</f>
        <v>0</v>
      </c>
      <c r="L3">
        <f>VLOOKUP($A3, $Q$2:$U$136,L$1, FALSE)</f>
        <v>9358</v>
      </c>
      <c r="O3">
        <v>4932</v>
      </c>
      <c r="P3" t="str">
        <f>LEFT(S3,7) &amp; "_" &amp;U3</f>
        <v>2003-10_4932</v>
      </c>
      <c r="Q3" t="s">
        <v>178</v>
      </c>
      <c r="R3" t="s">
        <v>179</v>
      </c>
      <c r="S3" t="s">
        <v>180</v>
      </c>
      <c r="T3">
        <v>1</v>
      </c>
      <c r="U3">
        <v>4932</v>
      </c>
    </row>
    <row r="4" spans="1:21" x14ac:dyDescent="0.25">
      <c r="A4" t="s">
        <v>40</v>
      </c>
      <c r="B4" t="s">
        <v>41</v>
      </c>
      <c r="C4" t="s">
        <v>40</v>
      </c>
      <c r="D4">
        <v>9361</v>
      </c>
      <c r="E4" t="s">
        <v>42</v>
      </c>
      <c r="F4" t="s">
        <v>9</v>
      </c>
      <c r="G4" t="str">
        <f t="shared" ref="G4:G20" si="1">B4&amp;"_"&amp;D4</f>
        <v>2008-07_9361</v>
      </c>
      <c r="H4" t="str">
        <f t="shared" si="0"/>
        <v>dasNov2</v>
      </c>
      <c r="I4" t="str">
        <f>VLOOKUP($G4,$P$1:$U$136, I$1+1, FALSE)</f>
        <v>Dasypus novemcinctus</v>
      </c>
      <c r="J4" t="str">
        <f>VLOOKUP($A4, $Q$2:$U$136,J$1, FALSE)</f>
        <v>2008-07 (Broad/dasNov2)</v>
      </c>
      <c r="K4">
        <f>VLOOKUP($A4, $Q$2:$U$136,K$1, FALSE)</f>
        <v>0</v>
      </c>
      <c r="L4">
        <f>VLOOKUP($A4, $Q$2:$U$136,L$1, FALSE)</f>
        <v>9361</v>
      </c>
      <c r="O4">
        <v>6238</v>
      </c>
      <c r="P4" t="str">
        <f>LEFT(S4,7) &amp; "_" &amp;U4</f>
        <v>2007-01_6238</v>
      </c>
      <c r="Q4" t="s">
        <v>376</v>
      </c>
      <c r="R4" t="s">
        <v>185</v>
      </c>
      <c r="S4" t="s">
        <v>377</v>
      </c>
      <c r="T4">
        <v>1</v>
      </c>
      <c r="U4">
        <v>6238</v>
      </c>
    </row>
    <row r="5" spans="1:21" x14ac:dyDescent="0.25">
      <c r="A5" t="s">
        <v>57</v>
      </c>
      <c r="B5" t="s">
        <v>58</v>
      </c>
      <c r="C5" t="s">
        <v>59</v>
      </c>
      <c r="D5">
        <v>9365</v>
      </c>
      <c r="E5" t="s">
        <v>60</v>
      </c>
      <c r="F5" t="s">
        <v>9</v>
      </c>
      <c r="G5" t="str">
        <f t="shared" si="1"/>
        <v>2006-06_9365</v>
      </c>
      <c r="H5" t="str">
        <f t="shared" si="0"/>
        <v>eriEur1</v>
      </c>
      <c r="I5" t="str">
        <f>VLOOKUP($A5, $Q$2:$U$136,I$1, FALSE)</f>
        <v>Erinaceus europaeus</v>
      </c>
      <c r="J5" t="str">
        <f>VLOOKUP($A5, $Q$2:$U$136,J$1, FALSE)</f>
        <v>2006-06 (Broad/eriEur1)</v>
      </c>
      <c r="K5">
        <f>VLOOKUP($A5, $Q$2:$U$136,K$1, FALSE)</f>
        <v>0</v>
      </c>
      <c r="L5">
        <f>VLOOKUP($A5, $Q$2:$U$136,L$1, FALSE)</f>
        <v>9365</v>
      </c>
      <c r="O5">
        <v>6238</v>
      </c>
      <c r="P5" t="str">
        <f>LEFT(S5,7) &amp; "_" &amp;U5</f>
        <v>2002-07_6238</v>
      </c>
      <c r="Q5" t="s">
        <v>184</v>
      </c>
      <c r="R5" t="s">
        <v>185</v>
      </c>
      <c r="S5" t="s">
        <v>186</v>
      </c>
      <c r="T5">
        <v>1</v>
      </c>
      <c r="U5">
        <v>6238</v>
      </c>
    </row>
    <row r="6" spans="1:21" x14ac:dyDescent="0.25">
      <c r="A6" t="s">
        <v>152</v>
      </c>
      <c r="B6" t="s">
        <v>41</v>
      </c>
      <c r="C6" t="s">
        <v>152</v>
      </c>
      <c r="D6">
        <v>9478</v>
      </c>
      <c r="E6" t="s">
        <v>153</v>
      </c>
      <c r="F6" t="s">
        <v>9</v>
      </c>
      <c r="G6" t="str">
        <f t="shared" si="1"/>
        <v>2008-07_9478</v>
      </c>
      <c r="H6" t="e">
        <f t="shared" si="0"/>
        <v>#N/A</v>
      </c>
      <c r="I6" t="str">
        <f>VLOOKUP($A6, $Q$2:$U$136,I$1, FALSE)</f>
        <v>Tarsius syrichta</v>
      </c>
      <c r="J6" t="str">
        <f>VLOOKUP($A6, $Q$2:$U$136,J$1, FALSE)</f>
        <v>2008-08 (Broad/tarSyr1)</v>
      </c>
      <c r="K6">
        <f>VLOOKUP($A6, $Q$2:$U$136,K$1, FALSE)</f>
        <v>0</v>
      </c>
      <c r="L6">
        <f>VLOOKUP($A6, $Q$2:$U$136,L$1, FALSE)</f>
        <v>9478</v>
      </c>
      <c r="O6">
        <v>6239</v>
      </c>
      <c r="P6" t="str">
        <f>LEFT(S6,7) &amp; "_" &amp;U6</f>
        <v>2008-05_6239</v>
      </c>
      <c r="Q6" t="s">
        <v>426</v>
      </c>
      <c r="R6" t="s">
        <v>227</v>
      </c>
      <c r="S6" t="s">
        <v>427</v>
      </c>
      <c r="T6">
        <v>1</v>
      </c>
      <c r="U6">
        <v>6239</v>
      </c>
    </row>
    <row r="7" spans="1:21" x14ac:dyDescent="0.25">
      <c r="A7" t="s">
        <v>161</v>
      </c>
      <c r="B7" t="s">
        <v>41</v>
      </c>
      <c r="C7" t="s">
        <v>161</v>
      </c>
      <c r="D7">
        <v>9739</v>
      </c>
      <c r="E7" t="s">
        <v>162</v>
      </c>
      <c r="F7" t="s">
        <v>9</v>
      </c>
      <c r="G7" t="str">
        <f t="shared" si="1"/>
        <v>2008-07_9739</v>
      </c>
      <c r="H7" t="e">
        <f t="shared" si="0"/>
        <v>#N/A</v>
      </c>
      <c r="I7" t="str">
        <f>VLOOKUP($A7, $Q$2:$U$136,I$1, FALSE)</f>
        <v>Tursiops truncatus</v>
      </c>
      <c r="J7" t="str">
        <f>VLOOKUP($A7, $Q$2:$U$136,J$1, FALSE)</f>
        <v>2008-02 (Broad/turTru1)</v>
      </c>
      <c r="K7">
        <f>VLOOKUP($A7, $Q$2:$U$136,K$1, FALSE)</f>
        <v>0</v>
      </c>
      <c r="L7">
        <f>VLOOKUP($A7, $Q$2:$U$136,L$1, FALSE)</f>
        <v>9739</v>
      </c>
      <c r="O7">
        <v>6239</v>
      </c>
      <c r="P7" t="str">
        <f>LEFT(S7,7) &amp; "_" &amp;U7</f>
        <v>2007-01_6239</v>
      </c>
      <c r="Q7" t="s">
        <v>374</v>
      </c>
      <c r="R7" t="s">
        <v>227</v>
      </c>
      <c r="S7" t="s">
        <v>375</v>
      </c>
      <c r="T7">
        <v>1</v>
      </c>
      <c r="U7">
        <v>6239</v>
      </c>
    </row>
    <row r="8" spans="1:21" x14ac:dyDescent="0.25">
      <c r="A8" t="s">
        <v>123</v>
      </c>
      <c r="B8" t="s">
        <v>41</v>
      </c>
      <c r="C8" t="s">
        <v>123</v>
      </c>
      <c r="D8">
        <v>9813</v>
      </c>
      <c r="E8" t="s">
        <v>124</v>
      </c>
      <c r="F8" t="s">
        <v>9</v>
      </c>
      <c r="G8" t="str">
        <f t="shared" si="1"/>
        <v>2008-07_9813</v>
      </c>
      <c r="H8" t="str">
        <f t="shared" si="0"/>
        <v>proCap1</v>
      </c>
      <c r="I8" t="str">
        <f>VLOOKUP($A8, $Q$2:$U$136,I$1, FALSE)</f>
        <v>Procavia capensis</v>
      </c>
      <c r="J8" t="str">
        <f>VLOOKUP($A8, $Q$2:$U$136,J$1, FALSE)</f>
        <v>2008-07 (Broad/proCap1)</v>
      </c>
      <c r="K8">
        <f>VLOOKUP($A8, $Q$2:$U$136,K$1, FALSE)</f>
        <v>0</v>
      </c>
      <c r="L8">
        <f>VLOOKUP($A8, $Q$2:$U$136,L$1, FALSE)</f>
        <v>9813</v>
      </c>
      <c r="O8">
        <v>6239</v>
      </c>
      <c r="P8" t="str">
        <f>LEFT(S8,7) &amp; "_" &amp;U8</f>
        <v>2004-03_6239</v>
      </c>
      <c r="Q8" t="s">
        <v>226</v>
      </c>
      <c r="R8" t="s">
        <v>227</v>
      </c>
      <c r="S8" t="s">
        <v>228</v>
      </c>
      <c r="T8">
        <v>1</v>
      </c>
      <c r="U8">
        <v>6239</v>
      </c>
    </row>
    <row r="9" spans="1:21" x14ac:dyDescent="0.25">
      <c r="A9" t="s">
        <v>110</v>
      </c>
      <c r="B9" t="s">
        <v>111</v>
      </c>
      <c r="C9" t="s">
        <v>110</v>
      </c>
      <c r="D9">
        <v>9986</v>
      </c>
      <c r="E9" t="s">
        <v>112</v>
      </c>
      <c r="F9" t="s">
        <v>9</v>
      </c>
      <c r="G9" t="str">
        <f t="shared" si="1"/>
        <v>2009-11_9986</v>
      </c>
      <c r="H9" t="e">
        <f t="shared" si="0"/>
        <v>#N/A</v>
      </c>
      <c r="I9" t="str">
        <f>VLOOKUP($A9, $Q$2:$U$136,I$1, FALSE)</f>
        <v>Oryctolagus cuniculus</v>
      </c>
      <c r="J9" t="str">
        <f>VLOOKUP($A9, $Q$2:$U$136,J$1, FALSE)</f>
        <v>2009-04 (Broad/oryCun2)</v>
      </c>
      <c r="K9">
        <f>VLOOKUP($A9, $Q$2:$U$136,K$1, FALSE)</f>
        <v>1</v>
      </c>
      <c r="L9">
        <f>VLOOKUP($A9, $Q$2:$U$136,L$1, FALSE)</f>
        <v>9986</v>
      </c>
      <c r="O9">
        <v>6500</v>
      </c>
      <c r="P9" t="str">
        <f>LEFT(S9,7) &amp; "_" &amp;U9</f>
        <v>2008-09_6500</v>
      </c>
      <c r="Q9" t="s">
        <v>483</v>
      </c>
      <c r="R9" t="s">
        <v>484</v>
      </c>
      <c r="S9" t="s">
        <v>485</v>
      </c>
      <c r="T9">
        <v>1</v>
      </c>
      <c r="U9">
        <v>6500</v>
      </c>
    </row>
    <row r="10" spans="1:21" x14ac:dyDescent="0.25">
      <c r="A10" t="s">
        <v>43</v>
      </c>
      <c r="B10" t="s">
        <v>41</v>
      </c>
      <c r="C10" t="s">
        <v>43</v>
      </c>
      <c r="D10">
        <v>10020</v>
      </c>
      <c r="E10" t="s">
        <v>44</v>
      </c>
      <c r="F10" t="s">
        <v>9</v>
      </c>
      <c r="G10" t="str">
        <f t="shared" si="1"/>
        <v>2008-07_10020</v>
      </c>
      <c r="H10" t="str">
        <f t="shared" si="0"/>
        <v>dipOrd1</v>
      </c>
      <c r="I10" t="str">
        <f>VLOOKUP($A10, $Q$2:$U$136,I$1, FALSE)</f>
        <v>Dipodomys ordii</v>
      </c>
      <c r="J10" t="str">
        <f>VLOOKUP($A10, $Q$2:$U$136,J$1, FALSE)</f>
        <v>2008-07 (Broad/dipOrd1)</v>
      </c>
      <c r="K10">
        <f>VLOOKUP($A10, $Q$2:$U$136,K$1, FALSE)</f>
        <v>0</v>
      </c>
      <c r="L10">
        <f>VLOOKUP($A10, $Q$2:$U$136,L$1, FALSE)</f>
        <v>10020</v>
      </c>
      <c r="O10">
        <v>7070</v>
      </c>
      <c r="P10" t="str">
        <f>LEFT(S10,7) &amp; "_" &amp;U10</f>
        <v>2005-09_7070</v>
      </c>
      <c r="Q10" t="s">
        <v>348</v>
      </c>
      <c r="R10" t="s">
        <v>338</v>
      </c>
      <c r="S10" t="s">
        <v>349</v>
      </c>
      <c r="T10">
        <v>0</v>
      </c>
      <c r="U10">
        <v>7070</v>
      </c>
    </row>
    <row r="11" spans="1:21" x14ac:dyDescent="0.25">
      <c r="A11" t="s">
        <v>23</v>
      </c>
      <c r="B11" t="s">
        <v>24</v>
      </c>
      <c r="C11" t="s">
        <v>23</v>
      </c>
      <c r="D11">
        <v>10141</v>
      </c>
      <c r="E11" t="s">
        <v>25</v>
      </c>
      <c r="F11" t="s">
        <v>9</v>
      </c>
      <c r="G11" t="str">
        <f t="shared" si="1"/>
        <v>2008-03_10141</v>
      </c>
      <c r="H11" t="e">
        <f t="shared" si="0"/>
        <v>#N/A</v>
      </c>
      <c r="I11" t="str">
        <f>VLOOKUP($A11, $Q$2:$U$136,I$1, FALSE)</f>
        <v>Cavia porcellus</v>
      </c>
      <c r="J11" t="str">
        <f>VLOOKUP($A11, $Q$2:$U$136,J$1, FALSE)</f>
        <v>2008-02 (Broad/cavPor3)</v>
      </c>
      <c r="K11">
        <f>VLOOKUP($A11, $Q$2:$U$136,K$1, FALSE)</f>
        <v>1</v>
      </c>
      <c r="L11">
        <f>VLOOKUP($A11, $Q$2:$U$136,L$1, FALSE)</f>
        <v>10141</v>
      </c>
      <c r="O11">
        <v>7070</v>
      </c>
      <c r="P11" t="str">
        <f>LEFT(S11,7) &amp; "_" &amp;U11</f>
        <v>2005-01_7070</v>
      </c>
      <c r="Q11" t="s">
        <v>337</v>
      </c>
      <c r="R11" t="s">
        <v>338</v>
      </c>
      <c r="S11" t="s">
        <v>339</v>
      </c>
      <c r="T11">
        <v>0</v>
      </c>
      <c r="U11">
        <v>7070</v>
      </c>
    </row>
    <row r="12" spans="1:21" x14ac:dyDescent="0.25">
      <c r="A12" t="s">
        <v>89</v>
      </c>
      <c r="B12" t="s">
        <v>90</v>
      </c>
      <c r="C12" t="s">
        <v>91</v>
      </c>
      <c r="D12">
        <v>13616</v>
      </c>
      <c r="E12" t="s">
        <v>92</v>
      </c>
      <c r="F12" t="s">
        <v>93</v>
      </c>
      <c r="G12" t="str">
        <f t="shared" si="1"/>
        <v>2006-10_13616</v>
      </c>
      <c r="H12" t="str">
        <f t="shared" si="0"/>
        <v>monDom5</v>
      </c>
      <c r="I12" t="str">
        <f>VLOOKUP($A12, $Q$2:$U$136,I$1, FALSE)</f>
        <v>Monodelphis domestica</v>
      </c>
      <c r="J12" t="str">
        <f>VLOOKUP($A12, $Q$2:$U$136,J$1, FALSE)</f>
        <v>2006-10 (Broad/monDom5)</v>
      </c>
      <c r="K12">
        <f>VLOOKUP($A12, $Q$2:$U$136,K$1, FALSE)</f>
        <v>1</v>
      </c>
      <c r="L12">
        <f>VLOOKUP($A12, $Q$2:$U$136,L$1, FALSE)</f>
        <v>13616</v>
      </c>
      <c r="O12">
        <v>7165</v>
      </c>
      <c r="P12" t="str">
        <f>LEFT(S12,7) &amp; "_" &amp;U12</f>
        <v>2003-02_7165</v>
      </c>
      <c r="Q12" t="s">
        <v>251</v>
      </c>
      <c r="R12" t="s">
        <v>252</v>
      </c>
      <c r="S12" t="s">
        <v>253</v>
      </c>
      <c r="T12">
        <v>1</v>
      </c>
      <c r="U12">
        <v>7165</v>
      </c>
    </row>
    <row r="13" spans="1:21" x14ac:dyDescent="0.25">
      <c r="A13" t="s">
        <v>163</v>
      </c>
      <c r="B13" t="s">
        <v>41</v>
      </c>
      <c r="C13" t="s">
        <v>163</v>
      </c>
      <c r="D13">
        <v>30538</v>
      </c>
      <c r="E13" t="s">
        <v>164</v>
      </c>
      <c r="F13" t="s">
        <v>9</v>
      </c>
      <c r="G13" t="str">
        <f t="shared" si="1"/>
        <v>2008-07_30538</v>
      </c>
      <c r="H13" t="str">
        <f t="shared" si="0"/>
        <v>vicPac1</v>
      </c>
      <c r="I13" t="str">
        <f>VLOOKUP($A13, $Q$2:$U$136,I$1, FALSE)</f>
        <v>Vicugna pacos</v>
      </c>
      <c r="J13" t="str">
        <f>VLOOKUP($A13, $Q$2:$U$136,J$1, FALSE)</f>
        <v>2008-07 (Broad/vicPac1)</v>
      </c>
      <c r="K13">
        <f>VLOOKUP($A13, $Q$2:$U$136,K$1, FALSE)</f>
        <v>0</v>
      </c>
      <c r="L13">
        <f>VLOOKUP($A13, $Q$2:$U$136,L$1, FALSE)</f>
        <v>30538</v>
      </c>
      <c r="O13">
        <v>7217</v>
      </c>
      <c r="P13" t="str">
        <f>LEFT(S13,7) &amp; "_" &amp;U13</f>
        <v>2006-02_7217</v>
      </c>
      <c r="Q13" t="s">
        <v>342</v>
      </c>
      <c r="R13" t="s">
        <v>267</v>
      </c>
      <c r="S13" t="s">
        <v>343</v>
      </c>
      <c r="T13">
        <v>0</v>
      </c>
      <c r="U13">
        <v>7217</v>
      </c>
    </row>
    <row r="14" spans="1:21" x14ac:dyDescent="0.25">
      <c r="A14" t="s">
        <v>86</v>
      </c>
      <c r="B14" t="s">
        <v>87</v>
      </c>
      <c r="C14" t="s">
        <v>86</v>
      </c>
      <c r="D14">
        <v>30608</v>
      </c>
      <c r="E14" t="s">
        <v>88</v>
      </c>
      <c r="F14" t="s">
        <v>9</v>
      </c>
      <c r="G14" t="str">
        <f t="shared" si="1"/>
        <v>2007-06_30608</v>
      </c>
      <c r="H14" t="e">
        <f t="shared" si="0"/>
        <v>#N/A</v>
      </c>
      <c r="I14" t="str">
        <f>VLOOKUP($A14, $Q$2:$U$136,I$1, FALSE)</f>
        <v>Microcebus murinus</v>
      </c>
      <c r="J14" t="str">
        <f>VLOOKUP($A14, $Q$2:$U$136,J$1, FALSE)</f>
        <v>2003-06 (Broad/micMur1)</v>
      </c>
      <c r="K14">
        <f>VLOOKUP($A14, $Q$2:$U$136,K$1, FALSE)</f>
        <v>0</v>
      </c>
      <c r="L14">
        <f>VLOOKUP($A14, $Q$2:$U$136,L$1, FALSE)</f>
        <v>30608</v>
      </c>
      <c r="O14">
        <v>7217</v>
      </c>
      <c r="P14" t="str">
        <f>LEFT(S14,7) &amp; "_" &amp;U14</f>
        <v>2005-08_7217</v>
      </c>
      <c r="Q14" t="s">
        <v>296</v>
      </c>
      <c r="R14" t="s">
        <v>267</v>
      </c>
      <c r="S14" t="s">
        <v>297</v>
      </c>
      <c r="T14">
        <v>1</v>
      </c>
      <c r="U14">
        <v>7217</v>
      </c>
    </row>
    <row r="15" spans="1:21" x14ac:dyDescent="0.25">
      <c r="A15" t="s">
        <v>116</v>
      </c>
      <c r="B15" t="s">
        <v>19</v>
      </c>
      <c r="C15" t="s">
        <v>117</v>
      </c>
      <c r="D15">
        <v>30611</v>
      </c>
      <c r="E15" t="s">
        <v>118</v>
      </c>
      <c r="F15" t="s">
        <v>9</v>
      </c>
      <c r="G15" t="str">
        <f t="shared" si="1"/>
        <v>2006-05_30611</v>
      </c>
      <c r="H15" t="e">
        <f t="shared" si="0"/>
        <v>#N/A</v>
      </c>
      <c r="I15" t="str">
        <f>VLOOKUP($A15, $Q$2:$U$136,I$1, FALSE)</f>
        <v>Otolemur garnettii</v>
      </c>
      <c r="J15" t="str">
        <f>VLOOKUP($A15, $Q$2:$U$136,J$1, FALSE)</f>
        <v>2006-12 (Broad/otoGar1)</v>
      </c>
      <c r="K15">
        <f>VLOOKUP($A15, $Q$2:$U$136,K$1, FALSE)</f>
        <v>0</v>
      </c>
      <c r="L15">
        <f>VLOOKUP($A15, $Q$2:$U$136,L$1, FALSE)</f>
        <v>30611</v>
      </c>
      <c r="O15">
        <v>7217</v>
      </c>
      <c r="P15" t="str">
        <f>LEFT(S15,7) &amp; "_" &amp;U15</f>
        <v>2004-07_7217</v>
      </c>
      <c r="Q15" t="s">
        <v>266</v>
      </c>
      <c r="R15" t="s">
        <v>267</v>
      </c>
      <c r="S15" t="s">
        <v>268</v>
      </c>
      <c r="T15">
        <v>1</v>
      </c>
      <c r="U15">
        <v>7217</v>
      </c>
    </row>
    <row r="16" spans="1:21" x14ac:dyDescent="0.25">
      <c r="A16" t="s">
        <v>158</v>
      </c>
      <c r="B16" t="s">
        <v>58</v>
      </c>
      <c r="C16" t="s">
        <v>159</v>
      </c>
      <c r="D16">
        <v>37347</v>
      </c>
      <c r="E16" t="s">
        <v>160</v>
      </c>
      <c r="F16" t="s">
        <v>9</v>
      </c>
      <c r="G16" t="str">
        <f t="shared" si="1"/>
        <v>2006-06_37347</v>
      </c>
      <c r="H16" t="e">
        <f t="shared" si="0"/>
        <v>#N/A</v>
      </c>
      <c r="I16" t="str">
        <f>VLOOKUP($A16, $Q$2:$U$136,I$1, FALSE)</f>
        <v>Tupaia belangeri</v>
      </c>
      <c r="J16" t="str">
        <f>VLOOKUP($A16, $Q$2:$U$136,J$1, FALSE)</f>
        <v>2006-12 (Broad/tupBel1)</v>
      </c>
      <c r="K16">
        <f>VLOOKUP($A16, $Q$2:$U$136,K$1, FALSE)</f>
        <v>0</v>
      </c>
      <c r="L16">
        <f>VLOOKUP($A16, $Q$2:$U$136,L$1, FALSE)</f>
        <v>37347</v>
      </c>
      <c r="O16">
        <v>7220</v>
      </c>
      <c r="P16" t="str">
        <f>LEFT(S16,7) &amp; "_" &amp;U16</f>
        <v>2006-02_7220</v>
      </c>
      <c r="Q16" t="s">
        <v>335</v>
      </c>
      <c r="R16" t="s">
        <v>291</v>
      </c>
      <c r="S16" t="s">
        <v>336</v>
      </c>
      <c r="T16">
        <v>0</v>
      </c>
      <c r="U16">
        <v>7220</v>
      </c>
    </row>
    <row r="17" spans="1:21" x14ac:dyDescent="0.25">
      <c r="A17" t="s">
        <v>135</v>
      </c>
      <c r="B17" t="s">
        <v>34</v>
      </c>
      <c r="C17" t="s">
        <v>136</v>
      </c>
      <c r="D17">
        <v>42254</v>
      </c>
      <c r="E17" t="s">
        <v>137</v>
      </c>
      <c r="F17" t="s">
        <v>9</v>
      </c>
      <c r="G17" t="str">
        <f t="shared" si="1"/>
        <v>2005-10_42254</v>
      </c>
      <c r="H17" t="e">
        <f t="shared" si="0"/>
        <v>#N/A</v>
      </c>
      <c r="I17" t="str">
        <f>VLOOKUP($A17, $Q$2:$U$136,I$1, FALSE)</f>
        <v>Sorex araneus</v>
      </c>
      <c r="J17" t="str">
        <f>VLOOKUP($A17, $Q$2:$U$136,J$1, FALSE)</f>
        <v>2006-06 (Broad/sorAra1)</v>
      </c>
      <c r="K17">
        <f>VLOOKUP($A17, $Q$2:$U$136,K$1, FALSE)</f>
        <v>0</v>
      </c>
      <c r="L17">
        <f>VLOOKUP($A17, $Q$2:$U$136,L$1, FALSE)</f>
        <v>42254</v>
      </c>
      <c r="O17">
        <v>7220</v>
      </c>
      <c r="P17" t="str">
        <f>LEFT(S17,7) &amp; "_" &amp;U17</f>
        <v>2005-08_7220</v>
      </c>
      <c r="Q17" t="s">
        <v>290</v>
      </c>
      <c r="R17" t="s">
        <v>291</v>
      </c>
      <c r="S17" t="s">
        <v>292</v>
      </c>
      <c r="T17">
        <v>1</v>
      </c>
      <c r="U17">
        <v>7220</v>
      </c>
    </row>
    <row r="18" spans="1:21" x14ac:dyDescent="0.25">
      <c r="A18" t="s">
        <v>138</v>
      </c>
      <c r="B18" t="s">
        <v>58</v>
      </c>
      <c r="C18" t="s">
        <v>139</v>
      </c>
      <c r="D18">
        <v>43179</v>
      </c>
      <c r="E18" t="s">
        <v>140</v>
      </c>
      <c r="F18" t="s">
        <v>9</v>
      </c>
      <c r="G18" t="str">
        <f t="shared" si="1"/>
        <v>2006-06_43179</v>
      </c>
      <c r="H18" t="e">
        <f t="shared" si="0"/>
        <v>#N/A</v>
      </c>
      <c r="I18" t="str">
        <f>VLOOKUP($A18, $Q$2:$U$136,I$1, FALSE)</f>
        <v>Spermophilus tridecemlineatus</v>
      </c>
      <c r="J18" t="str">
        <f>VLOOKUP($A18, $Q$2:$U$136,J$1, FALSE)</f>
        <v>2008-02 (Broad/speTri1)</v>
      </c>
      <c r="K18">
        <f>VLOOKUP($A18, $Q$2:$U$136,K$1, FALSE)</f>
        <v>0</v>
      </c>
      <c r="L18">
        <f>VLOOKUP($A18, $Q$2:$U$136,L$1, FALSE)</f>
        <v>43179</v>
      </c>
      <c r="O18">
        <v>7222</v>
      </c>
      <c r="P18" t="str">
        <f>LEFT(S18,7) &amp; "_" &amp;U18</f>
        <v>2006-02_7222</v>
      </c>
      <c r="Q18" t="s">
        <v>346</v>
      </c>
      <c r="R18" t="s">
        <v>299</v>
      </c>
      <c r="S18" t="s">
        <v>347</v>
      </c>
      <c r="T18">
        <v>0</v>
      </c>
      <c r="U18">
        <v>7222</v>
      </c>
    </row>
    <row r="19" spans="1:21" x14ac:dyDescent="0.25">
      <c r="A19" t="s">
        <v>99</v>
      </c>
      <c r="B19" t="s">
        <v>62</v>
      </c>
      <c r="C19" t="s">
        <v>100</v>
      </c>
      <c r="D19">
        <v>59463</v>
      </c>
      <c r="E19" t="s">
        <v>101</v>
      </c>
      <c r="F19" t="s">
        <v>9</v>
      </c>
      <c r="G19" t="str">
        <f t="shared" si="1"/>
        <v>2006-03_59463</v>
      </c>
      <c r="H19" t="str">
        <f t="shared" si="0"/>
        <v>myoLuc1</v>
      </c>
      <c r="I19" t="str">
        <f>VLOOKUP($A19, $Q$2:$U$136,I$1, FALSE)</f>
        <v>Myotis lucifugus</v>
      </c>
      <c r="J19" t="str">
        <f>VLOOKUP($A19, $Q$2:$U$136,J$1, FALSE)</f>
        <v>2006-03 (Broad/myoLuc1)</v>
      </c>
      <c r="K19">
        <f>VLOOKUP($A19, $Q$2:$U$136,K$1, FALSE)</f>
        <v>0</v>
      </c>
      <c r="L19">
        <f>VLOOKUP($A19, $Q$2:$U$136,L$1, FALSE)</f>
        <v>59463</v>
      </c>
      <c r="O19">
        <v>7222</v>
      </c>
      <c r="P19" t="str">
        <f>LEFT(S19,7) &amp; "_" &amp;U19</f>
        <v>2005-08_7222</v>
      </c>
      <c r="Q19" t="s">
        <v>298</v>
      </c>
      <c r="R19" t="s">
        <v>299</v>
      </c>
      <c r="S19" t="s">
        <v>300</v>
      </c>
      <c r="T19">
        <v>1</v>
      </c>
      <c r="U19">
        <v>7222</v>
      </c>
    </row>
    <row r="20" spans="1:21" x14ac:dyDescent="0.25">
      <c r="A20" t="s">
        <v>125</v>
      </c>
      <c r="B20" t="s">
        <v>41</v>
      </c>
      <c r="C20" t="s">
        <v>125</v>
      </c>
      <c r="D20">
        <v>132908</v>
      </c>
      <c r="E20" t="s">
        <v>126</v>
      </c>
      <c r="F20" t="s">
        <v>9</v>
      </c>
      <c r="G20" t="str">
        <f t="shared" si="1"/>
        <v>2008-07_132908</v>
      </c>
      <c r="H20" t="str">
        <f t="shared" si="0"/>
        <v>pteVam1</v>
      </c>
      <c r="I20" t="str">
        <f>VLOOKUP($A20, $Q$2:$U$136,I$1, FALSE)</f>
        <v>Pteropus vampyrus</v>
      </c>
      <c r="J20" t="str">
        <f>VLOOKUP($A20, $Q$2:$U$136,J$1, FALSE)</f>
        <v>2008-07 (Broad/pteVam1)</v>
      </c>
      <c r="K20">
        <f>VLOOKUP($A20, $Q$2:$U$136,K$1, FALSE)</f>
        <v>0</v>
      </c>
      <c r="L20">
        <f>VLOOKUP($A20, $Q$2:$U$136,L$1, FALSE)</f>
        <v>132908</v>
      </c>
      <c r="O20">
        <v>7227</v>
      </c>
      <c r="P20" t="str">
        <f>LEFT(S20,7) &amp; "_" &amp;U20</f>
        <v>2006-04_7227</v>
      </c>
      <c r="Q20" t="s">
        <v>381</v>
      </c>
      <c r="R20" t="s">
        <v>170</v>
      </c>
      <c r="S20" t="s">
        <v>382</v>
      </c>
      <c r="T20">
        <v>1</v>
      </c>
      <c r="U20">
        <v>7227</v>
      </c>
    </row>
    <row r="21" spans="1:21" x14ac:dyDescent="0.25">
      <c r="A21" t="s">
        <v>45</v>
      </c>
      <c r="B21" t="s">
        <v>46</v>
      </c>
      <c r="C21" t="s">
        <v>47</v>
      </c>
      <c r="D21">
        <v>7227</v>
      </c>
      <c r="E21" t="s">
        <v>48</v>
      </c>
      <c r="F21" t="s">
        <v>9</v>
      </c>
      <c r="G21" t="str">
        <f>B21&amp;"_"&amp;D21</f>
        <v>2006-04_7227</v>
      </c>
      <c r="H21" t="str">
        <f>VLOOKUP($G21,$P$1:$U$136, H$1+1, FALSE)</f>
        <v>dm3</v>
      </c>
      <c r="I21" t="str">
        <f>VLOOKUP($G21,$P$1:$U$136, I$1+1, FALSE)</f>
        <v>Drosophila melanogaster</v>
      </c>
      <c r="J21" t="str">
        <f>VLOOKUP($G21,$P$1:$U$136, J$1+1, FALSE)</f>
        <v>2006-04 (BDGP R5/dm3)</v>
      </c>
      <c r="K21">
        <f>VLOOKUP($G21,$P$1:$U$136, K$1+1, FALSE)</f>
        <v>1</v>
      </c>
      <c r="L21">
        <f>VLOOKUP($G21,$P$1:$U$136, L$1+1, FALSE)</f>
        <v>7227</v>
      </c>
      <c r="O21">
        <v>7227</v>
      </c>
      <c r="P21" t="str">
        <f>LEFT(S21,7) &amp; "_" &amp;U21</f>
        <v>2004-04_7227</v>
      </c>
      <c r="Q21" t="s">
        <v>275</v>
      </c>
      <c r="R21" t="s">
        <v>170</v>
      </c>
      <c r="S21" t="s">
        <v>276</v>
      </c>
      <c r="T21">
        <v>1</v>
      </c>
      <c r="U21">
        <v>7227</v>
      </c>
    </row>
    <row r="22" spans="1:21" x14ac:dyDescent="0.25">
      <c r="A22" t="s">
        <v>29</v>
      </c>
      <c r="B22" t="s">
        <v>30</v>
      </c>
      <c r="C22" t="s">
        <v>31</v>
      </c>
      <c r="D22">
        <v>7719</v>
      </c>
      <c r="E22" t="s">
        <v>32</v>
      </c>
      <c r="F22" t="s">
        <v>9</v>
      </c>
      <c r="G22" t="str">
        <f>B22&amp;"_"&amp;D22</f>
        <v>2005-03_7719</v>
      </c>
      <c r="H22" t="str">
        <f>VLOOKUP($G22,$P$1:$U$136, H$1+1, FALSE)</f>
        <v>ci2</v>
      </c>
      <c r="I22" t="str">
        <f>VLOOKUP($G22,$P$1:$U$136, I$1+1, FALSE)</f>
        <v>Ciona intestinalis</v>
      </c>
      <c r="J22" t="str">
        <f>VLOOKUP($G22,$P$1:$U$136, J$1+1, FALSE)</f>
        <v>2005-03 (JGI 2.1/ci2)</v>
      </c>
      <c r="K22">
        <f>VLOOKUP($G22,$P$1:$U$136, K$1+1, FALSE)</f>
        <v>1</v>
      </c>
      <c r="L22">
        <f>VLOOKUP($G22,$P$1:$U$136, L$1+1, FALSE)</f>
        <v>7719</v>
      </c>
      <c r="O22">
        <v>7227</v>
      </c>
      <c r="P22" t="str">
        <f>LEFT(S22,7) &amp; "_" &amp;U22</f>
        <v>2003-01_7227</v>
      </c>
      <c r="Q22" t="s">
        <v>169</v>
      </c>
      <c r="R22" t="s">
        <v>170</v>
      </c>
      <c r="S22" t="s">
        <v>171</v>
      </c>
      <c r="T22">
        <v>1</v>
      </c>
      <c r="U22">
        <v>7227</v>
      </c>
    </row>
    <row r="23" spans="1:21" x14ac:dyDescent="0.25">
      <c r="A23" t="s">
        <v>37</v>
      </c>
      <c r="B23" t="s">
        <v>38</v>
      </c>
      <c r="C23" t="s">
        <v>37</v>
      </c>
      <c r="D23">
        <v>7955</v>
      </c>
      <c r="E23" t="s">
        <v>39</v>
      </c>
      <c r="F23" t="s">
        <v>37</v>
      </c>
      <c r="G23" t="str">
        <f>B23&amp;"_"&amp;D23</f>
        <v>2008-12_7955</v>
      </c>
      <c r="H23" t="str">
        <f>VLOOKUP($G23,$P$1:$U$136, H$1+1, FALSE)</f>
        <v>danRer6</v>
      </c>
      <c r="I23" t="str">
        <f>VLOOKUP($G23,$P$1:$U$136, I$1+1, FALSE)</f>
        <v>Danio rerio</v>
      </c>
      <c r="J23" t="str">
        <f>VLOOKUP($G23,$P$1:$U$136, J$1+1, FALSE)</f>
        <v>2008-12 (Zv8/danRer6)</v>
      </c>
      <c r="K23">
        <f>VLOOKUP($G23,$P$1:$U$136, K$1+1, FALSE)</f>
        <v>1</v>
      </c>
      <c r="L23">
        <f>VLOOKUP($G23,$P$1:$U$136, L$1+1, FALSE)</f>
        <v>7955</v>
      </c>
      <c r="O23">
        <v>7230</v>
      </c>
      <c r="P23" t="str">
        <f>LEFT(S23,7) &amp; "_" &amp;U23</f>
        <v>2006-02_7230</v>
      </c>
      <c r="Q23" t="s">
        <v>344</v>
      </c>
      <c r="R23" t="s">
        <v>258</v>
      </c>
      <c r="S23" t="s">
        <v>345</v>
      </c>
      <c r="T23">
        <v>0</v>
      </c>
      <c r="U23">
        <v>7230</v>
      </c>
    </row>
    <row r="24" spans="1:21" x14ac:dyDescent="0.25">
      <c r="A24" t="s">
        <v>113</v>
      </c>
      <c r="B24" t="s">
        <v>34</v>
      </c>
      <c r="C24" t="s">
        <v>114</v>
      </c>
      <c r="D24">
        <v>8090</v>
      </c>
      <c r="E24" t="s">
        <v>115</v>
      </c>
      <c r="F24" t="s">
        <v>9</v>
      </c>
      <c r="G24" t="str">
        <f>B24&amp;"_"&amp;D24</f>
        <v>2005-10_8090</v>
      </c>
      <c r="H24" t="str">
        <f>VLOOKUP($G24,$P$1:$U$136, H$1+1, FALSE)</f>
        <v>oryLat2</v>
      </c>
      <c r="I24" t="str">
        <f>VLOOKUP($G24,$P$1:$U$136, I$1+1, FALSE)</f>
        <v>Oryzias latipes</v>
      </c>
      <c r="J24" t="str">
        <f>VLOOKUP($G24,$P$1:$U$136, J$1+1, FALSE)</f>
        <v>2005-10 (NIG/UT MEDAKA1/oryLat2)</v>
      </c>
      <c r="K24">
        <f>VLOOKUP($G24,$P$1:$U$136, K$1+1, FALSE)</f>
        <v>1</v>
      </c>
      <c r="L24">
        <f>VLOOKUP($G24,$P$1:$U$136, L$1+1, FALSE)</f>
        <v>8090</v>
      </c>
      <c r="O24">
        <v>7230</v>
      </c>
      <c r="P24" t="str">
        <f>LEFT(S24,7) &amp; "_" &amp;U24</f>
        <v>2005-08_7230</v>
      </c>
      <c r="Q24" t="s">
        <v>288</v>
      </c>
      <c r="R24" t="s">
        <v>258</v>
      </c>
      <c r="S24" t="s">
        <v>289</v>
      </c>
      <c r="T24">
        <v>1</v>
      </c>
      <c r="U24">
        <v>7230</v>
      </c>
    </row>
    <row r="25" spans="1:21" x14ac:dyDescent="0.25">
      <c r="A25" t="s">
        <v>165</v>
      </c>
      <c r="B25" t="s">
        <v>166</v>
      </c>
      <c r="C25" t="s">
        <v>167</v>
      </c>
      <c r="D25">
        <v>8364</v>
      </c>
      <c r="E25" t="s">
        <v>168</v>
      </c>
      <c r="F25" t="s">
        <v>9</v>
      </c>
      <c r="G25" t="str">
        <f>B25&amp;"_"&amp;D25</f>
        <v>2005-08_8364</v>
      </c>
      <c r="H25" t="str">
        <f>VLOOKUP($G25,$P$1:$U$136, H$1+1, FALSE)</f>
        <v>xenTro2</v>
      </c>
      <c r="I25" t="str">
        <f>VLOOKUP($G25,$P$1:$U$136, I$1+1, FALSE)</f>
        <v>Xenopus tropicalis</v>
      </c>
      <c r="J25" t="str">
        <f>VLOOKUP($G25,$P$1:$U$136, J$1+1, FALSE)</f>
        <v>2005-08 (JGI 4.1/xenTro2)</v>
      </c>
      <c r="K25">
        <f>VLOOKUP($G25,$P$1:$U$136, K$1+1, FALSE)</f>
        <v>1</v>
      </c>
      <c r="L25">
        <f>VLOOKUP($G25,$P$1:$U$136, L$1+1, FALSE)</f>
        <v>8364</v>
      </c>
      <c r="O25">
        <v>7230</v>
      </c>
      <c r="P25" t="str">
        <f>LEFT(S25,7) &amp; "_" &amp;U25</f>
        <v>2004-08_7230</v>
      </c>
      <c r="Q25" t="s">
        <v>257</v>
      </c>
      <c r="R25" t="s">
        <v>258</v>
      </c>
      <c r="S25" t="s">
        <v>259</v>
      </c>
      <c r="T25">
        <v>1</v>
      </c>
      <c r="U25">
        <v>7230</v>
      </c>
    </row>
    <row r="26" spans="1:21" x14ac:dyDescent="0.25">
      <c r="A26" t="s">
        <v>64</v>
      </c>
      <c r="B26" t="s">
        <v>19</v>
      </c>
      <c r="C26" t="s">
        <v>64</v>
      </c>
      <c r="D26">
        <v>9031</v>
      </c>
      <c r="E26" t="s">
        <v>65</v>
      </c>
      <c r="F26" t="s">
        <v>22</v>
      </c>
      <c r="G26" t="str">
        <f>B26&amp;"_"&amp;D26</f>
        <v>2006-05_9031</v>
      </c>
      <c r="H26" t="str">
        <f>VLOOKUP($G26,$P$1:$U$136, H$1+1, FALSE)</f>
        <v>galGal3</v>
      </c>
      <c r="I26" t="str">
        <f>VLOOKUP($G26,$P$1:$U$136, I$1+1, FALSE)</f>
        <v>Gallus gallus</v>
      </c>
      <c r="J26" t="str">
        <f>VLOOKUP($G26,$P$1:$U$136, J$1+1, FALSE)</f>
        <v>2006-05 (WUGSC 2.1/galGal3)</v>
      </c>
      <c r="K26">
        <f>VLOOKUP($G26,$P$1:$U$136, K$1+1, FALSE)</f>
        <v>1</v>
      </c>
      <c r="L26">
        <f>VLOOKUP($G26,$P$1:$U$136, L$1+1, FALSE)</f>
        <v>9031</v>
      </c>
      <c r="O26">
        <v>7234</v>
      </c>
      <c r="P26" t="str">
        <f>LEFT(S26,7) &amp; "_" &amp;U26</f>
        <v>2005-10_7234</v>
      </c>
      <c r="Q26" t="s">
        <v>321</v>
      </c>
      <c r="R26" t="s">
        <v>322</v>
      </c>
      <c r="S26" t="s">
        <v>323</v>
      </c>
      <c r="T26">
        <v>1</v>
      </c>
      <c r="U26">
        <v>7234</v>
      </c>
    </row>
    <row r="27" spans="1:21" x14ac:dyDescent="0.25">
      <c r="A27" t="s">
        <v>49</v>
      </c>
      <c r="B27" t="s">
        <v>50</v>
      </c>
      <c r="C27" t="s">
        <v>49</v>
      </c>
      <c r="D27">
        <v>9371</v>
      </c>
      <c r="E27" t="s">
        <v>51</v>
      </c>
      <c r="F27" t="s">
        <v>9</v>
      </c>
      <c r="G27" t="str">
        <f>B27&amp;"_"&amp;D27</f>
        <v>2005-07_9371</v>
      </c>
      <c r="H27" t="str">
        <f>VLOOKUP($G27,$P$1:$U$136, H$1+1, FALSE)</f>
        <v>echTel1</v>
      </c>
      <c r="I27" t="str">
        <f>VLOOKUP($G27,$P$1:$U$136, I$1+1, FALSE)</f>
        <v>Echinops telfairi</v>
      </c>
      <c r="J27" t="str">
        <f>VLOOKUP($G27,$P$1:$U$136, J$1+1, FALSE)</f>
        <v>2005-07 (Broad/echTel1)</v>
      </c>
      <c r="K27">
        <f>VLOOKUP($G27,$P$1:$U$136, K$1+1, FALSE)</f>
        <v>0</v>
      </c>
      <c r="L27">
        <f>VLOOKUP($G27,$P$1:$U$136, L$1+1, FALSE)</f>
        <v>9371</v>
      </c>
      <c r="O27">
        <v>7237</v>
      </c>
      <c r="P27" t="str">
        <f>LEFT(S27,7) &amp; "_" &amp;U27</f>
        <v>2006-02_7237</v>
      </c>
      <c r="Q27" t="s">
        <v>333</v>
      </c>
      <c r="R27" t="s">
        <v>182</v>
      </c>
      <c r="S27" t="s">
        <v>334</v>
      </c>
      <c r="T27">
        <v>0</v>
      </c>
      <c r="U27">
        <v>7237</v>
      </c>
    </row>
    <row r="28" spans="1:21" x14ac:dyDescent="0.25">
      <c r="A28" t="s">
        <v>119</v>
      </c>
      <c r="B28" t="s">
        <v>62</v>
      </c>
      <c r="C28" t="s">
        <v>119</v>
      </c>
      <c r="D28">
        <v>9598</v>
      </c>
      <c r="E28" t="s">
        <v>120</v>
      </c>
      <c r="F28" t="s">
        <v>22</v>
      </c>
      <c r="G28" t="str">
        <f>B28&amp;"_"&amp;D28</f>
        <v>2006-03_9598</v>
      </c>
      <c r="H28" t="str">
        <f>VLOOKUP($G28,$P$1:$U$136, H$1+1, FALSE)</f>
        <v>panTro2</v>
      </c>
      <c r="I28" t="str">
        <f>VLOOKUP($G28,$P$1:$U$136, I$1+1, FALSE)</f>
        <v>Pan troglodytes</v>
      </c>
      <c r="J28" t="str">
        <f>VLOOKUP($G28,$P$1:$U$136, J$1+1, FALSE)</f>
        <v>2006-03 (CGSC 2.1/panTro2)</v>
      </c>
      <c r="K28">
        <f>VLOOKUP($G28,$P$1:$U$136, K$1+1, FALSE)</f>
        <v>1</v>
      </c>
      <c r="L28">
        <f>VLOOKUP($G28,$P$1:$U$136, L$1+1, FALSE)</f>
        <v>9598</v>
      </c>
      <c r="O28">
        <v>7237</v>
      </c>
      <c r="P28" t="str">
        <f>LEFT(S28,7) &amp; "_" &amp;U28</f>
        <v>2004-11_7237</v>
      </c>
      <c r="Q28" t="s">
        <v>277</v>
      </c>
      <c r="R28" t="s">
        <v>182</v>
      </c>
      <c r="S28" t="s">
        <v>278</v>
      </c>
      <c r="T28">
        <v>1</v>
      </c>
      <c r="U28">
        <v>7237</v>
      </c>
    </row>
    <row r="29" spans="1:21" x14ac:dyDescent="0.25">
      <c r="A29" t="s">
        <v>73</v>
      </c>
      <c r="B29" t="s">
        <v>74</v>
      </c>
      <c r="C29" t="s">
        <v>73</v>
      </c>
      <c r="D29">
        <v>9606</v>
      </c>
      <c r="E29" t="s">
        <v>75</v>
      </c>
      <c r="F29" t="s">
        <v>9</v>
      </c>
      <c r="G29" t="str">
        <f>B29&amp;"_"&amp;D29</f>
        <v>2009-02_9606</v>
      </c>
      <c r="H29" t="str">
        <f>VLOOKUP($G29,$P$1:$U$136, H$1+1, FALSE)</f>
        <v>hg19</v>
      </c>
      <c r="I29" t="str">
        <f>VLOOKUP($G29,$P$1:$U$136, I$1+1, FALSE)</f>
        <v>Homo sapiens</v>
      </c>
      <c r="J29" t="str">
        <f>VLOOKUP($G29,$P$1:$U$136, J$1+1, FALSE)</f>
        <v>2009-02 (GRCh37/hg19)</v>
      </c>
      <c r="K29">
        <f>VLOOKUP($G29,$P$1:$U$136, K$1+1, FALSE)</f>
        <v>1</v>
      </c>
      <c r="L29">
        <f>VLOOKUP($G29,$P$1:$U$136, L$1+1, FALSE)</f>
        <v>9606</v>
      </c>
      <c r="O29">
        <v>7237</v>
      </c>
      <c r="P29" t="str">
        <f>LEFT(S29,7) &amp; "_" &amp;U29</f>
        <v>2003-08_7237</v>
      </c>
      <c r="Q29" t="s">
        <v>181</v>
      </c>
      <c r="R29" t="s">
        <v>182</v>
      </c>
      <c r="S29" t="s">
        <v>183</v>
      </c>
      <c r="T29">
        <v>1</v>
      </c>
      <c r="U29">
        <v>7237</v>
      </c>
    </row>
    <row r="30" spans="1:21" x14ac:dyDescent="0.25">
      <c r="A30" t="s">
        <v>61</v>
      </c>
      <c r="B30" t="s">
        <v>62</v>
      </c>
      <c r="C30" t="s">
        <v>61</v>
      </c>
      <c r="D30">
        <v>9685</v>
      </c>
      <c r="E30" t="s">
        <v>63</v>
      </c>
      <c r="F30" t="s">
        <v>9</v>
      </c>
      <c r="G30" t="str">
        <f>B30&amp;"_"&amp;D30</f>
        <v>2006-03_9685</v>
      </c>
      <c r="H30" t="str">
        <f>VLOOKUP($G30,$P$1:$U$136, H$1+1, FALSE)</f>
        <v>felCat3</v>
      </c>
      <c r="I30" t="str">
        <f>VLOOKUP($G30,$P$1:$U$136, I$1+1, FALSE)</f>
        <v>Felis catus</v>
      </c>
      <c r="J30" t="str">
        <f>VLOOKUP($G30,$P$1:$U$136, J$1+1, FALSE)</f>
        <v>2006-03 (Broad/felCat3)</v>
      </c>
      <c r="K30">
        <f>VLOOKUP($G30,$P$1:$U$136, K$1+1, FALSE)</f>
        <v>1</v>
      </c>
      <c r="L30">
        <f>VLOOKUP($G30,$P$1:$U$136, L$1+1, FALSE)</f>
        <v>9685</v>
      </c>
      <c r="O30">
        <v>7238</v>
      </c>
      <c r="P30" t="str">
        <f>LEFT(S30,7) &amp; "_" &amp;U30</f>
        <v>2005-10_7238</v>
      </c>
      <c r="Q30" t="s">
        <v>326</v>
      </c>
      <c r="R30" t="s">
        <v>327</v>
      </c>
      <c r="S30" t="s">
        <v>328</v>
      </c>
      <c r="T30">
        <v>1</v>
      </c>
      <c r="U30">
        <v>7238</v>
      </c>
    </row>
    <row r="31" spans="1:21" x14ac:dyDescent="0.25">
      <c r="A31" t="s">
        <v>76</v>
      </c>
      <c r="B31" t="s">
        <v>77</v>
      </c>
      <c r="C31" t="s">
        <v>78</v>
      </c>
      <c r="D31">
        <v>9785</v>
      </c>
      <c r="E31" t="s">
        <v>79</v>
      </c>
      <c r="F31" t="s">
        <v>9</v>
      </c>
      <c r="G31" t="str">
        <f>B31&amp;"_"&amp;D31</f>
        <v>2009-07_9785</v>
      </c>
      <c r="H31" t="str">
        <f>VLOOKUP($G31,$P$1:$U$136, H$1+1, FALSE)</f>
        <v>loxAfr3</v>
      </c>
      <c r="I31" t="str">
        <f>VLOOKUP($G31,$P$1:$U$136, I$1+1, FALSE)</f>
        <v>Loxodonta africana</v>
      </c>
      <c r="J31" t="str">
        <f>VLOOKUP($G31,$P$1:$U$136, J$1+1, FALSE)</f>
        <v>2009-07 (Broad/loxAfr3)</v>
      </c>
      <c r="K31">
        <f>VLOOKUP($G31,$P$1:$U$136, K$1+1, FALSE)</f>
        <v>1</v>
      </c>
      <c r="L31">
        <f>VLOOKUP($G31,$P$1:$U$136, L$1+1, FALSE)</f>
        <v>9785</v>
      </c>
      <c r="O31">
        <v>7240</v>
      </c>
      <c r="P31" t="str">
        <f>LEFT(S31,7) &amp; "_" &amp;U31</f>
        <v>2005-04_7240</v>
      </c>
      <c r="Q31" t="s">
        <v>279</v>
      </c>
      <c r="R31" t="s">
        <v>280</v>
      </c>
      <c r="S31" t="s">
        <v>281</v>
      </c>
      <c r="T31">
        <v>1</v>
      </c>
      <c r="U31">
        <v>7240</v>
      </c>
    </row>
    <row r="32" spans="1:21" x14ac:dyDescent="0.25">
      <c r="A32" t="s">
        <v>52</v>
      </c>
      <c r="B32" t="s">
        <v>53</v>
      </c>
      <c r="C32" t="s">
        <v>54</v>
      </c>
      <c r="D32">
        <v>9796</v>
      </c>
      <c r="E32" t="s">
        <v>55</v>
      </c>
      <c r="F32" t="s">
        <v>56</v>
      </c>
      <c r="G32" t="str">
        <f>B32&amp;"_"&amp;D32</f>
        <v>2007-09_9796</v>
      </c>
      <c r="H32" t="str">
        <f>VLOOKUP($G32,$P$1:$U$136, H$1+1, FALSE)</f>
        <v>equCab2</v>
      </c>
      <c r="I32" t="str">
        <f>VLOOKUP($G32,$P$1:$U$136, I$1+1, FALSE)</f>
        <v>Equus caballus</v>
      </c>
      <c r="J32" t="str">
        <f>VLOOKUP($G32,$P$1:$U$136, J$1+1, FALSE)</f>
        <v>2007-09 (Broad/equCab2)</v>
      </c>
      <c r="K32">
        <f>VLOOKUP($G32,$P$1:$U$136, K$1+1, FALSE)</f>
        <v>1</v>
      </c>
      <c r="L32">
        <f>VLOOKUP($G32,$P$1:$U$136, L$1+1, FALSE)</f>
        <v>9796</v>
      </c>
      <c r="O32">
        <v>7244</v>
      </c>
      <c r="P32" t="str">
        <f>LEFT(S32,7) &amp; "_" &amp;U32</f>
        <v>2006-02_7244</v>
      </c>
      <c r="Q32" t="s">
        <v>340</v>
      </c>
      <c r="R32" t="s">
        <v>264</v>
      </c>
      <c r="S32" t="s">
        <v>341</v>
      </c>
      <c r="T32">
        <v>0</v>
      </c>
      <c r="U32">
        <v>7244</v>
      </c>
    </row>
    <row r="33" spans="1:21" x14ac:dyDescent="0.25">
      <c r="A33" t="s">
        <v>10</v>
      </c>
      <c r="B33" t="s">
        <v>11</v>
      </c>
      <c r="C33" t="s">
        <v>10</v>
      </c>
      <c r="D33">
        <v>9913</v>
      </c>
      <c r="E33" t="s">
        <v>12</v>
      </c>
      <c r="F33" t="s">
        <v>10</v>
      </c>
      <c r="G33" t="str">
        <f>B33&amp;"_"&amp;D33</f>
        <v>2007-10_9913</v>
      </c>
      <c r="H33" t="str">
        <f>VLOOKUP($G33,$P$1:$U$136, H$1+1, FALSE)</f>
        <v>bosTau4</v>
      </c>
      <c r="I33" t="str">
        <f>VLOOKUP($G33,$P$1:$U$136, I$1+1, FALSE)</f>
        <v>Bos taurus</v>
      </c>
      <c r="J33" t="str">
        <f>VLOOKUP($G33,$P$1:$U$136, J$1+1, FALSE)</f>
        <v>2007-10 (Baylor 4.0/bosTau4)</v>
      </c>
      <c r="K33">
        <f>VLOOKUP($G33,$P$1:$U$136, K$1+1, FALSE)</f>
        <v>1</v>
      </c>
      <c r="L33">
        <f>VLOOKUP($G33,$P$1:$U$136, L$1+1, FALSE)</f>
        <v>9913</v>
      </c>
      <c r="O33">
        <v>7244</v>
      </c>
      <c r="P33" t="str">
        <f>LEFT(S33,7) &amp; "_" &amp;U33</f>
        <v>2005-08_7244</v>
      </c>
      <c r="Q33" t="s">
        <v>286</v>
      </c>
      <c r="R33" t="s">
        <v>264</v>
      </c>
      <c r="S33" t="s">
        <v>287</v>
      </c>
      <c r="T33">
        <v>1</v>
      </c>
      <c r="U33">
        <v>7244</v>
      </c>
    </row>
    <row r="34" spans="1:21" x14ac:dyDescent="0.25">
      <c r="A34" t="s">
        <v>6</v>
      </c>
      <c r="B34" t="s">
        <v>7</v>
      </c>
      <c r="C34" t="s">
        <v>6</v>
      </c>
      <c r="D34">
        <v>28377</v>
      </c>
      <c r="E34" t="s">
        <v>8</v>
      </c>
      <c r="F34" t="s">
        <v>9</v>
      </c>
      <c r="G34" t="str">
        <f>B34&amp;"_"&amp;D34</f>
        <v>2007-02_28377</v>
      </c>
      <c r="H34" t="str">
        <f>VLOOKUP($G34,$P$1:$U$136, H$1+1, FALSE)</f>
        <v>anoCar1</v>
      </c>
      <c r="I34" t="str">
        <f>VLOOKUP($G34,$P$1:$U$136, I$1+1, FALSE)</f>
        <v>Anolis carolinensis</v>
      </c>
      <c r="J34" t="str">
        <f>VLOOKUP($G34,$P$1:$U$136, J$1+1, FALSE)</f>
        <v>2007-02 (Broad/anoCar1)</v>
      </c>
      <c r="K34">
        <f>VLOOKUP($G34,$P$1:$U$136, K$1+1, FALSE)</f>
        <v>1</v>
      </c>
      <c r="L34">
        <f>VLOOKUP($G34,$P$1:$U$136, L$1+1, FALSE)</f>
        <v>28377</v>
      </c>
      <c r="O34">
        <v>7244</v>
      </c>
      <c r="P34" t="str">
        <f>LEFT(S34,7) &amp; "_" &amp;U34</f>
        <v>2004-07_7244</v>
      </c>
      <c r="Q34" t="s">
        <v>263</v>
      </c>
      <c r="R34" t="s">
        <v>264</v>
      </c>
      <c r="S34" t="s">
        <v>265</v>
      </c>
      <c r="T34">
        <v>1</v>
      </c>
      <c r="U34">
        <v>7244</v>
      </c>
    </row>
    <row r="35" spans="1:21" x14ac:dyDescent="0.25">
      <c r="A35" t="s">
        <v>66</v>
      </c>
      <c r="B35" t="s">
        <v>67</v>
      </c>
      <c r="C35" t="s">
        <v>68</v>
      </c>
      <c r="D35">
        <v>69293</v>
      </c>
      <c r="E35" t="s">
        <v>69</v>
      </c>
      <c r="F35" t="s">
        <v>9</v>
      </c>
      <c r="G35" t="str">
        <f>B35&amp;"_"&amp;D35</f>
        <v>2006-02_69293</v>
      </c>
      <c r="H35" t="str">
        <f>VLOOKUP($G35,$P$1:$U$136, H$1+1, FALSE)</f>
        <v>gasAcu1</v>
      </c>
      <c r="I35" t="str">
        <f>VLOOKUP($G35,$P$1:$U$136, I$1+1, FALSE)</f>
        <v>Gasterosteus aculeatus</v>
      </c>
      <c r="J35" t="str">
        <f>VLOOKUP($G35,$P$1:$U$136, J$1+1, FALSE)</f>
        <v>2006-02 (Broad/gasAcu1)</v>
      </c>
      <c r="K35">
        <f>VLOOKUP($G35,$P$1:$U$136, K$1+1, FALSE)</f>
        <v>1</v>
      </c>
      <c r="L35">
        <f>VLOOKUP($G35,$P$1:$U$136, L$1+1, FALSE)</f>
        <v>69293</v>
      </c>
      <c r="O35">
        <v>7245</v>
      </c>
      <c r="P35" t="str">
        <f>LEFT(S35,7) &amp; "_" &amp;U35</f>
        <v>2005-11_7245</v>
      </c>
      <c r="Q35" t="s">
        <v>324</v>
      </c>
      <c r="R35" t="s">
        <v>247</v>
      </c>
      <c r="S35" t="s">
        <v>325</v>
      </c>
      <c r="T35">
        <v>1</v>
      </c>
      <c r="U35">
        <v>7245</v>
      </c>
    </row>
    <row r="36" spans="1:21" x14ac:dyDescent="0.25">
      <c r="A36" t="s">
        <v>154</v>
      </c>
      <c r="B36" t="s">
        <v>155</v>
      </c>
      <c r="C36" t="s">
        <v>156</v>
      </c>
      <c r="D36">
        <v>99883</v>
      </c>
      <c r="E36" t="s">
        <v>157</v>
      </c>
      <c r="F36" t="s">
        <v>9</v>
      </c>
      <c r="G36" t="str">
        <f>B36&amp;"_"&amp;D36</f>
        <v>2007-03_99883</v>
      </c>
      <c r="H36" t="str">
        <f>VLOOKUP($G36,$P$1:$U$136, H$1+1, FALSE)</f>
        <v>tetNig2</v>
      </c>
      <c r="I36" t="str">
        <f>VLOOKUP($G36,$P$1:$U$136, I$1+1, FALSE)</f>
        <v>Tetraodon nigroviridis</v>
      </c>
      <c r="J36" t="str">
        <f>VLOOKUP($G36,$P$1:$U$136, J$1+1, FALSE)</f>
        <v>2007-03 (Genoscope 8.0/tetNig2)</v>
      </c>
      <c r="K36">
        <f>VLOOKUP($G36,$P$1:$U$136, K$1+1, FALSE)</f>
        <v>1</v>
      </c>
      <c r="L36">
        <f>VLOOKUP($G36,$P$1:$U$136, L$1+1, FALSE)</f>
        <v>99883</v>
      </c>
      <c r="O36">
        <v>7245</v>
      </c>
      <c r="P36" t="str">
        <f>LEFT(S36,7) &amp; "_" &amp;U36</f>
        <v>2004-04_7245</v>
      </c>
      <c r="Q36" t="s">
        <v>246</v>
      </c>
      <c r="R36" t="s">
        <v>247</v>
      </c>
      <c r="S36" t="s">
        <v>248</v>
      </c>
      <c r="T36">
        <v>1</v>
      </c>
      <c r="U36">
        <v>7245</v>
      </c>
    </row>
    <row r="37" spans="1:21" x14ac:dyDescent="0.25">
      <c r="A37" t="s">
        <v>127</v>
      </c>
      <c r="B37" t="s">
        <v>128</v>
      </c>
      <c r="C37" t="s">
        <v>129</v>
      </c>
      <c r="D37">
        <v>10116</v>
      </c>
      <c r="E37" t="s">
        <v>130</v>
      </c>
      <c r="F37" t="s">
        <v>131</v>
      </c>
      <c r="G37" t="str">
        <f>B37&amp;"_"&amp;D37</f>
        <v>2004-12_10116</v>
      </c>
      <c r="H37" s="2" t="str">
        <f>VLOOKUP($D37, $O$1:$U$136, H$1+2, FALSE)</f>
        <v>rn4</v>
      </c>
      <c r="I37" s="2" t="str">
        <f>VLOOKUP($D37, $O$1:$U$136, I$1+2, FALSE)</f>
        <v>Rattus norvegicus</v>
      </c>
      <c r="J37" s="2" t="str">
        <f>VLOOKUP($D37, $O$1:$U$136, J$1+2, FALSE)</f>
        <v>2004-11 (Baylor 3.4/rn4)</v>
      </c>
      <c r="K37" s="2">
        <f>VLOOKUP($D37, $O$1:$U$136, K$1+2, FALSE)</f>
        <v>1</v>
      </c>
      <c r="L37" s="2">
        <f>VLOOKUP($D37, $O$1:$U$136, L$1+2, FALSE)</f>
        <v>10116</v>
      </c>
      <c r="O37">
        <v>7260</v>
      </c>
      <c r="P37" t="str">
        <f>LEFT(S37,7) &amp; "_" &amp;U37</f>
        <v>2006-02_7260</v>
      </c>
      <c r="Q37" t="s">
        <v>196</v>
      </c>
      <c r="R37" t="s">
        <v>197</v>
      </c>
      <c r="S37" t="s">
        <v>198</v>
      </c>
      <c r="T37">
        <v>0</v>
      </c>
      <c r="U37">
        <v>7260</v>
      </c>
    </row>
    <row r="38" spans="1:21" x14ac:dyDescent="0.25">
      <c r="A38" t="s">
        <v>94</v>
      </c>
      <c r="B38" t="s">
        <v>95</v>
      </c>
      <c r="C38" t="s">
        <v>96</v>
      </c>
      <c r="D38">
        <v>10090</v>
      </c>
      <c r="E38" t="s">
        <v>97</v>
      </c>
      <c r="F38" t="s">
        <v>98</v>
      </c>
      <c r="G38" t="str">
        <f>B38&amp;"_"&amp;D38</f>
        <v>2007-04_10090</v>
      </c>
      <c r="H38" s="2" t="str">
        <f>VLOOKUP($D38, $O$1:$U$136, H$1+2, FALSE)</f>
        <v>mm9</v>
      </c>
      <c r="I38" s="2" t="str">
        <f>VLOOKUP($D38, $O$1:$U$136, I$1+2, FALSE)</f>
        <v>Mus musculus</v>
      </c>
      <c r="J38" s="2" t="str">
        <f>VLOOKUP($D38, $O$1:$U$136, J$1+2, FALSE)</f>
        <v>2007-07 (NCBI37/mm9)</v>
      </c>
      <c r="K38" s="2">
        <f>VLOOKUP($D38, $O$1:$U$136, K$1+2, FALSE)</f>
        <v>1</v>
      </c>
      <c r="L38" s="2">
        <f>VLOOKUP($D38, $O$1:$U$136, L$1+2, FALSE)</f>
        <v>10090</v>
      </c>
      <c r="O38">
        <v>7460</v>
      </c>
      <c r="P38" t="str">
        <f>LEFT(S38,7) &amp; "_" &amp;U38</f>
        <v>2005-05_7460</v>
      </c>
      <c r="Q38" t="s">
        <v>398</v>
      </c>
      <c r="R38" t="s">
        <v>261</v>
      </c>
      <c r="S38" t="s">
        <v>399</v>
      </c>
      <c r="T38">
        <v>0</v>
      </c>
      <c r="U38">
        <v>7460</v>
      </c>
    </row>
    <row r="39" spans="1:21" x14ac:dyDescent="0.25">
      <c r="A39" t="s">
        <v>84</v>
      </c>
      <c r="B39" t="s">
        <v>38</v>
      </c>
      <c r="C39" t="s">
        <v>84</v>
      </c>
      <c r="D39">
        <v>9315</v>
      </c>
      <c r="E39" t="s">
        <v>85</v>
      </c>
      <c r="F39" t="s">
        <v>9</v>
      </c>
      <c r="G39" t="str">
        <f>B39&amp;"_"&amp;D39</f>
        <v>2008-12_9315</v>
      </c>
      <c r="H39" s="2" t="str">
        <f>VLOOKUP($D39, $O$1:$U$136, H$1+2, FALSE)</f>
        <v>macEug1</v>
      </c>
      <c r="I39" s="2" t="str">
        <f>VLOOKUP($D39, $O$1:$U$136, I$1+2, FALSE)</f>
        <v>Macropus eugenii</v>
      </c>
      <c r="J39" s="2" t="str">
        <f>VLOOKUP($D39, $O$1:$U$136, J$1+2, FALSE)</f>
        <v>2007-11 (Baylor 1.0/macEug1)</v>
      </c>
      <c r="K39" s="2">
        <f>VLOOKUP($D39, $O$1:$U$136, K$1+2, FALSE)</f>
        <v>0</v>
      </c>
      <c r="L39" s="2">
        <f>VLOOKUP($D39, $O$1:$U$136, L$1+2, FALSE)</f>
        <v>9315</v>
      </c>
      <c r="O39">
        <v>7460</v>
      </c>
      <c r="P39" t="str">
        <f>LEFT(S39,7) &amp; "_" &amp;U39</f>
        <v>2005-01_7460</v>
      </c>
      <c r="Q39" t="s">
        <v>260</v>
      </c>
      <c r="R39" t="s">
        <v>261</v>
      </c>
      <c r="S39" t="s">
        <v>262</v>
      </c>
      <c r="T39">
        <v>1</v>
      </c>
      <c r="U39">
        <v>7460</v>
      </c>
    </row>
    <row r="40" spans="1:21" x14ac:dyDescent="0.25">
      <c r="A40" t="s">
        <v>80</v>
      </c>
      <c r="B40" t="s">
        <v>67</v>
      </c>
      <c r="C40" t="s">
        <v>81</v>
      </c>
      <c r="D40">
        <v>9544</v>
      </c>
      <c r="E40" t="s">
        <v>82</v>
      </c>
      <c r="F40" t="s">
        <v>83</v>
      </c>
      <c r="G40" t="str">
        <f>B40&amp;"_"&amp;D40</f>
        <v>2006-02_9544</v>
      </c>
      <c r="H40" s="2" t="str">
        <f>VLOOKUP($D40, $O$1:$U$136, H$1+2, FALSE)</f>
        <v>rheMac2</v>
      </c>
      <c r="I40" s="2" t="str">
        <f>VLOOKUP($D40, $O$1:$U$136, I$1+2, FALSE)</f>
        <v>Macaca mulatta</v>
      </c>
      <c r="J40" s="2" t="str">
        <f>VLOOKUP($D40, $O$1:$U$136, J$1+2, FALSE)</f>
        <v>2006-01 (MGSC Merged 1.0/rheMac2)</v>
      </c>
      <c r="K40" s="2">
        <f>VLOOKUP($D40, $O$1:$U$136, K$1+2, FALSE)</f>
        <v>1</v>
      </c>
      <c r="L40" s="2">
        <f>VLOOKUP($D40, $O$1:$U$136, L$1+2, FALSE)</f>
        <v>9544</v>
      </c>
      <c r="O40">
        <v>7460</v>
      </c>
      <c r="P40" t="str">
        <f>LEFT(S40,7) &amp; "_" &amp;U40</f>
        <v>2004-07_7460</v>
      </c>
      <c r="Q40" t="s">
        <v>269</v>
      </c>
      <c r="R40" t="s">
        <v>261</v>
      </c>
      <c r="S40" t="s">
        <v>270</v>
      </c>
      <c r="T40">
        <v>1</v>
      </c>
      <c r="U40">
        <v>7460</v>
      </c>
    </row>
    <row r="41" spans="1:21" x14ac:dyDescent="0.25">
      <c r="A41" t="s">
        <v>148</v>
      </c>
      <c r="B41" t="s">
        <v>149</v>
      </c>
      <c r="C41" t="s">
        <v>150</v>
      </c>
      <c r="D41">
        <v>31033</v>
      </c>
      <c r="E41" t="s">
        <v>151</v>
      </c>
      <c r="F41" t="s">
        <v>9</v>
      </c>
      <c r="G41" t="str">
        <f>B41&amp;"_"&amp;D41</f>
        <v>2005-06_31033</v>
      </c>
      <c r="H41" s="2" t="str">
        <f>VLOOKUP($D41, $O$1:$U$136, H$1+2, FALSE)</f>
        <v>fr2</v>
      </c>
      <c r="I41" s="2" t="str">
        <f>VLOOKUP($D41, $O$1:$U$136, I$1+2, FALSE)</f>
        <v>Takifugu rubripes</v>
      </c>
      <c r="J41" s="2" t="str">
        <f>VLOOKUP($D41, $O$1:$U$136, J$1+2, FALSE)</f>
        <v>2004-10 (JGI 4.0/fr2)</v>
      </c>
      <c r="K41" s="2">
        <f>VLOOKUP($D41, $O$1:$U$136, K$1+2, FALSE)</f>
        <v>1</v>
      </c>
      <c r="L41" s="2">
        <f>VLOOKUP($D41, $O$1:$U$136, L$1+2, FALSE)</f>
        <v>31033</v>
      </c>
      <c r="O41">
        <v>7668</v>
      </c>
      <c r="P41" t="str">
        <f>LEFT(S41,7) &amp; "_" &amp;U41</f>
        <v>2006-09_7668</v>
      </c>
      <c r="Q41" t="s">
        <v>400</v>
      </c>
      <c r="R41" t="s">
        <v>217</v>
      </c>
      <c r="S41" t="s">
        <v>401</v>
      </c>
      <c r="T41">
        <v>1</v>
      </c>
      <c r="U41">
        <v>7668</v>
      </c>
    </row>
    <row r="42" spans="1:21" x14ac:dyDescent="0.25">
      <c r="A42" t="s">
        <v>144</v>
      </c>
      <c r="B42" t="s">
        <v>145</v>
      </c>
      <c r="C42" t="s">
        <v>146</v>
      </c>
      <c r="D42">
        <v>59729</v>
      </c>
      <c r="E42" t="s">
        <v>147</v>
      </c>
      <c r="F42" t="s">
        <v>83</v>
      </c>
      <c r="G42" t="str">
        <f>B42&amp;"_"&amp;D42</f>
        <v>2008-08_59729</v>
      </c>
      <c r="H42" s="2" t="str">
        <f>VLOOKUP($D42, $O$1:$U$136, H$1+2, FALSE)</f>
        <v>taeGut1</v>
      </c>
      <c r="I42" s="2" t="str">
        <f>VLOOKUP($D42, $O$1:$U$136, I$1+2, FALSE)</f>
        <v>Taeniopygia guttata</v>
      </c>
      <c r="J42" s="2" t="str">
        <f>VLOOKUP($D42, $O$1:$U$136, J$1+2, FALSE)</f>
        <v>2008-07 (WUGSC 3.2.4/taeGut1)</v>
      </c>
      <c r="K42" s="2">
        <f>VLOOKUP($D42, $O$1:$U$136, K$1+2, FALSE)</f>
        <v>1</v>
      </c>
      <c r="L42" s="2">
        <f>VLOOKUP($D42, $O$1:$U$136, L$1+2, FALSE)</f>
        <v>59729</v>
      </c>
      <c r="O42">
        <v>7668</v>
      </c>
      <c r="P42" t="str">
        <f>LEFT(S42,7) &amp; "_" &amp;U42</f>
        <v>2005-04_7668</v>
      </c>
      <c r="Q42" t="s">
        <v>216</v>
      </c>
      <c r="R42" t="s">
        <v>217</v>
      </c>
      <c r="S42" t="s">
        <v>218</v>
      </c>
      <c r="T42">
        <v>1</v>
      </c>
      <c r="U42">
        <v>7668</v>
      </c>
    </row>
    <row r="43" spans="1:21" x14ac:dyDescent="0.25">
      <c r="A43" t="s">
        <v>141</v>
      </c>
      <c r="B43" t="s">
        <v>142</v>
      </c>
      <c r="C43" t="s">
        <v>141</v>
      </c>
      <c r="D43">
        <v>9823</v>
      </c>
      <c r="E43" t="s">
        <v>143</v>
      </c>
      <c r="F43" t="s">
        <v>9</v>
      </c>
      <c r="G43" t="str">
        <f>B43&amp;"_"&amp;D43</f>
        <v>2009-04_9823</v>
      </c>
      <c r="H43" s="3" t="str">
        <f>VLOOKUP($D43, $O$1:$U$136, H$1+2, FALSE)</f>
        <v>susScr2</v>
      </c>
      <c r="I43" s="3" t="str">
        <f>VLOOKUP($D43, $O$1:$U$136, I$1+2, FALSE)</f>
        <v>Sus scrofa</v>
      </c>
      <c r="J43" s="3" t="str">
        <f>VLOOKUP($D43, $O$1:$U$136, J$1+2, FALSE)</f>
        <v>2009-11 (SGSC Sscrofa9.2/susScr2)</v>
      </c>
      <c r="K43" s="3">
        <f>VLOOKUP($D43, $O$1:$U$136, K$1+2, FALSE)</f>
        <v>1</v>
      </c>
      <c r="L43" s="3">
        <f>VLOOKUP($D43, $O$1:$U$136, L$1+2, FALSE)</f>
        <v>9823</v>
      </c>
      <c r="O43">
        <v>7719</v>
      </c>
      <c r="P43" t="str">
        <f>LEFT(S43,7) &amp; "_" &amp;U43</f>
        <v>2005-03_7719</v>
      </c>
      <c r="Q43" t="s">
        <v>284</v>
      </c>
      <c r="R43" t="s">
        <v>240</v>
      </c>
      <c r="S43" t="s">
        <v>285</v>
      </c>
      <c r="T43">
        <v>1</v>
      </c>
      <c r="U43">
        <v>7719</v>
      </c>
    </row>
    <row r="44" spans="1:21" x14ac:dyDescent="0.25">
      <c r="A44" t="s">
        <v>13</v>
      </c>
      <c r="B44" t="s">
        <v>14</v>
      </c>
      <c r="C44" t="s">
        <v>13</v>
      </c>
      <c r="D44">
        <v>6239</v>
      </c>
      <c r="E44" t="s">
        <v>15</v>
      </c>
      <c r="F44" t="s">
        <v>9</v>
      </c>
      <c r="G44" t="str">
        <f>B44&amp;"_"&amp;D44</f>
        <v>2010-01_6239</v>
      </c>
      <c r="H44" s="3" t="str">
        <f>VLOOKUP($D44, $O$1:$U$136, H$1+2, FALSE)</f>
        <v>ce6</v>
      </c>
      <c r="I44" s="3" t="str">
        <f>VLOOKUP($D44, $O$1:$U$136, I$1+2, FALSE)</f>
        <v>Caenorhabditis elegans</v>
      </c>
      <c r="J44" s="3" t="str">
        <f>VLOOKUP($D44, $O$1:$U$136, J$1+2, FALSE)</f>
        <v>2008-05 (WS190/ce6)</v>
      </c>
      <c r="K44" s="3">
        <f>VLOOKUP($D44, $O$1:$U$136, K$1+2, FALSE)</f>
        <v>1</v>
      </c>
      <c r="L44" s="3">
        <f>VLOOKUP($D44, $O$1:$U$136, L$1+2, FALSE)</f>
        <v>6239</v>
      </c>
      <c r="O44">
        <v>7719</v>
      </c>
      <c r="P44" t="str">
        <f>LEFT(S44,7) &amp; "_" &amp;U44</f>
        <v>2002-12_7719</v>
      </c>
      <c r="Q44" t="s">
        <v>239</v>
      </c>
      <c r="R44" t="s">
        <v>240</v>
      </c>
      <c r="S44" t="s">
        <v>241</v>
      </c>
      <c r="T44">
        <v>1</v>
      </c>
      <c r="U44">
        <v>7719</v>
      </c>
    </row>
    <row r="45" spans="1:21" x14ac:dyDescent="0.25">
      <c r="A45" t="s">
        <v>105</v>
      </c>
      <c r="B45" t="s">
        <v>106</v>
      </c>
      <c r="C45" t="s">
        <v>107</v>
      </c>
      <c r="D45">
        <v>9258</v>
      </c>
      <c r="E45" t="s">
        <v>108</v>
      </c>
      <c r="F45" t="s">
        <v>109</v>
      </c>
      <c r="G45" t="str">
        <f>B45&amp;"_"&amp;D45</f>
        <v>2005-12_9258</v>
      </c>
      <c r="H45" s="3" t="str">
        <f>VLOOKUP($D45, $O$1:$U$136, H$1+2, FALSE)</f>
        <v>ornAna1</v>
      </c>
      <c r="I45" s="3" t="str">
        <f>VLOOKUP($D45, $O$1:$U$136, I$1+2, FALSE)</f>
        <v>Ornithorhynchus anatinus</v>
      </c>
      <c r="J45" s="3" t="str">
        <f>VLOOKUP($D45, $O$1:$U$136, J$1+2, FALSE)</f>
        <v>2007-03 (WUGSC 5.0.1/ornAna1)</v>
      </c>
      <c r="K45" s="3">
        <f>VLOOKUP($D45, $O$1:$U$136, K$1+2, FALSE)</f>
        <v>1</v>
      </c>
      <c r="L45" s="3">
        <f>VLOOKUP($D45, $O$1:$U$136, L$1+2, FALSE)</f>
        <v>9258</v>
      </c>
      <c r="O45">
        <v>7739</v>
      </c>
      <c r="P45" t="str">
        <f>LEFT(S45,7) &amp; "_" &amp;U45</f>
        <v>2006-03_7739</v>
      </c>
      <c r="Q45" t="s">
        <v>413</v>
      </c>
      <c r="R45" t="s">
        <v>414</v>
      </c>
      <c r="S45" t="s">
        <v>415</v>
      </c>
      <c r="T45">
        <v>1</v>
      </c>
      <c r="U45">
        <v>7739</v>
      </c>
    </row>
    <row r="46" spans="1:21" x14ac:dyDescent="0.25">
      <c r="A46" t="s">
        <v>16</v>
      </c>
      <c r="B46" t="s">
        <v>14</v>
      </c>
      <c r="C46" t="s">
        <v>16</v>
      </c>
      <c r="D46">
        <v>9483</v>
      </c>
      <c r="E46" t="s">
        <v>17</v>
      </c>
      <c r="F46" t="s">
        <v>9</v>
      </c>
      <c r="G46" t="str">
        <f>B46&amp;"_"&amp;D46</f>
        <v>2010-01_9483</v>
      </c>
      <c r="H46" s="3" t="str">
        <f>VLOOKUP($D46, $O$1:$U$136, H$1+2, FALSE)</f>
        <v>calJac3</v>
      </c>
      <c r="I46" s="3" t="str">
        <f>VLOOKUP($D46, $O$1:$U$136, I$1+2, FALSE)</f>
        <v>Callithrix jacchus</v>
      </c>
      <c r="J46" s="3" t="str">
        <f>VLOOKUP($D46, $O$1:$U$136, J$1+2, FALSE)</f>
        <v>2009-03 (WUGSC 3.2/calJac3)</v>
      </c>
      <c r="K46" s="3">
        <f>VLOOKUP($D46, $O$1:$U$136, K$1+2, FALSE)</f>
        <v>1</v>
      </c>
      <c r="L46" s="3">
        <f>VLOOKUP($D46, $O$1:$U$136, L$1+2, FALSE)</f>
        <v>9483</v>
      </c>
      <c r="O46">
        <v>7757</v>
      </c>
      <c r="P46" t="str">
        <f>LEFT(S46,7) &amp; "_" &amp;U46</f>
        <v>2007-03_7757</v>
      </c>
      <c r="Q46" t="s">
        <v>416</v>
      </c>
      <c r="R46" t="s">
        <v>417</v>
      </c>
      <c r="S46" t="s">
        <v>418</v>
      </c>
      <c r="T46">
        <v>1</v>
      </c>
      <c r="U46">
        <v>7757</v>
      </c>
    </row>
    <row r="47" spans="1:21" x14ac:dyDescent="0.25">
      <c r="A47" t="s">
        <v>132</v>
      </c>
      <c r="B47" t="s">
        <v>133</v>
      </c>
      <c r="C47" t="s">
        <v>132</v>
      </c>
      <c r="D47">
        <v>4932</v>
      </c>
      <c r="E47" t="s">
        <v>134</v>
      </c>
      <c r="F47" t="s">
        <v>9</v>
      </c>
      <c r="G47" t="str">
        <f>B47&amp;"_"&amp;D47</f>
        <v>2006-12_4932</v>
      </c>
      <c r="H47" s="4" t="str">
        <f>VLOOKUP($D47, $O$1:$U$136, H$1+2, FALSE)</f>
        <v>sacCer2</v>
      </c>
      <c r="I47" s="4" t="str">
        <f t="shared" ref="I47:L49" si="2">VLOOKUP($D47, $O$1:$U$136, I$1+2, FALSE)</f>
        <v>Saccharomyces cerevisiae</v>
      </c>
      <c r="J47" s="4" t="str">
        <f t="shared" si="2"/>
        <v>2008-06 (SGD/sacCer2)</v>
      </c>
      <c r="K47" s="4">
        <f t="shared" si="2"/>
        <v>1</v>
      </c>
      <c r="L47" s="4">
        <f t="shared" si="2"/>
        <v>4932</v>
      </c>
      <c r="O47">
        <v>7955</v>
      </c>
      <c r="P47" t="str">
        <f>LEFT(S47,7) &amp; "_" &amp;U47</f>
        <v>2008-12_7955</v>
      </c>
      <c r="Q47" t="s">
        <v>475</v>
      </c>
      <c r="R47" t="s">
        <v>200</v>
      </c>
      <c r="S47" t="s">
        <v>476</v>
      </c>
      <c r="T47">
        <v>1</v>
      </c>
      <c r="U47">
        <v>7955</v>
      </c>
    </row>
    <row r="48" spans="1:21" x14ac:dyDescent="0.25">
      <c r="A48" t="s">
        <v>18</v>
      </c>
      <c r="B48" t="s">
        <v>19</v>
      </c>
      <c r="C48" t="s">
        <v>20</v>
      </c>
      <c r="D48">
        <v>9615</v>
      </c>
      <c r="E48" t="s">
        <v>21</v>
      </c>
      <c r="F48" t="s">
        <v>22</v>
      </c>
      <c r="G48" t="str">
        <f>B48&amp;"_"&amp;D48</f>
        <v>2006-05_9615</v>
      </c>
      <c r="H48" s="4" t="str">
        <f t="shared" ref="H48:H49" si="3">VLOOKUP($D48, $O$1:$U$136, H$1+2, FALSE)</f>
        <v>canFam2</v>
      </c>
      <c r="I48" s="4" t="str">
        <f t="shared" si="2"/>
        <v>Canis lupus familiaris</v>
      </c>
      <c r="J48" s="4" t="str">
        <f t="shared" si="2"/>
        <v>2005-05 (Broad/canFam2)</v>
      </c>
      <c r="K48" s="4">
        <f t="shared" si="2"/>
        <v>1</v>
      </c>
      <c r="L48" s="4">
        <f t="shared" si="2"/>
        <v>9615</v>
      </c>
      <c r="O48">
        <v>7955</v>
      </c>
      <c r="P48" t="str">
        <f>LEFT(S48,7) &amp; "_" &amp;U48</f>
        <v>2007-07_7955</v>
      </c>
      <c r="Q48" t="s">
        <v>402</v>
      </c>
      <c r="R48" t="s">
        <v>200</v>
      </c>
      <c r="S48" t="s">
        <v>403</v>
      </c>
      <c r="T48">
        <v>1</v>
      </c>
      <c r="U48">
        <v>7955</v>
      </c>
    </row>
    <row r="49" spans="1:21" x14ac:dyDescent="0.25">
      <c r="A49" t="s">
        <v>102</v>
      </c>
      <c r="B49" t="s">
        <v>87</v>
      </c>
      <c r="C49" t="s">
        <v>103</v>
      </c>
      <c r="D49">
        <v>9978</v>
      </c>
      <c r="E49" t="s">
        <v>104</v>
      </c>
      <c r="F49" t="s">
        <v>9</v>
      </c>
      <c r="G49" t="str">
        <f>B49&amp;"_"&amp;D49</f>
        <v>2007-06_9978</v>
      </c>
      <c r="H49" s="4" t="str">
        <f t="shared" si="3"/>
        <v>ochPri2</v>
      </c>
      <c r="I49" s="4" t="str">
        <f t="shared" si="2"/>
        <v>Ochotona princeps</v>
      </c>
      <c r="J49" s="4" t="str">
        <f t="shared" si="2"/>
        <v>2008-07 (Broad/ochPri2)</v>
      </c>
      <c r="K49" s="4">
        <f t="shared" si="2"/>
        <v>0</v>
      </c>
      <c r="L49" s="4">
        <f t="shared" si="2"/>
        <v>9978</v>
      </c>
      <c r="O49">
        <v>7955</v>
      </c>
      <c r="P49" t="str">
        <f>LEFT(S49,7) &amp; "_" &amp;U49</f>
        <v>2006-03_7955</v>
      </c>
      <c r="Q49" t="s">
        <v>199</v>
      </c>
      <c r="R49" t="s">
        <v>200</v>
      </c>
      <c r="S49" t="s">
        <v>201</v>
      </c>
      <c r="T49">
        <v>1</v>
      </c>
      <c r="U49">
        <v>7955</v>
      </c>
    </row>
    <row r="50" spans="1:21" x14ac:dyDescent="0.25">
      <c r="A50" t="s">
        <v>33</v>
      </c>
      <c r="B50" t="s">
        <v>34</v>
      </c>
      <c r="C50" t="s">
        <v>35</v>
      </c>
      <c r="D50">
        <v>51511</v>
      </c>
      <c r="E50" t="s">
        <v>36</v>
      </c>
      <c r="F50" t="s">
        <v>9</v>
      </c>
      <c r="G50" t="str">
        <f>B50&amp;"_"&amp;D50</f>
        <v>2005-10_51511</v>
      </c>
      <c r="H50" s="2" t="e">
        <f>VLOOKUP($D50, $O$1:$U$136, H$1+2, FALSE)</f>
        <v>#N/A</v>
      </c>
      <c r="I50" s="2" t="e">
        <f>VLOOKUP($D50, $O$1:$U$136, I$1+2, FALSE)</f>
        <v>#N/A</v>
      </c>
      <c r="J50" s="2" t="e">
        <f>VLOOKUP($D50, $O$1:$U$136, J$1+2, FALSE)</f>
        <v>#N/A</v>
      </c>
      <c r="K50" s="2" t="e">
        <f>VLOOKUP($D50, $O$1:$U$136, K$1+2, FALSE)</f>
        <v>#N/A</v>
      </c>
      <c r="L50" s="2" t="e">
        <f>VLOOKUP($D50, $O$1:$U$136, L$1+2, FALSE)</f>
        <v>#N/A</v>
      </c>
      <c r="O50">
        <v>7955</v>
      </c>
      <c r="P50" t="str">
        <f>LEFT(S50,7) &amp; "_" &amp;U50</f>
        <v>2005-05_7955</v>
      </c>
      <c r="Q50" t="s">
        <v>313</v>
      </c>
      <c r="R50" t="s">
        <v>200</v>
      </c>
      <c r="S50" t="s">
        <v>314</v>
      </c>
      <c r="T50">
        <v>1</v>
      </c>
      <c r="U50">
        <v>7955</v>
      </c>
    </row>
    <row r="51" spans="1:21" x14ac:dyDescent="0.25">
      <c r="A51" t="s">
        <v>70</v>
      </c>
      <c r="B51" t="s">
        <v>71</v>
      </c>
      <c r="C51" t="s">
        <v>70</v>
      </c>
      <c r="D51">
        <v>9593</v>
      </c>
      <c r="E51" t="s">
        <v>72</v>
      </c>
      <c r="F51" t="s">
        <v>9</v>
      </c>
      <c r="G51" t="str">
        <f>B51&amp;"_"&amp;D51</f>
        <v>2009-12_9593</v>
      </c>
      <c r="H51" s="2" t="e">
        <f>VLOOKUP($D51, $O$1:$U$136, H$1+2, FALSE)</f>
        <v>#N/A</v>
      </c>
      <c r="I51" s="2" t="e">
        <f>VLOOKUP($D51, $O$1:$U$136, I$1+2, FALSE)</f>
        <v>#N/A</v>
      </c>
      <c r="J51" s="2" t="e">
        <f>VLOOKUP($D51, $O$1:$U$136, J$1+2, FALSE)</f>
        <v>#N/A</v>
      </c>
      <c r="K51" s="2" t="e">
        <f>VLOOKUP($D51, $O$1:$U$136, K$1+2, FALSE)</f>
        <v>#N/A</v>
      </c>
      <c r="L51" s="2" t="e">
        <f>VLOOKUP($D51, $O$1:$U$136, L$1+2, FALSE)</f>
        <v>#N/A</v>
      </c>
      <c r="O51">
        <v>7955</v>
      </c>
      <c r="P51" t="str">
        <f>LEFT(S51,7) &amp; "_" &amp;U51</f>
        <v>2004-06_7955</v>
      </c>
      <c r="Q51" t="s">
        <v>271</v>
      </c>
      <c r="R51" t="s">
        <v>200</v>
      </c>
      <c r="S51" t="s">
        <v>272</v>
      </c>
      <c r="T51">
        <v>0</v>
      </c>
      <c r="U51">
        <v>7955</v>
      </c>
    </row>
    <row r="52" spans="1:21" x14ac:dyDescent="0.25">
      <c r="A52" t="s">
        <v>121</v>
      </c>
      <c r="B52" t="s">
        <v>53</v>
      </c>
      <c r="C52" t="s">
        <v>121</v>
      </c>
      <c r="D52">
        <v>9600</v>
      </c>
      <c r="E52" t="s">
        <v>122</v>
      </c>
      <c r="F52" t="s">
        <v>9</v>
      </c>
      <c r="G52" t="str">
        <f>B52&amp;"_"&amp;D52</f>
        <v>2007-09_9600</v>
      </c>
      <c r="H52" s="2" t="e">
        <f>VLOOKUP($D52, $O$1:$U$136, H$1+2, FALSE)</f>
        <v>#N/A</v>
      </c>
      <c r="I52" s="2" t="e">
        <f>VLOOKUP($D52, $O$1:$U$136, I$1+2, FALSE)</f>
        <v>#N/A</v>
      </c>
      <c r="J52" s="2" t="e">
        <f>VLOOKUP($D52, $O$1:$U$136, J$1+2, FALSE)</f>
        <v>#N/A</v>
      </c>
      <c r="K52" s="2" t="e">
        <f>VLOOKUP($D52, $O$1:$U$136, K$1+2, FALSE)</f>
        <v>#N/A</v>
      </c>
      <c r="L52" s="2" t="e">
        <f>VLOOKUP($D52, $O$1:$U$136, L$1+2, FALSE)</f>
        <v>#N/A</v>
      </c>
      <c r="O52">
        <v>7955</v>
      </c>
      <c r="P52" t="str">
        <f>LEFT(S52,7) &amp; "_" &amp;U52</f>
        <v>2003-11_7955</v>
      </c>
      <c r="Q52" t="s">
        <v>249</v>
      </c>
      <c r="R52" t="s">
        <v>200</v>
      </c>
      <c r="S52" t="s">
        <v>250</v>
      </c>
      <c r="T52">
        <v>0</v>
      </c>
      <c r="U52">
        <v>7955</v>
      </c>
    </row>
    <row r="53" spans="1:21" x14ac:dyDescent="0.25">
      <c r="O53">
        <v>8090</v>
      </c>
      <c r="P53" t="str">
        <f>LEFT(S53,7) &amp; "_" &amp;U53</f>
        <v>2006-04_8090</v>
      </c>
      <c r="Q53" t="s">
        <v>356</v>
      </c>
      <c r="R53" t="s">
        <v>176</v>
      </c>
      <c r="S53" t="s">
        <v>357</v>
      </c>
      <c r="T53">
        <v>0</v>
      </c>
      <c r="U53">
        <v>8090</v>
      </c>
    </row>
    <row r="54" spans="1:21" x14ac:dyDescent="0.25">
      <c r="O54">
        <v>8090</v>
      </c>
      <c r="P54" t="str">
        <f>LEFT(S54,7) &amp; "_" &amp;U54</f>
        <v>2005-10_8090</v>
      </c>
      <c r="Q54" t="s">
        <v>175</v>
      </c>
      <c r="R54" t="s">
        <v>176</v>
      </c>
      <c r="S54" t="s">
        <v>177</v>
      </c>
      <c r="T54">
        <v>1</v>
      </c>
      <c r="U54">
        <v>8090</v>
      </c>
    </row>
    <row r="55" spans="1:21" x14ac:dyDescent="0.25">
      <c r="O55">
        <v>8364</v>
      </c>
      <c r="P55" t="str">
        <f>LEFT(S55,7) &amp; "_" &amp;U55</f>
        <v>2005-08_8364</v>
      </c>
      <c r="Q55" t="s">
        <v>202</v>
      </c>
      <c r="R55" t="s">
        <v>203</v>
      </c>
      <c r="S55" t="s">
        <v>204</v>
      </c>
      <c r="T55">
        <v>1</v>
      </c>
      <c r="U55">
        <v>8364</v>
      </c>
    </row>
    <row r="56" spans="1:21" x14ac:dyDescent="0.25">
      <c r="O56">
        <v>8364</v>
      </c>
      <c r="P56" t="str">
        <f>LEFT(S56,7) &amp; "_" &amp;U56</f>
        <v>2004-10_8364</v>
      </c>
      <c r="Q56" t="s">
        <v>234</v>
      </c>
      <c r="R56" t="s">
        <v>203</v>
      </c>
      <c r="S56" t="s">
        <v>235</v>
      </c>
      <c r="T56">
        <v>1</v>
      </c>
      <c r="U56">
        <v>8364</v>
      </c>
    </row>
    <row r="57" spans="1:21" x14ac:dyDescent="0.25">
      <c r="O57">
        <v>9031</v>
      </c>
      <c r="P57" t="str">
        <f>LEFT(S57,7) &amp; "_" &amp;U57</f>
        <v>2006-05_9031</v>
      </c>
      <c r="Q57" t="s">
        <v>193</v>
      </c>
      <c r="R57" t="s">
        <v>194</v>
      </c>
      <c r="S57" t="s">
        <v>195</v>
      </c>
      <c r="T57">
        <v>1</v>
      </c>
      <c r="U57">
        <v>9031</v>
      </c>
    </row>
    <row r="58" spans="1:21" x14ac:dyDescent="0.25">
      <c r="O58">
        <v>9031</v>
      </c>
      <c r="P58" t="str">
        <f>LEFT(S58,7) &amp; "_" &amp;U58</f>
        <v>2004-02_9031</v>
      </c>
      <c r="Q58" t="s">
        <v>224</v>
      </c>
      <c r="R58" t="s">
        <v>194</v>
      </c>
      <c r="S58" t="s">
        <v>225</v>
      </c>
      <c r="T58">
        <v>1</v>
      </c>
      <c r="U58">
        <v>9031</v>
      </c>
    </row>
    <row r="59" spans="1:21" x14ac:dyDescent="0.25">
      <c r="O59">
        <v>9258</v>
      </c>
      <c r="P59" t="str">
        <f>LEFT(S59,7) &amp; "_" &amp;U59</f>
        <v>2007-03_9258</v>
      </c>
      <c r="Q59" t="s">
        <v>365</v>
      </c>
      <c r="R59" t="s">
        <v>366</v>
      </c>
      <c r="S59" t="s">
        <v>367</v>
      </c>
      <c r="T59">
        <v>1</v>
      </c>
      <c r="U59">
        <v>9258</v>
      </c>
    </row>
    <row r="60" spans="1:21" x14ac:dyDescent="0.25">
      <c r="O60">
        <v>9315</v>
      </c>
      <c r="P60" t="str">
        <f>LEFT(S60,7) &amp; "_" &amp;U60</f>
        <v>2007-11_9315</v>
      </c>
      <c r="Q60" t="s">
        <v>466</v>
      </c>
      <c r="R60" t="s">
        <v>467</v>
      </c>
      <c r="S60" t="s">
        <v>468</v>
      </c>
      <c r="T60">
        <v>0</v>
      </c>
      <c r="U60">
        <v>9315</v>
      </c>
    </row>
    <row r="61" spans="1:21" x14ac:dyDescent="0.25">
      <c r="O61">
        <v>9358</v>
      </c>
      <c r="P61" t="str">
        <f>LEFT(S61,7) &amp; "_" &amp;U61</f>
        <v>2008-07_9358</v>
      </c>
      <c r="Q61" t="s">
        <v>26</v>
      </c>
      <c r="R61" t="s">
        <v>458</v>
      </c>
      <c r="S61" t="s">
        <v>459</v>
      </c>
      <c r="T61">
        <v>0</v>
      </c>
      <c r="U61">
        <v>9358</v>
      </c>
    </row>
    <row r="62" spans="1:21" x14ac:dyDescent="0.25">
      <c r="O62">
        <v>9361</v>
      </c>
      <c r="P62" t="str">
        <f>LEFT(S62,7) &amp; "_" &amp;U62</f>
        <v>2008-07_9361</v>
      </c>
      <c r="Q62" t="s">
        <v>40</v>
      </c>
      <c r="R62" t="s">
        <v>306</v>
      </c>
      <c r="S62" t="s">
        <v>457</v>
      </c>
      <c r="T62">
        <v>0</v>
      </c>
      <c r="U62">
        <v>9361</v>
      </c>
    </row>
    <row r="63" spans="1:21" x14ac:dyDescent="0.25">
      <c r="O63">
        <v>9361</v>
      </c>
      <c r="P63" t="str">
        <f>LEFT(S63,7) &amp; "_" &amp;U63</f>
        <v>2005-05_9361</v>
      </c>
      <c r="Q63" t="s">
        <v>305</v>
      </c>
      <c r="R63" t="s">
        <v>306</v>
      </c>
      <c r="S63" t="s">
        <v>307</v>
      </c>
      <c r="T63">
        <v>0</v>
      </c>
      <c r="U63">
        <v>9361</v>
      </c>
    </row>
    <row r="64" spans="1:21" x14ac:dyDescent="0.25">
      <c r="O64">
        <v>9365</v>
      </c>
      <c r="P64" t="str">
        <f>LEFT(S64,7) &amp; "_" &amp;U64</f>
        <v>2006-06_9365</v>
      </c>
      <c r="Q64" t="s">
        <v>57</v>
      </c>
      <c r="R64" t="s">
        <v>392</v>
      </c>
      <c r="S64" t="s">
        <v>393</v>
      </c>
      <c r="T64">
        <v>0</v>
      </c>
      <c r="U64">
        <v>9365</v>
      </c>
    </row>
    <row r="65" spans="15:21" x14ac:dyDescent="0.25">
      <c r="O65">
        <v>9371</v>
      </c>
      <c r="P65" t="str">
        <f>LEFT(S65,7) &amp; "_" &amp;U65</f>
        <v>2005-07_9371</v>
      </c>
      <c r="Q65" t="s">
        <v>318</v>
      </c>
      <c r="R65" t="s">
        <v>319</v>
      </c>
      <c r="S65" t="s">
        <v>320</v>
      </c>
      <c r="T65">
        <v>0</v>
      </c>
      <c r="U65">
        <v>9371</v>
      </c>
    </row>
    <row r="66" spans="15:21" x14ac:dyDescent="0.25">
      <c r="O66">
        <v>9478</v>
      </c>
      <c r="P66" t="str">
        <f>LEFT(S66,7) &amp; "_" &amp;U66</f>
        <v>2008-08_9478</v>
      </c>
      <c r="Q66" t="s">
        <v>152</v>
      </c>
      <c r="R66" t="s">
        <v>434</v>
      </c>
      <c r="S66" t="s">
        <v>435</v>
      </c>
      <c r="T66">
        <v>0</v>
      </c>
      <c r="U66">
        <v>9478</v>
      </c>
    </row>
    <row r="67" spans="15:21" x14ac:dyDescent="0.25">
      <c r="O67">
        <v>9483</v>
      </c>
      <c r="P67" t="str">
        <f>LEFT(S67,7) &amp; "_" &amp;U67</f>
        <v>2009-03_9483</v>
      </c>
      <c r="Q67" t="s">
        <v>493</v>
      </c>
      <c r="R67" t="s">
        <v>408</v>
      </c>
      <c r="S67" t="s">
        <v>494</v>
      </c>
      <c r="T67">
        <v>1</v>
      </c>
      <c r="U67">
        <v>9483</v>
      </c>
    </row>
    <row r="68" spans="15:21" x14ac:dyDescent="0.25">
      <c r="O68">
        <v>9483</v>
      </c>
      <c r="P68" t="str">
        <f>LEFT(S68,7) &amp; "_" &amp;U68</f>
        <v>2007-06_9483</v>
      </c>
      <c r="Q68" t="s">
        <v>407</v>
      </c>
      <c r="R68" t="s">
        <v>408</v>
      </c>
      <c r="S68" t="s">
        <v>409</v>
      </c>
      <c r="T68">
        <v>1</v>
      </c>
      <c r="U68">
        <v>9483</v>
      </c>
    </row>
    <row r="69" spans="15:21" x14ac:dyDescent="0.25">
      <c r="O69">
        <v>9544</v>
      </c>
      <c r="P69" t="str">
        <f>LEFT(S69,7) &amp; "_" &amp;U69</f>
        <v>2006-01_9544</v>
      </c>
      <c r="Q69" t="s">
        <v>329</v>
      </c>
      <c r="R69" t="s">
        <v>230</v>
      </c>
      <c r="S69" t="s">
        <v>330</v>
      </c>
      <c r="T69">
        <v>1</v>
      </c>
      <c r="U69">
        <v>9544</v>
      </c>
    </row>
    <row r="70" spans="15:21" x14ac:dyDescent="0.25">
      <c r="O70">
        <v>9544</v>
      </c>
      <c r="P70" t="str">
        <f>LEFT(S70,7) &amp; "_" &amp;U70</f>
        <v>2005-01_9544</v>
      </c>
      <c r="Q70" t="s">
        <v>229</v>
      </c>
      <c r="R70" t="s">
        <v>230</v>
      </c>
      <c r="S70" t="s">
        <v>231</v>
      </c>
      <c r="T70">
        <v>0</v>
      </c>
      <c r="U70">
        <v>9544</v>
      </c>
    </row>
    <row r="71" spans="15:21" x14ac:dyDescent="0.25">
      <c r="O71">
        <v>9562</v>
      </c>
      <c r="P71" t="str">
        <f>LEFT(S71,7) &amp; "_" &amp;U71</f>
        <v>2008-11_9562</v>
      </c>
      <c r="Q71" t="s">
        <v>472</v>
      </c>
      <c r="R71" t="s">
        <v>473</v>
      </c>
      <c r="S71" t="s">
        <v>474</v>
      </c>
      <c r="T71">
        <v>0</v>
      </c>
      <c r="U71">
        <v>9562</v>
      </c>
    </row>
    <row r="72" spans="15:21" x14ac:dyDescent="0.25">
      <c r="O72">
        <v>9595</v>
      </c>
      <c r="P72" t="str">
        <f>LEFT(S72,7) &amp; "_" &amp;U72</f>
        <v>2008-10_9595</v>
      </c>
      <c r="Q72" t="s">
        <v>431</v>
      </c>
      <c r="R72" t="s">
        <v>432</v>
      </c>
      <c r="S72" t="s">
        <v>433</v>
      </c>
      <c r="T72">
        <v>0</v>
      </c>
      <c r="U72">
        <v>9595</v>
      </c>
    </row>
    <row r="73" spans="15:21" x14ac:dyDescent="0.25">
      <c r="O73">
        <v>9598</v>
      </c>
      <c r="P73" t="str">
        <f>LEFT(S73,7) &amp; "_" &amp;U73</f>
        <v>2006-03_9598</v>
      </c>
      <c r="Q73" t="s">
        <v>205</v>
      </c>
      <c r="R73" t="s">
        <v>206</v>
      </c>
      <c r="S73" t="s">
        <v>207</v>
      </c>
      <c r="T73">
        <v>1</v>
      </c>
      <c r="U73">
        <v>9598</v>
      </c>
    </row>
    <row r="74" spans="15:21" x14ac:dyDescent="0.25">
      <c r="O74">
        <v>9598</v>
      </c>
      <c r="P74" t="str">
        <f>LEFT(S74,7) &amp; "_" &amp;U74</f>
        <v>2003-11_9598</v>
      </c>
      <c r="Q74" t="s">
        <v>222</v>
      </c>
      <c r="R74" t="s">
        <v>206</v>
      </c>
      <c r="S74" t="s">
        <v>223</v>
      </c>
      <c r="T74">
        <v>1</v>
      </c>
      <c r="U74">
        <v>9598</v>
      </c>
    </row>
    <row r="75" spans="15:21" x14ac:dyDescent="0.25">
      <c r="O75">
        <v>9601</v>
      </c>
      <c r="P75" t="str">
        <f>LEFT(S75,7) &amp; "_" &amp;U75</f>
        <v>2007-07_9601</v>
      </c>
      <c r="Q75" t="s">
        <v>404</v>
      </c>
      <c r="R75" t="s">
        <v>405</v>
      </c>
      <c r="S75" t="s">
        <v>406</v>
      </c>
      <c r="T75">
        <v>1</v>
      </c>
      <c r="U75">
        <v>9601</v>
      </c>
    </row>
    <row r="76" spans="15:21" x14ac:dyDescent="0.25">
      <c r="O76">
        <v>9606</v>
      </c>
      <c r="P76" t="str">
        <f>LEFT(S76,7) &amp; "_" &amp;U76</f>
        <v>2009-02_9606</v>
      </c>
      <c r="Q76" t="s">
        <v>464</v>
      </c>
      <c r="R76" t="s">
        <v>188</v>
      </c>
      <c r="S76" t="s">
        <v>465</v>
      </c>
      <c r="T76">
        <v>1</v>
      </c>
      <c r="U76">
        <v>9606</v>
      </c>
    </row>
    <row r="77" spans="15:21" x14ac:dyDescent="0.25">
      <c r="O77">
        <v>9606</v>
      </c>
      <c r="P77" t="str">
        <f>LEFT(S77,7) &amp; "_" &amp;U77</f>
        <v>2006-03_9606</v>
      </c>
      <c r="Q77" t="s">
        <v>331</v>
      </c>
      <c r="R77" t="s">
        <v>188</v>
      </c>
      <c r="S77" t="s">
        <v>332</v>
      </c>
      <c r="T77">
        <v>1</v>
      </c>
      <c r="U77">
        <v>9606</v>
      </c>
    </row>
    <row r="78" spans="15:21" x14ac:dyDescent="0.25">
      <c r="O78">
        <v>9606</v>
      </c>
      <c r="P78" t="str">
        <f>LEFT(S78,7) &amp; "_" &amp;U78</f>
        <v>2004-05_9606</v>
      </c>
      <c r="Q78" t="s">
        <v>244</v>
      </c>
      <c r="R78" t="s">
        <v>188</v>
      </c>
      <c r="S78" t="s">
        <v>245</v>
      </c>
      <c r="T78">
        <v>1</v>
      </c>
      <c r="U78">
        <v>9606</v>
      </c>
    </row>
    <row r="79" spans="15:21" x14ac:dyDescent="0.25">
      <c r="O79">
        <v>9606</v>
      </c>
      <c r="P79" t="str">
        <f>LEFT(S79,7) &amp; "_" &amp;U79</f>
        <v>2003-07_9606</v>
      </c>
      <c r="Q79" t="s">
        <v>187</v>
      </c>
      <c r="R79" t="s">
        <v>188</v>
      </c>
      <c r="S79" t="s">
        <v>189</v>
      </c>
      <c r="T79">
        <v>1</v>
      </c>
      <c r="U79">
        <v>9606</v>
      </c>
    </row>
    <row r="80" spans="15:21" x14ac:dyDescent="0.25">
      <c r="O80">
        <v>9606</v>
      </c>
      <c r="P80" t="str">
        <f>LEFT(S80,7) &amp; "_" &amp;U80</f>
        <v>2003-04_9606</v>
      </c>
      <c r="Q80" t="s">
        <v>460</v>
      </c>
      <c r="R80" t="s">
        <v>188</v>
      </c>
      <c r="S80" t="s">
        <v>461</v>
      </c>
      <c r="T80">
        <v>0</v>
      </c>
      <c r="U80">
        <v>9606</v>
      </c>
    </row>
    <row r="81" spans="15:21" x14ac:dyDescent="0.25">
      <c r="O81">
        <v>9615</v>
      </c>
      <c r="P81" t="str">
        <f>LEFT(S81,7) &amp; "_" &amp;U81</f>
        <v>2005-05_9615</v>
      </c>
      <c r="Q81" t="s">
        <v>303</v>
      </c>
      <c r="R81" t="s">
        <v>237</v>
      </c>
      <c r="S81" t="s">
        <v>304</v>
      </c>
      <c r="T81">
        <v>1</v>
      </c>
      <c r="U81">
        <v>9615</v>
      </c>
    </row>
    <row r="82" spans="15:21" x14ac:dyDescent="0.25">
      <c r="O82">
        <v>9615</v>
      </c>
      <c r="P82" t="str">
        <f>LEFT(S82,7) &amp; "_" &amp;U82</f>
        <v>2004-07_9615</v>
      </c>
      <c r="Q82" t="s">
        <v>236</v>
      </c>
      <c r="R82" t="s">
        <v>237</v>
      </c>
      <c r="S82" t="s">
        <v>238</v>
      </c>
      <c r="T82">
        <v>1</v>
      </c>
      <c r="U82">
        <v>9615</v>
      </c>
    </row>
    <row r="83" spans="15:21" x14ac:dyDescent="0.25">
      <c r="O83">
        <v>9646</v>
      </c>
      <c r="P83" t="str">
        <f>LEFT(S83,7) &amp; "_" &amp;U83</f>
        <v>2009-12_9646</v>
      </c>
      <c r="Q83" t="s">
        <v>486</v>
      </c>
      <c r="R83" t="s">
        <v>487</v>
      </c>
      <c r="S83" t="s">
        <v>488</v>
      </c>
      <c r="T83">
        <v>1</v>
      </c>
      <c r="U83">
        <v>9646</v>
      </c>
    </row>
    <row r="84" spans="15:21" x14ac:dyDescent="0.25">
      <c r="O84">
        <v>9685</v>
      </c>
      <c r="P84" t="str">
        <f>LEFT(S84,7) &amp; "_" &amp;U84</f>
        <v>2006-03_9685</v>
      </c>
      <c r="Q84" t="s">
        <v>350</v>
      </c>
      <c r="R84" t="s">
        <v>351</v>
      </c>
      <c r="S84" t="s">
        <v>352</v>
      </c>
      <c r="T84">
        <v>1</v>
      </c>
      <c r="U84">
        <v>9685</v>
      </c>
    </row>
    <row r="85" spans="15:21" x14ac:dyDescent="0.25">
      <c r="O85">
        <v>9739</v>
      </c>
      <c r="P85" t="str">
        <f>LEFT(S85,7) &amp; "_" &amp;U85</f>
        <v>2008-02_9739</v>
      </c>
      <c r="Q85" t="s">
        <v>161</v>
      </c>
      <c r="R85" t="s">
        <v>447</v>
      </c>
      <c r="S85" t="s">
        <v>448</v>
      </c>
      <c r="T85">
        <v>0</v>
      </c>
      <c r="U85">
        <v>9739</v>
      </c>
    </row>
    <row r="86" spans="15:21" x14ac:dyDescent="0.25">
      <c r="O86">
        <v>9785</v>
      </c>
      <c r="P86" t="str">
        <f>LEFT(S86,7) &amp; "_" &amp;U86</f>
        <v>2009-07_9785</v>
      </c>
      <c r="Q86" t="s">
        <v>78</v>
      </c>
      <c r="R86" t="s">
        <v>309</v>
      </c>
      <c r="S86" t="s">
        <v>482</v>
      </c>
      <c r="T86">
        <v>1</v>
      </c>
      <c r="U86">
        <v>9785</v>
      </c>
    </row>
    <row r="87" spans="15:21" x14ac:dyDescent="0.25">
      <c r="O87">
        <v>9785</v>
      </c>
      <c r="P87" t="str">
        <f>LEFT(S87,7) &amp; "_" &amp;U87</f>
        <v>2008-07_9785</v>
      </c>
      <c r="Q87" t="s">
        <v>453</v>
      </c>
      <c r="R87" t="s">
        <v>309</v>
      </c>
      <c r="S87" t="s">
        <v>454</v>
      </c>
      <c r="T87">
        <v>0</v>
      </c>
      <c r="U87">
        <v>9785</v>
      </c>
    </row>
    <row r="88" spans="15:21" x14ac:dyDescent="0.25">
      <c r="O88">
        <v>9785</v>
      </c>
      <c r="P88" t="str">
        <f>LEFT(S88,7) &amp; "_" &amp;U88</f>
        <v>2005-05_9785</v>
      </c>
      <c r="Q88" t="s">
        <v>308</v>
      </c>
      <c r="R88" t="s">
        <v>309</v>
      </c>
      <c r="S88" t="s">
        <v>310</v>
      </c>
      <c r="T88">
        <v>0</v>
      </c>
      <c r="U88">
        <v>9785</v>
      </c>
    </row>
    <row r="89" spans="15:21" x14ac:dyDescent="0.25">
      <c r="O89">
        <v>9796</v>
      </c>
      <c r="P89" t="str">
        <f>LEFT(S89,7) &amp; "_" &amp;U89</f>
        <v>2007-09_9796</v>
      </c>
      <c r="Q89" t="s">
        <v>172</v>
      </c>
      <c r="R89" t="s">
        <v>173</v>
      </c>
      <c r="S89" t="s">
        <v>174</v>
      </c>
      <c r="T89">
        <v>1</v>
      </c>
      <c r="U89">
        <v>9796</v>
      </c>
    </row>
    <row r="90" spans="15:21" x14ac:dyDescent="0.25">
      <c r="O90">
        <v>9796</v>
      </c>
      <c r="P90" t="str">
        <f>LEFT(S90,7) &amp; "_" &amp;U90</f>
        <v>2007-01_9796</v>
      </c>
      <c r="Q90" t="s">
        <v>360</v>
      </c>
      <c r="R90" t="s">
        <v>173</v>
      </c>
      <c r="S90" t="s">
        <v>361</v>
      </c>
      <c r="T90">
        <v>1</v>
      </c>
      <c r="U90">
        <v>9796</v>
      </c>
    </row>
    <row r="91" spans="15:21" x14ac:dyDescent="0.25">
      <c r="O91">
        <v>9813</v>
      </c>
      <c r="P91" t="str">
        <f>LEFT(S91,7) &amp; "_" &amp;U91</f>
        <v>2008-07_9813</v>
      </c>
      <c r="Q91" t="s">
        <v>123</v>
      </c>
      <c r="R91" t="s">
        <v>455</v>
      </c>
      <c r="S91" t="s">
        <v>456</v>
      </c>
      <c r="T91">
        <v>0</v>
      </c>
      <c r="U91">
        <v>9813</v>
      </c>
    </row>
    <row r="92" spans="15:21" x14ac:dyDescent="0.25">
      <c r="O92">
        <v>9823</v>
      </c>
      <c r="P92" t="str">
        <f>LEFT(S92,7) &amp; "_" &amp;U92</f>
        <v>2009-11_9823</v>
      </c>
      <c r="Q92" t="s">
        <v>489</v>
      </c>
      <c r="R92" t="s">
        <v>490</v>
      </c>
      <c r="S92" t="s">
        <v>491</v>
      </c>
      <c r="T92">
        <v>1</v>
      </c>
      <c r="U92">
        <v>9823</v>
      </c>
    </row>
    <row r="93" spans="15:21" x14ac:dyDescent="0.25">
      <c r="O93">
        <v>9913</v>
      </c>
      <c r="P93" t="str">
        <f>LEFT(S93,7) &amp; "_" &amp;U93</f>
        <v>2009-08_9913</v>
      </c>
      <c r="Q93" t="s">
        <v>479</v>
      </c>
      <c r="R93" t="s">
        <v>480</v>
      </c>
      <c r="S93" t="s">
        <v>481</v>
      </c>
      <c r="T93">
        <v>0</v>
      </c>
      <c r="U93">
        <v>9913</v>
      </c>
    </row>
    <row r="94" spans="15:21" x14ac:dyDescent="0.25">
      <c r="O94">
        <v>9913</v>
      </c>
      <c r="P94" t="str">
        <f>LEFT(S94,7) &amp; "_" &amp;U94</f>
        <v>2007-10_9913</v>
      </c>
      <c r="Q94" t="s">
        <v>410</v>
      </c>
      <c r="R94" t="s">
        <v>294</v>
      </c>
      <c r="S94" t="s">
        <v>411</v>
      </c>
      <c r="T94">
        <v>1</v>
      </c>
      <c r="U94">
        <v>9913</v>
      </c>
    </row>
    <row r="95" spans="15:21" x14ac:dyDescent="0.25">
      <c r="O95">
        <v>9913</v>
      </c>
      <c r="P95" t="str">
        <f>LEFT(S95,7) &amp; "_" &amp;U95</f>
        <v>2006-08_9913</v>
      </c>
      <c r="Q95" t="s">
        <v>394</v>
      </c>
      <c r="R95" t="s">
        <v>294</v>
      </c>
      <c r="S95" t="s">
        <v>395</v>
      </c>
      <c r="T95">
        <v>1</v>
      </c>
      <c r="U95">
        <v>9913</v>
      </c>
    </row>
    <row r="96" spans="15:21" x14ac:dyDescent="0.25">
      <c r="O96">
        <v>9913</v>
      </c>
      <c r="P96" t="str">
        <f>LEFT(S96,7) &amp; "_" &amp;U96</f>
        <v>2005-03_9913</v>
      </c>
      <c r="Q96" t="s">
        <v>293</v>
      </c>
      <c r="R96" t="s">
        <v>294</v>
      </c>
      <c r="S96" t="s">
        <v>295</v>
      </c>
      <c r="T96">
        <v>1</v>
      </c>
      <c r="U96">
        <v>9913</v>
      </c>
    </row>
    <row r="97" spans="15:21" x14ac:dyDescent="0.25">
      <c r="O97">
        <v>9913</v>
      </c>
      <c r="P97" t="str">
        <f>LEFT(S97,7) &amp; "_" &amp;U97</f>
        <v>2004-09_9913</v>
      </c>
      <c r="Q97" t="s">
        <v>462</v>
      </c>
      <c r="R97" t="s">
        <v>294</v>
      </c>
      <c r="S97" t="s">
        <v>463</v>
      </c>
      <c r="T97">
        <v>0</v>
      </c>
      <c r="U97">
        <v>9913</v>
      </c>
    </row>
    <row r="98" spans="15:21" x14ac:dyDescent="0.25">
      <c r="O98">
        <v>9978</v>
      </c>
      <c r="P98" t="str">
        <f>LEFT(S98,7) &amp; "_" &amp;U98</f>
        <v>2008-07_9978</v>
      </c>
      <c r="Q98" t="s">
        <v>442</v>
      </c>
      <c r="R98" t="s">
        <v>443</v>
      </c>
      <c r="S98" t="s">
        <v>444</v>
      </c>
      <c r="T98">
        <v>0</v>
      </c>
      <c r="U98">
        <v>9978</v>
      </c>
    </row>
    <row r="99" spans="15:21" x14ac:dyDescent="0.25">
      <c r="O99">
        <v>9986</v>
      </c>
      <c r="P99" t="str">
        <f>LEFT(S99,7) &amp; "_" &amp;U99</f>
        <v>2009-04_9986</v>
      </c>
      <c r="Q99" t="s">
        <v>110</v>
      </c>
      <c r="R99" t="s">
        <v>316</v>
      </c>
      <c r="S99" t="s">
        <v>492</v>
      </c>
      <c r="T99">
        <v>1</v>
      </c>
      <c r="U99">
        <v>9986</v>
      </c>
    </row>
    <row r="100" spans="15:21" x14ac:dyDescent="0.25">
      <c r="O100">
        <v>9986</v>
      </c>
      <c r="P100" t="str">
        <f>LEFT(S100,7) &amp; "_" &amp;U100</f>
        <v>2005-05_9986</v>
      </c>
      <c r="Q100" t="s">
        <v>315</v>
      </c>
      <c r="R100" t="s">
        <v>316</v>
      </c>
      <c r="S100" t="s">
        <v>317</v>
      </c>
      <c r="T100">
        <v>0</v>
      </c>
      <c r="U100">
        <v>9986</v>
      </c>
    </row>
    <row r="101" spans="15:21" x14ac:dyDescent="0.25">
      <c r="O101">
        <v>10020</v>
      </c>
      <c r="P101" t="str">
        <f>LEFT(S101,7) &amp; "_" &amp;U101</f>
        <v>2008-07_10020</v>
      </c>
      <c r="Q101" t="s">
        <v>43</v>
      </c>
      <c r="R101" t="s">
        <v>438</v>
      </c>
      <c r="S101" t="s">
        <v>439</v>
      </c>
      <c r="T101">
        <v>0</v>
      </c>
      <c r="U101">
        <v>10020</v>
      </c>
    </row>
    <row r="102" spans="15:21" x14ac:dyDescent="0.25">
      <c r="O102">
        <v>10090</v>
      </c>
      <c r="P102" t="str">
        <f>LEFT(S102,7) &amp; "_" &amp;U102</f>
        <v>2007-07_10090</v>
      </c>
      <c r="Q102" t="s">
        <v>396</v>
      </c>
      <c r="R102" t="s">
        <v>209</v>
      </c>
      <c r="S102" t="s">
        <v>397</v>
      </c>
      <c r="T102">
        <v>1</v>
      </c>
      <c r="U102">
        <v>10090</v>
      </c>
    </row>
    <row r="103" spans="15:21" x14ac:dyDescent="0.25">
      <c r="O103">
        <v>10090</v>
      </c>
      <c r="P103" t="str">
        <f>LEFT(S103,7) &amp; "_" &amp;U103</f>
        <v>2006-02_10090</v>
      </c>
      <c r="Q103" t="s">
        <v>208</v>
      </c>
      <c r="R103" t="s">
        <v>209</v>
      </c>
      <c r="S103" t="s">
        <v>210</v>
      </c>
      <c r="T103">
        <v>1</v>
      </c>
      <c r="U103">
        <v>10090</v>
      </c>
    </row>
    <row r="104" spans="15:21" x14ac:dyDescent="0.25">
      <c r="O104">
        <v>10090</v>
      </c>
      <c r="P104" t="str">
        <f>LEFT(S104,7) &amp; "_" &amp;U104</f>
        <v>2005-08_10090</v>
      </c>
      <c r="Q104" t="s">
        <v>301</v>
      </c>
      <c r="R104" t="s">
        <v>209</v>
      </c>
      <c r="S104" t="s">
        <v>302</v>
      </c>
      <c r="T104">
        <v>1</v>
      </c>
      <c r="U104">
        <v>10090</v>
      </c>
    </row>
    <row r="105" spans="15:21" x14ac:dyDescent="0.25">
      <c r="O105">
        <v>10090</v>
      </c>
      <c r="P105" t="str">
        <f>LEFT(S105,7) &amp; "_" &amp;U105</f>
        <v>2005-03_10090</v>
      </c>
      <c r="Q105" t="s">
        <v>232</v>
      </c>
      <c r="R105" t="s">
        <v>209</v>
      </c>
      <c r="S105" t="s">
        <v>233</v>
      </c>
      <c r="T105">
        <v>0</v>
      </c>
      <c r="U105">
        <v>10090</v>
      </c>
    </row>
    <row r="106" spans="15:21" x14ac:dyDescent="0.25">
      <c r="O106">
        <v>10090</v>
      </c>
      <c r="P106" t="str">
        <f>LEFT(S106,7) &amp; "_" &amp;U106</f>
        <v>2004-05_10090</v>
      </c>
      <c r="Q106" t="s">
        <v>242</v>
      </c>
      <c r="R106" t="s">
        <v>209</v>
      </c>
      <c r="S106" t="s">
        <v>243</v>
      </c>
      <c r="T106">
        <v>0</v>
      </c>
      <c r="U106">
        <v>10090</v>
      </c>
    </row>
    <row r="107" spans="15:21" x14ac:dyDescent="0.25">
      <c r="O107">
        <v>10090</v>
      </c>
      <c r="P107" t="str">
        <f>LEFT(S107,7) &amp; "_" &amp;U107</f>
        <v>2003-02_10090</v>
      </c>
      <c r="Q107" t="s">
        <v>282</v>
      </c>
      <c r="R107" t="s">
        <v>209</v>
      </c>
      <c r="S107" t="s">
        <v>283</v>
      </c>
      <c r="T107">
        <v>0</v>
      </c>
      <c r="U107">
        <v>10090</v>
      </c>
    </row>
    <row r="108" spans="15:21" x14ac:dyDescent="0.25">
      <c r="O108">
        <v>10116</v>
      </c>
      <c r="P108" t="str">
        <f>LEFT(S108,7) &amp; "_" &amp;U108</f>
        <v>2004-11_10116</v>
      </c>
      <c r="Q108" t="s">
        <v>214</v>
      </c>
      <c r="R108" t="s">
        <v>191</v>
      </c>
      <c r="S108" t="s">
        <v>215</v>
      </c>
      <c r="T108">
        <v>1</v>
      </c>
      <c r="U108">
        <v>10116</v>
      </c>
    </row>
    <row r="109" spans="15:21" x14ac:dyDescent="0.25">
      <c r="O109">
        <v>10116</v>
      </c>
      <c r="P109" t="str">
        <f>LEFT(S109,7) &amp; "_" &amp;U109</f>
        <v>2003-06_10116</v>
      </c>
      <c r="Q109" t="s">
        <v>190</v>
      </c>
      <c r="R109" t="s">
        <v>191</v>
      </c>
      <c r="S109" t="s">
        <v>192</v>
      </c>
      <c r="T109">
        <v>1</v>
      </c>
      <c r="U109">
        <v>10116</v>
      </c>
    </row>
    <row r="110" spans="15:21" x14ac:dyDescent="0.25">
      <c r="O110">
        <v>10141</v>
      </c>
      <c r="P110" t="str">
        <f>LEFT(S110,7) &amp; "_" &amp;U110</f>
        <v>2008-02_10141</v>
      </c>
      <c r="Q110" t="s">
        <v>23</v>
      </c>
      <c r="R110" t="s">
        <v>388</v>
      </c>
      <c r="S110" t="s">
        <v>412</v>
      </c>
      <c r="T110">
        <v>1</v>
      </c>
      <c r="U110">
        <v>10141</v>
      </c>
    </row>
    <row r="111" spans="15:21" x14ac:dyDescent="0.25">
      <c r="O111">
        <v>10141</v>
      </c>
      <c r="P111" t="str">
        <f>LEFT(S111,7) &amp; "_" &amp;U111</f>
        <v>2005-10_10141</v>
      </c>
      <c r="Q111" t="s">
        <v>387</v>
      </c>
      <c r="R111" t="s">
        <v>388</v>
      </c>
      <c r="S111" t="s">
        <v>389</v>
      </c>
      <c r="T111">
        <v>0</v>
      </c>
      <c r="U111">
        <v>10141</v>
      </c>
    </row>
    <row r="112" spans="15:21" x14ac:dyDescent="0.25">
      <c r="O112">
        <v>13616</v>
      </c>
      <c r="P112" t="str">
        <f>LEFT(S112,7) &amp; "_" &amp;U112</f>
        <v>2006-10_13616</v>
      </c>
      <c r="Q112" t="s">
        <v>89</v>
      </c>
      <c r="R112" t="s">
        <v>212</v>
      </c>
      <c r="S112" t="s">
        <v>469</v>
      </c>
      <c r="T112">
        <v>1</v>
      </c>
      <c r="U112">
        <v>13616</v>
      </c>
    </row>
    <row r="113" spans="15:21" x14ac:dyDescent="0.25">
      <c r="O113">
        <v>13616</v>
      </c>
      <c r="P113" t="str">
        <f>LEFT(S113,7) &amp; "_" &amp;U113</f>
        <v>2006-01_13616</v>
      </c>
      <c r="Q113" t="s">
        <v>211</v>
      </c>
      <c r="R113" t="s">
        <v>212</v>
      </c>
      <c r="S113" t="s">
        <v>213</v>
      </c>
      <c r="T113">
        <v>1</v>
      </c>
      <c r="U113">
        <v>13616</v>
      </c>
    </row>
    <row r="114" spans="15:21" x14ac:dyDescent="0.25">
      <c r="O114">
        <v>13616</v>
      </c>
      <c r="P114" t="str">
        <f>LEFT(S114,7) &amp; "_" &amp;U114</f>
        <v>2005-06_13616</v>
      </c>
      <c r="Q114" t="s">
        <v>311</v>
      </c>
      <c r="R114" t="s">
        <v>212</v>
      </c>
      <c r="S114" t="s">
        <v>312</v>
      </c>
      <c r="T114">
        <v>0</v>
      </c>
      <c r="U114">
        <v>13616</v>
      </c>
    </row>
    <row r="115" spans="15:21" x14ac:dyDescent="0.25">
      <c r="O115">
        <v>13616</v>
      </c>
      <c r="P115" t="str">
        <f>LEFT(S115,7) &amp; "_" &amp;U115</f>
        <v>2004-10_13616</v>
      </c>
      <c r="Q115" t="s">
        <v>273</v>
      </c>
      <c r="R115" t="s">
        <v>212</v>
      </c>
      <c r="S115" t="s">
        <v>274</v>
      </c>
      <c r="T115">
        <v>1</v>
      </c>
      <c r="U115">
        <v>13616</v>
      </c>
    </row>
    <row r="116" spans="15:21" x14ac:dyDescent="0.25">
      <c r="O116">
        <v>28377</v>
      </c>
      <c r="P116" t="str">
        <f>LEFT(S116,7) &amp; "_" &amp;U116</f>
        <v>2007-02_28377</v>
      </c>
      <c r="Q116" t="s">
        <v>362</v>
      </c>
      <c r="R116" t="s">
        <v>363</v>
      </c>
      <c r="S116" t="s">
        <v>364</v>
      </c>
      <c r="T116">
        <v>1</v>
      </c>
      <c r="U116">
        <v>28377</v>
      </c>
    </row>
    <row r="117" spans="15:21" x14ac:dyDescent="0.25">
      <c r="O117">
        <v>30538</v>
      </c>
      <c r="P117" t="str">
        <f>LEFT(S117,7) &amp; "_" &amp;U117</f>
        <v>2008-07_30538</v>
      </c>
      <c r="Q117" t="s">
        <v>163</v>
      </c>
      <c r="R117" t="s">
        <v>445</v>
      </c>
      <c r="S117" t="s">
        <v>446</v>
      </c>
      <c r="T117">
        <v>0</v>
      </c>
      <c r="U117">
        <v>30538</v>
      </c>
    </row>
    <row r="118" spans="15:21" x14ac:dyDescent="0.25">
      <c r="O118">
        <v>30608</v>
      </c>
      <c r="P118" t="str">
        <f>LEFT(S118,7) &amp; "_" &amp;U118</f>
        <v>2003-06_30608</v>
      </c>
      <c r="Q118" t="s">
        <v>86</v>
      </c>
      <c r="R118" t="s">
        <v>436</v>
      </c>
      <c r="S118" t="s">
        <v>437</v>
      </c>
      <c r="T118">
        <v>0</v>
      </c>
      <c r="U118">
        <v>30608</v>
      </c>
    </row>
    <row r="119" spans="15:21" x14ac:dyDescent="0.25">
      <c r="O119">
        <v>30611</v>
      </c>
      <c r="P119" t="str">
        <f>LEFT(S119,7) &amp; "_" &amp;U119</f>
        <v>2006-12_30611</v>
      </c>
      <c r="Q119" t="s">
        <v>116</v>
      </c>
      <c r="R119" t="s">
        <v>383</v>
      </c>
      <c r="S119" t="s">
        <v>384</v>
      </c>
      <c r="T119">
        <v>0</v>
      </c>
      <c r="U119">
        <v>30611</v>
      </c>
    </row>
    <row r="120" spans="15:21" x14ac:dyDescent="0.25">
      <c r="O120">
        <v>31033</v>
      </c>
      <c r="P120" t="str">
        <f>LEFT(S120,7) &amp; "_" &amp;U120</f>
        <v>2004-10_31033</v>
      </c>
      <c r="Q120" t="s">
        <v>358</v>
      </c>
      <c r="R120" t="s">
        <v>220</v>
      </c>
      <c r="S120" t="s">
        <v>359</v>
      </c>
      <c r="T120">
        <v>1</v>
      </c>
      <c r="U120">
        <v>31033</v>
      </c>
    </row>
    <row r="121" spans="15:21" x14ac:dyDescent="0.25">
      <c r="O121">
        <v>31033</v>
      </c>
      <c r="P121" t="str">
        <f>LEFT(S121,7) &amp; "_" &amp;U121</f>
        <v>2002-08_31033</v>
      </c>
      <c r="Q121" t="s">
        <v>219</v>
      </c>
      <c r="R121" t="s">
        <v>220</v>
      </c>
      <c r="S121" t="s">
        <v>221</v>
      </c>
      <c r="T121">
        <v>1</v>
      </c>
      <c r="U121">
        <v>31033</v>
      </c>
    </row>
    <row r="122" spans="15:21" x14ac:dyDescent="0.25">
      <c r="O122">
        <v>31234</v>
      </c>
      <c r="P122" t="str">
        <f>LEFT(S122,7) &amp; "_" &amp;U122</f>
        <v>2007-05_31234</v>
      </c>
      <c r="Q122" t="s">
        <v>419</v>
      </c>
      <c r="R122" t="s">
        <v>379</v>
      </c>
      <c r="S122" t="s">
        <v>420</v>
      </c>
      <c r="T122">
        <v>1</v>
      </c>
      <c r="U122">
        <v>31234</v>
      </c>
    </row>
    <row r="123" spans="15:21" x14ac:dyDescent="0.25">
      <c r="O123">
        <v>31234</v>
      </c>
      <c r="P123" t="str">
        <f>LEFT(S123,7) &amp; "_" &amp;U123</f>
        <v>2006-03_31234</v>
      </c>
      <c r="Q123" t="s">
        <v>378</v>
      </c>
      <c r="R123" t="s">
        <v>379</v>
      </c>
      <c r="S123" t="s">
        <v>380</v>
      </c>
      <c r="T123">
        <v>1</v>
      </c>
      <c r="U123">
        <v>31234</v>
      </c>
    </row>
    <row r="124" spans="15:21" x14ac:dyDescent="0.25">
      <c r="O124">
        <v>37347</v>
      </c>
      <c r="P124" t="str">
        <f>LEFT(S124,7) &amp; "_" &amp;U124</f>
        <v>2006-12_37347</v>
      </c>
      <c r="Q124" t="s">
        <v>158</v>
      </c>
      <c r="R124" t="s">
        <v>385</v>
      </c>
      <c r="S124" t="s">
        <v>386</v>
      </c>
      <c r="T124">
        <v>0</v>
      </c>
      <c r="U124">
        <v>37347</v>
      </c>
    </row>
    <row r="125" spans="15:21" x14ac:dyDescent="0.25">
      <c r="O125">
        <v>42254</v>
      </c>
      <c r="P125" t="str">
        <f>LEFT(S125,7) &amp; "_" &amp;U125</f>
        <v>2006-06_42254</v>
      </c>
      <c r="Q125" t="s">
        <v>135</v>
      </c>
      <c r="R125" t="s">
        <v>390</v>
      </c>
      <c r="S125" t="s">
        <v>391</v>
      </c>
      <c r="T125">
        <v>0</v>
      </c>
      <c r="U125">
        <v>42254</v>
      </c>
    </row>
    <row r="126" spans="15:21" x14ac:dyDescent="0.25">
      <c r="O126">
        <v>43179</v>
      </c>
      <c r="P126" t="str">
        <f>LEFT(S126,7) &amp; "_" &amp;U126</f>
        <v>2008-02_43179</v>
      </c>
      <c r="Q126" t="s">
        <v>138</v>
      </c>
      <c r="R126" t="s">
        <v>440</v>
      </c>
      <c r="S126" t="s">
        <v>441</v>
      </c>
      <c r="T126">
        <v>0</v>
      </c>
      <c r="U126">
        <v>43179</v>
      </c>
    </row>
    <row r="127" spans="15:21" x14ac:dyDescent="0.25">
      <c r="O127">
        <v>54126</v>
      </c>
      <c r="P127" t="str">
        <f>LEFT(S127,7) &amp; "_" &amp;U127</f>
        <v>2007-02_54126</v>
      </c>
      <c r="Q127" t="s">
        <v>371</v>
      </c>
      <c r="R127" t="s">
        <v>372</v>
      </c>
      <c r="S127" t="s">
        <v>373</v>
      </c>
      <c r="T127">
        <v>1</v>
      </c>
      <c r="U127">
        <v>54126</v>
      </c>
    </row>
    <row r="128" spans="15:21" x14ac:dyDescent="0.25">
      <c r="O128">
        <v>59463</v>
      </c>
      <c r="P128" t="str">
        <f>LEFT(S128,7) &amp; "_" &amp;U128</f>
        <v>2006-03_59463</v>
      </c>
      <c r="Q128" t="s">
        <v>99</v>
      </c>
      <c r="R128" t="s">
        <v>449</v>
      </c>
      <c r="S128" t="s">
        <v>450</v>
      </c>
      <c r="T128">
        <v>0</v>
      </c>
      <c r="U128">
        <v>59463</v>
      </c>
    </row>
    <row r="129" spans="15:21" x14ac:dyDescent="0.25">
      <c r="O129">
        <v>59729</v>
      </c>
      <c r="P129" t="str">
        <f>LEFT(S129,7) &amp; "_" &amp;U129</f>
        <v>2008-07_59729</v>
      </c>
      <c r="Q129" t="s">
        <v>428</v>
      </c>
      <c r="R129" t="s">
        <v>429</v>
      </c>
      <c r="S129" t="s">
        <v>430</v>
      </c>
      <c r="T129">
        <v>1</v>
      </c>
      <c r="U129">
        <v>59729</v>
      </c>
    </row>
    <row r="130" spans="15:21" x14ac:dyDescent="0.25">
      <c r="O130">
        <v>69293</v>
      </c>
      <c r="P130" t="str">
        <f>LEFT(S130,7) &amp; "_" &amp;U130</f>
        <v>2006-02_69293</v>
      </c>
      <c r="Q130" t="s">
        <v>353</v>
      </c>
      <c r="R130" t="s">
        <v>354</v>
      </c>
      <c r="S130" t="s">
        <v>355</v>
      </c>
      <c r="T130">
        <v>1</v>
      </c>
      <c r="U130">
        <v>69293</v>
      </c>
    </row>
    <row r="131" spans="15:21" x14ac:dyDescent="0.25">
      <c r="O131">
        <v>99883</v>
      </c>
      <c r="P131" t="str">
        <f>LEFT(S131,7) &amp; "_" &amp;U131</f>
        <v>2007-03_99883</v>
      </c>
      <c r="Q131" t="s">
        <v>477</v>
      </c>
      <c r="R131" t="s">
        <v>255</v>
      </c>
      <c r="S131" t="s">
        <v>478</v>
      </c>
      <c r="T131">
        <v>1</v>
      </c>
      <c r="U131">
        <v>99883</v>
      </c>
    </row>
    <row r="132" spans="15:21" x14ac:dyDescent="0.25">
      <c r="O132">
        <v>99883</v>
      </c>
      <c r="P132" t="str">
        <f>LEFT(S132,7) &amp; "_" &amp;U132</f>
        <v>2004-02_99883</v>
      </c>
      <c r="Q132" t="s">
        <v>254</v>
      </c>
      <c r="R132" t="s">
        <v>255</v>
      </c>
      <c r="S132" t="s">
        <v>256</v>
      </c>
      <c r="T132">
        <v>1</v>
      </c>
      <c r="U132">
        <v>99883</v>
      </c>
    </row>
    <row r="133" spans="15:21" x14ac:dyDescent="0.25">
      <c r="O133">
        <v>132908</v>
      </c>
      <c r="P133" t="str">
        <f>LEFT(S133,7) &amp; "_" &amp;U133</f>
        <v>2008-07_132908</v>
      </c>
      <c r="Q133" t="s">
        <v>125</v>
      </c>
      <c r="R133" t="s">
        <v>451</v>
      </c>
      <c r="S133" t="s">
        <v>452</v>
      </c>
      <c r="T133">
        <v>0</v>
      </c>
      <c r="U133">
        <v>132908</v>
      </c>
    </row>
    <row r="134" spans="15:21" x14ac:dyDescent="0.25">
      <c r="O134">
        <v>135651</v>
      </c>
      <c r="P134" t="str">
        <f>LEFT(S134,7) &amp; "_" &amp;U134</f>
        <v>2008-02_135651</v>
      </c>
      <c r="Q134" t="s">
        <v>421</v>
      </c>
      <c r="R134" t="s">
        <v>369</v>
      </c>
      <c r="S134" t="s">
        <v>422</v>
      </c>
      <c r="T134">
        <v>1</v>
      </c>
      <c r="U134">
        <v>135651</v>
      </c>
    </row>
    <row r="135" spans="15:21" x14ac:dyDescent="0.25">
      <c r="O135">
        <v>135651</v>
      </c>
      <c r="P135" t="str">
        <f>LEFT(S135,7) &amp; "_" &amp;U135</f>
        <v>2007-01_135651</v>
      </c>
      <c r="Q135" t="s">
        <v>368</v>
      </c>
      <c r="R135" t="s">
        <v>369</v>
      </c>
      <c r="S135" t="s">
        <v>370</v>
      </c>
      <c r="T135">
        <v>1</v>
      </c>
      <c r="U135">
        <v>135651</v>
      </c>
    </row>
    <row r="136" spans="15:21" x14ac:dyDescent="0.25">
      <c r="O136">
        <v>281687</v>
      </c>
      <c r="P136" t="str">
        <f>LEFT(S136,7) &amp; "_" &amp;U136</f>
        <v>2008-03_281687</v>
      </c>
      <c r="Q136" t="s">
        <v>423</v>
      </c>
      <c r="R136" t="s">
        <v>424</v>
      </c>
      <c r="S136" t="s">
        <v>425</v>
      </c>
      <c r="T136">
        <v>1</v>
      </c>
      <c r="U136">
        <v>281687</v>
      </c>
    </row>
  </sheetData>
  <sortState ref="P2:U136">
    <sortCondition ref="U2:U136"/>
    <sortCondition descending="1" ref="S2:S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 Siôn Goodstadt</dc:creator>
  <cp:lastModifiedBy>Llew Siôn Goodstadt</cp:lastModifiedBy>
  <dcterms:created xsi:type="dcterms:W3CDTF">2010-07-19T16:12:57Z</dcterms:created>
  <dcterms:modified xsi:type="dcterms:W3CDTF">2010-07-19T16:12:58Z</dcterms:modified>
</cp:coreProperties>
</file>