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3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J130" i="4"/>
  <c r="J131" i="4"/>
  <c r="J132" i="4"/>
  <c r="J111" i="4" l="1"/>
  <c r="J128" i="4"/>
  <c r="J129" i="4"/>
  <c r="J112" i="4"/>
  <c r="J109" i="4"/>
  <c r="J110" i="4"/>
  <c r="J121" i="4" l="1"/>
  <c r="J122" i="4"/>
  <c r="J107" i="4" l="1"/>
  <c r="J108" i="4"/>
  <c r="J106" i="4" l="1"/>
  <c r="J105" i="4"/>
  <c r="I11" i="6" l="1"/>
  <c r="J127" i="4"/>
  <c r="J126" i="4"/>
  <c r="J125" i="4"/>
  <c r="I8" i="6" l="1"/>
  <c r="I4" i="6" l="1"/>
  <c r="J124" i="4"/>
  <c r="I7" i="5" l="1"/>
  <c r="I5" i="5"/>
  <c r="J123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20" i="4" l="1"/>
  <c r="J119" i="4"/>
  <c r="I6" i="6" l="1"/>
  <c r="I7" i="6"/>
  <c r="I9" i="6"/>
  <c r="I10" i="6"/>
  <c r="I12" i="6"/>
  <c r="H1" i="6"/>
  <c r="J100" i="4"/>
  <c r="J99" i="4"/>
  <c r="J95" i="4" l="1"/>
  <c r="J96" i="4"/>
  <c r="J97" i="4"/>
  <c r="J98" i="4"/>
  <c r="J113" i="4"/>
  <c r="J114" i="4"/>
  <c r="J115" i="4"/>
  <c r="J116" i="4"/>
  <c r="J117" i="4"/>
  <c r="J118" i="4"/>
  <c r="J133" i="4"/>
  <c r="N116" i="4" l="1"/>
  <c r="N117" i="4"/>
  <c r="N118" i="4"/>
  <c r="N115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<sst xmlns="http://schemas.openxmlformats.org/spreadsheetml/2006/main" count="1302" uniqueCount="921">
  <si>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</si>
  <si>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</si>
  <si>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</si>
  <si>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</si>
  <si>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</si>
  <si>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</si>
  <si>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</si>
  <si>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</si>
  <si>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</si>
  <si>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</si>
  <si>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</si>
  <si>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</si>
  <si>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</si>
  <si>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</si>
  <si>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</si>
  <si>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</si>
  <si>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</si>
  <si>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</si>
  <si>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</si>
  <si>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</si>
  <si>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</si>
  <si>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</si>
  <si>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</si>
  <si>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</si>
  <si>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</si>
  <si>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</si>
  <si>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</si>
  <si>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</si>
  <si>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</si>
  <si>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</si>
  <si>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</si>
  <si>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</si>
  <si>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</si>
  <si>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</si>
  <si>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</si>
  <si>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</si>
  <si>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</si>
  <si>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</si>
  <si>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</si>
  <si>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</si>
  <si>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</si>
  <si>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</si>
  <si>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</si>
  <si>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</si>
  <si>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</si>
  <si>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</si>
  <si>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</si>
  <si>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</si>
  <si>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</si>
  <si>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</si>
  <si>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</si>
  <si>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</si>
  <si>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</si>
  <si>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</si>
  <si>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</si>
  <si>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</si>
  <si>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</si>
  <si>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</si>
  <si>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</si>
  <si>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</si>
  <si>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</si>
  <si>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</si>
  <si>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</si>
  <si>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</si>
  <si>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</si>
  <si>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</si>
  <si>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</si>
  <si>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</si>
  <si>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</si>
  <si>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</si>
  <si>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</si>
  <si>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</si>
  <si>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</si>
  <si>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</si>
  <si>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</si>
  <si>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</si>
  <si>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</si>
  <si>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</si>
  <si>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</si>
  <si>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</si>
  <si>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</si>
  <si>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</si>
  <si>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</si>
  <si>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</si>
  <si>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</si>
  <si>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</si>
  <si>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</si>
  <si>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</si>
  <si>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</si>
  <si>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</si>
  <si>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</si>
  <si>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</si>
  <si>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</si>
  <si>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</si>
  <si>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</si>
  <si>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</si>
  <si>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</si>
  <si>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</si>
  <si>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</si>
  <si>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</si>
  <si>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</si>
  <si>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</si>
  <si>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</si>
  <si>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</si>
  <si>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</si>
  <si>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</si>
  <si>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</si>
  <si>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</si>
  <si>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</si>
  <si>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</si>
  <si>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</si>
  <si>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</si>
  <si>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</si>
  <si>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</si>
  <si>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</si>
  <si>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</si>
  <si>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</si>
  <si>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</si>
  <si>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</si>
  <si>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</si>
  <si>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</si>
  <si>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</si>
  <si>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</si>
  <si>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</si>
  <si>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</si>
  <si>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</si>
  <si>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</si>
  <si>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</si>
  <si>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</si>
  <si>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</si>
  <si>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</si>
  <si>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</si>
  <si>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</si>
  <si>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</si>
  <si>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</si>
  <si>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</si>
  <si>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</si>
  <si>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</si>
  <si>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</si>
  <si>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</si>
  <si>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</si>
  <si>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</si>
  <si>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</si>
  <si>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</si>
  <si>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</si>
  <si>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</si>
  <si>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</si>
  <si>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</si>
  <si>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</si>
  <si>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</si>
  <si>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</si>
  <si>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</si>
  <si>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</si>
  <si>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</si>
  <si>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</si>
  <si>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</si>
  <si>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</si>
  <si>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</si>
  <si>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</si>
  <si>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</si>
  <si>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</si>
  <si>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</si>
  <si>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</si>
  <si>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</si>
  <si>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</si>
  <si>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</si>
  <si>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</si>
  <si>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</si>
  <si>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</si>
  <si>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</si>
  <si>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</si>
  <si>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</si>
  <si>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</si>
  <si>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</si>
  <si>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</si>
  <si>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</si>
  <si>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</si>
  <si>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</si>
  <si>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</si>
  <si>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</si>
  <si>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</si>
  <si>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</si>
  <si>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</si>
  <si>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</si>
  <si>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</si>
  <si>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</si>
  <si>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</si>
  <si>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</si>
  <si>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</si>
  <si>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</si>
  <si>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</si>
  <si>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</si>
  <si>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</si>
  <si>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</si>
  <si>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</si>
  <si>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</si>
  <si>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</si>
  <si>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</si>
  <si>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</si>
  <si>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</si>
  <si>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</si>
  <si>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</si>
  <si>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</si>
  <si>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</si>
  <si>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</si>
  <si>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</si>
  <si>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</si>
  <si>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</si>
  <si>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</si>
  <si>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</si>
  <si>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</si>
  <si>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</si>
  <si>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</si>
  <si>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</si>
  <si>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</si>
  <si>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</si>
  <si>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</si>
  <si>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</si>
  <si>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</si>
  <si>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</si>
  <si>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</si>
  <si>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</si>
  <si>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</si>
  <si>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</si>
  <si>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</si>
  <si>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</si>
  <si>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</si>
  <si>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</si>
  <si>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</si>
  <si>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</si>
  <si>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</si>
  <si>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</si>
  <si>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</si>
  <si>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</si>
  <si>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</si>
  <si>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</si>
  <si>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</si>
  <si>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</si>
  <si>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</si>
  <si>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</si>
  <si>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</si>
  <si>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</si>
  <si>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</si>
  <si>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</si>
  <si>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</si>
  <si>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</si>
  <si>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</si>
  <si>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</si>
  <si>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</si>
  <si>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</si>
  <si>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</si>
  <si>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</si>
  <si>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</si>
  <si>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</si>
  <si>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</si>
  <si>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</si>
  <si>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</si>
  <si>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</si>
  <si>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</si>
  <si>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</si>
  <si>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</si>
  <si>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</si>
  <si>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</si>
  <si>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</si>
  <si>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</si>
  <si>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</si>
  <si>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</si>
  <si>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</si>
  <si>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</si>
  <si>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</si>
  <si>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</si>
  <si>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</si>
  <si>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</si>
  <si>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</si>
  <si>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</si>
  <si>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</si>
  <si>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</si>
  <si>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</si>
  <si>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</si>
  <si>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</si>
  <si>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</si>
  <si>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</si>
  <si>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</si>
  <si>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</si>
  <si>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</si>
  <si>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</si>
  <si>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</si>
  <si>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</si>
  <si>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</si>
  <si>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</si>
  <si>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</si>
  <si>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</si>
  <si>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</si>
  <si>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</si>
  <si>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</si>
  <si>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</si>
  <si>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</si>
  <si>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</si>
  <si>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</si>
  <si>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</si>
  <si>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</si>
  <si>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</si>
  <si>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</si>
  <si>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</si>
  <si>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</si>
  <si>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</si>
  <si>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</si>
  <si>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</si>
  <si>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</si>
  <si>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</si>
  <si>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</si>
  <si>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</si>
  <si>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</si>
  <si>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</si>
  <si>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</si>
  <si>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</si>
  <si>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</si>
  <si>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</si>
  <si>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</si>
  <si>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</si>
  <si>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</si>
  <si>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</si>
  <si>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</si>
  <si>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</si>
  <si>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</si>
  <si>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</si>
  <si>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</si>
  <si>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</si>
  <si>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</si>
  <si>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</si>
  <si>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</si>
  <si>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</si>
  <si>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</si>
  <si>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</si>
  <si>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</si>
  <si>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</si>
  <si>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</si>
  <si>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</si>
  <si>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</si>
  <si>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</si>
  <si>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</si>
  <si>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</si>
  <si>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</si>
  <si>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</si>
  <si>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</si>
  <si>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</si>
  <si>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</si>
  <si>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</si>
  <si>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</si>
  <si>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</si>
  <si>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</si>
  <si>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</si>
  <si>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</si>
  <si>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</si>
  <si>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</si>
  <si>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</si>
  <si>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</si>
  <si>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</si>
  <si>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</si>
  <si>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</si>
  <si>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</si>
  <si>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</si>
  <si>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</si>
  <si>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</si>
  <si>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</si>
  <si>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</si>
  <si>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</si>
  <si>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</si>
  <si>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</si>
  <si>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</si>
  <si>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</si>
  <si>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</si>
  <si>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</si>
  <si>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</si>
  <si>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</si>
  <si>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</si>
  <si>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</si>
  <si>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</si>
  <si>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</si>
  <si>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</si>
  <si>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</si>
  <si>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</si>
  <si>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</si>
  <si>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</si>
  <si>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</si>
  <si>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</si>
  <si>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</si>
  <si>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</si>
  <si>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</si>
  <si>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</si>
  <si>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</si>
  <si>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</si>
  <si>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</si>
  <si>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</si>
  <si>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</si>
  <si>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</si>
  <si>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</si>
  <si>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</si>
  <si>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</si>
  <si>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</si>
  <si>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</si>
  <si>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</si>
  <si>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</si>
  <si>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</si>
  <si>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</si>
  <si>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</si>
  <si>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</si>
  <si>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</si>
  <si>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</si>
  <si>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</si>
  <si>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</si>
  <si>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</si>
  <si>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</si>
  <si>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</si>
  <si>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</si>
  <si>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</si>
  <si>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</si>
  <si>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</si>
  <si>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</si>
  <si>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</si>
  <si>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</si>
  <si>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</si>
  <si>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</si>
  <si>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</si>
  <si>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</si>
  <si>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</si>
  <si>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</si>
  <si>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</si>
  <si>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</si>
  <si>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</si>
  <si>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</si>
  <si>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</si>
  <si>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</si>
  <si>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</si>
  <si>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</si>
  <si>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</si>
  <si>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</si>
  <si>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</si>
  <si>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</si>
  <si>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</si>
  <si>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</si>
  <si>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</si>
  <si>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</si>
  <si>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</si>
  <si>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</si>
  <si>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</si>
  <si>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</si>
  <si>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</si>
  <si>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</si>
  <si>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</si>
  <si>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</si>
  <si>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</si>
  <si>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</si>
  <si>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</si>
  <si>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</si>
  <si>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</si>
  <si>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</si>
  <si>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</si>
  <si>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</si>
  <si>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</si>
  <si>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</si>
  <si>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</si>
  <si>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</si>
  <si>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</si>
  <si>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</si>
  <si>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</si>
  <si>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</si>
  <si>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</si>
  <si>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</si>
  <si>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</si>
  <si>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</si>
  <si>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</si>
  <si>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</si>
  <si>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</si>
  <si>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</si>
  <si>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</si>
  <si>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</si>
  <si>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</si>
  <si>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</si>
  <si>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</si>
  <si>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</si>
  <si>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</si>
  <si>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</si>
  <si>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</si>
  <si>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</si>
  <si>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</si>
  <si>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</si>
  <si>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</si>
  <si>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</si>
  <si>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</si>
  <si>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</si>
  <si>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</si>
  <si>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</si>
  <si>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</si>
  <si>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</si>
  <si>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</si>
  <si>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</si>
  <si>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</si>
  <si>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</si>
  <si>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</si>
  <si>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</si>
  <si>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</si>
  <si>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</si>
  <si>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</si>
  <si>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</si>
  <si>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</si>
  <si>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</si>
  <si>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</si>
  <si>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</si>
  <si>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</si>
  <si>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</si>
  <si>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</si>
  <si>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</si>
  <si>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</si>
  <si>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</si>
  <si>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</si>
  <si>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</si>
  <si>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</si>
  <si>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</si>
  <si>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</si>
  <si>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</si>
  <si>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</si>
  <si>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</si>
  <si>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</si>
  <si>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</si>
  <si>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</si>
  <si>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</si>
  <si>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</si>
  <si>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</si>
  <si>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</si>
  <si>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</si>
  <si>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</si>
  <si>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</si>
  <si>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</si>
  <si>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</si>
  <si>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</si>
  <si>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</si>
  <si>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</si>
  <si>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</si>
  <si>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</si>
  <si>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</si>
  <si>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</si>
  <si>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</si>
  <si>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</si>
  <si>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</si>
  <si>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</si>
  <si>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</si>
  <si>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</si>
  <si>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</si>
  <si>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</si>
  <si>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</si>
  <si>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</si>
  <si>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</si>
  <si>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</si>
  <si>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</si>
  <si>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</si>
  <si>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</si>
  <si>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</si>
  <si>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</si>
  <si>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</si>
  <si>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</si>
  <si>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</si>
  <si>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</si>
  <si>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</si>
  <si>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</si>
  <si>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</si>
  <si>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</si>
  <si>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</si>
  <si>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</si>
  <si>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</si>
  <si>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</si>
  <si>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</si>
  <si>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</si>
  <si>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</si>
  <si>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</si>
  <si>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</si>
  <si>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</si>
  <si>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</si>
  <si>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</si>
  <si>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</si>
  <si>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</si>
  <si>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</si>
  <si>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</si>
  <si>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</si>
  <si>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</si>
  <si>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</si>
  <si>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</si>
  <si>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</si>
  <si>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</si>
  <si>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</si>
  <si>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</si>
  <si>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</si>
  <si>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</si>
  <si>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</si>
  <si>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</si>
  <si>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</si>
  <si>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</si>
  <si>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</si>
  <si>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</si>
  <si>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</si>
  <si>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</si>
  <si>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</si>
  <si>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</si>
  <si>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</si>
  <si>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</si>
  <si>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</si>
  <si>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</si>
  <si>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</si>
  <si>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</si>
  <si>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</si>
  <si>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</si>
  <si>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</si>
  <si>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</si>
  <si>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</si>
  <si>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</si>
  <si>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</si>
  <si>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</si>
  <si>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</si>
  <si>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</si>
  <si>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</si>
  <si>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</si>
  <si>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</si>
  <si>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</si>
  <si>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</si>
  <si>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</si>
  <si>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</si>
  <si>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</si>
  <si>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</si>
  <si>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</si>
  <si>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</si>
  <si>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</si>
  <si>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</si>
  <si>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</si>
  <si>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</si>
  <si>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</si>
  <si>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</si>
  <si>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</si>
  <si>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</si>
  <si>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</si>
  <si>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</si>
  <si>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</si>
  <si>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</si>
  <si>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</si>
  <si>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</si>
  <si>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</si>
  <si>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</si>
  <si>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</si>
  <si>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</si>
  <si>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</si>
  <si>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</si>
  <si>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</si>
  <si>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</si>
  <si>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</si>
  <si>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</si>
  <si>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</si>
  <si>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</si>
  <si>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</si>
  <si>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</si>
  <si>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</si>
  <si>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</si>
  <si>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</si>
  <si>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</si>
  <si>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</si>
  <si>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</si>
  <si>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</si>
  <si>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</si>
  <si>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</si>
  <si>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</si>
  <si>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</si>
  <si>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</si>
  <si>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</si>
  <si>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</si>
  <si>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</si>
  <si>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</si>
  <si>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</si>
  <si>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</si>
  <si>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</si>
  <si>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</si>
  <si>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</si>
  <si>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</si>
  <si>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</si>
  <si>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</si>
  <si>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</si>
  <si>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</si>
  <si>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</si>
  <si>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</si>
  <si>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</si>
  <si>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</si>
  <si>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</si>
  <si>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</si>
  <si>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</si>
  <si>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</si>
  <si>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</si>
  <si>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</si>
  <si>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</si>
  <si>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</si>
  <si>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</si>
  <si>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</si>
  <si>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</si>
  <si>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</si>
  <si>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</si>
  <si>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</si>
  <si>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</si>
  <si>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</si>
  <si>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</si>
  <si>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</si>
  <si>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</si>
  <si>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</si>
  <si>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</si>
  <si>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</si>
  <si>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</si>
  <si>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</si>
  <si>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</si>
  <si>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</si>
  <si>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</si>
  <si>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</si>
  <si>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</si>
  <si>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</si>
  <si>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</si>
  <si>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</si>
  <si>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</si>
  <si>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</si>
  <si>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</si>
  <si>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</si>
  <si>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</si>
  <si>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</si>
  <si>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</si>
  <si>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</si>
  <si>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</si>
  <si>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</si>
  <si>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</si>
  <si>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</si>
  <si>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</si>
  <si>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</si>
  <si>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</si>
  <si>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</si>
  <si>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</si>
  <si>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</si>
  <si>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</si>
  <si>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</si>
  <si>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</si>
  <si>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</si>
  <si>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</si>
  <si>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</si>
  <si>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</si>
  <si>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</si>
  <si>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</si>
  <si>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</si>
  <si>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</si>
  <si>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</si>
  <si>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</si>
  <si>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</si>
  <si>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</si>
  <si>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</si>
  <si>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</si>
  <si>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</si>
  <si>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</si>
  <si>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</si>
  <si>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</si>
  <si>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</si>
  <si>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</si>
  <si>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</si>
  <si>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</si>
  <si>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</si>
  <si>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</si>
  <si>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</si>
  <si>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</si>
  <si>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</si>
  <si>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</si>
  <si>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</si>
  <si>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</si>
  <si>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</si>
  <si>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</si>
  <si>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</si>
  <si>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</si>
  <si>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</si>
  <si>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</si>
  <si>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</si>
  <si>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</si>
  <si>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</si>
  <si>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</si>
  <si>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</si>
  <si>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</si>
  <si>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</si>
  <si>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</si>
  <si>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</si>
  <si>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</si>
  <si>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</si>
  <si>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</si>
  <si>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</si>
  <si>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</si>
  <si>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</si>
  <si>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</si>
  <si>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</si>
  <si>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</si>
  <si>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</si>
  <si>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</si>
  <si>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</si>
  <si>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</si>
  <si>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</si>
  <si>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</si>
  <si>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</si>
  <si>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</si>
  <si>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</si>
  <si>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</si>
  <si>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</si>
  <si>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</si>
  <si>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</si>
  <si>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</si>
  <si>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</si>
  <si>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</si>
  <si>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</si>
  <si>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</si>
  <si>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</si>
  <si>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</si>
  <si>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</si>
  <si>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</si>
  <si>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</si>
  <si>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</si>
  <si>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</si>
  <si>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</si>
  <si>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</si>
  <si>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</si>
  <si>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</si>
  <si>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</si>
  <si>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</si>
  <si>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</si>
  <si>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</si>
  <si>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</si>
  <si>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</si>
  <si>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</si>
  <si>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</si>
  <si>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</si>
  <si>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</si>
  <si>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</si>
  <si>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</si>
  <si>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</si>
  <si>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</si>
  <si>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</si>
  <si>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</si>
  <si>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</si>
  <si>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</si>
  <si>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</si>
  <si>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t>张超广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</si>
  <si>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</si>
  <si>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t>zhangchg@bosc.cn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</si>
  <si>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</si>
  <si>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</si>
  <si>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</si>
  <si>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</si>
  <si>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</si>
  <si>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</si>
  <si>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</si>
  <si>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</si>
  <si>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</si>
  <si>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</si>
  <si>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</si>
  <si>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</si>
  <si>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</si>
  <si>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</si>
  <si>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</si>
  <si>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</si>
  <si>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</si>
  <si>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</si>
  <si>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</si>
  <si>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</si>
  <si>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</si>
  <si>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</si>
  <si>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</si>
  <si>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</si>
  <si>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</si>
  <si>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</si>
  <si>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</si>
  <si>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</si>
  <si>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</si>
  <si>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</si>
  <si>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</si>
  <si>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</si>
  <si>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</si>
  <si>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</si>
  <si>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</si>
  <si>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</si>
  <si>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</si>
  <si>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</si>
  <si>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</si>
  <si>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</si>
  <si>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</si>
  <si>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</si>
  <si>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</si>
  <si>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</si>
  <si>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</si>
  <si>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</si>
  <si>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</si>
  <si>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</si>
  <si>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</si>
  <si>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</si>
  <si>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</si>
  <si>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</si>
  <si>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</si>
  <si>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</si>
  <si>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</si>
  <si>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</si>
  <si>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</si>
  <si>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</si>
  <si>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</si>
  <si>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_qp_sit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</si>
  <si>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</si>
  <si>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ysql_qp_pp</t>
    </r>
    <phoneticPr fontId="2" type="noConversion"/>
  </si>
  <si>
    <t>互联网金融服务平台</t>
    <phoneticPr fontId="2" type="noConversion"/>
  </si>
  <si>
    <t>快捷支付</t>
    <phoneticPr fontId="2" type="noConversion"/>
  </si>
  <si>
    <t>IFS.QP</t>
    <phoneticPr fontId="2" type="noConversion"/>
  </si>
  <si>
    <t>吴吉</t>
  </si>
  <si>
    <t>吴吉</t>
    <phoneticPr fontId="2" type="noConversion"/>
  </si>
  <si>
    <t>13585985004</t>
  </si>
  <si>
    <t>13585985004</t>
    <phoneticPr fontId="2" type="noConversion"/>
  </si>
  <si>
    <t>13585985004</t>
    <phoneticPr fontId="2" type="noConversion"/>
  </si>
  <si>
    <t>wuji@bosc.cn</t>
  </si>
  <si>
    <t>wuji@bosc.cn</t>
    <phoneticPr fontId="2" type="noConversion"/>
  </si>
  <si>
    <t>mysql_qp_pi</t>
    <phoneticPr fontId="2" type="noConversion"/>
  </si>
  <si>
    <t>快捷支付</t>
    <phoneticPr fontId="2" type="noConversion"/>
  </si>
  <si>
    <t>IFS.QP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</si>
</sst>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hyperlink" Target="mailto:wuji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ianyong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guyx1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chg@bosc.cn" TargetMode="External"/><Relationship Id="rId5" Type="http://schemas.openxmlformats.org/officeDocument/2006/relationships/hyperlink" Target="mailto:zhangql@bosc.c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zhangchg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34" zoomScaleNormal="100" workbookViewId="0">
      <pane xSplit="1" topLeftCell="H1" activePane="topRight" state="frozen"/>
      <selection pane="topRight" activeCell="R48" sqref="R48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45" t="s">
        <v>10</v>
      </c>
      <c r="B1" s="445"/>
      <c r="C1" s="445"/>
      <c r="D1" s="445"/>
      <c r="E1" s="445"/>
      <c r="F1" s="445"/>
      <c r="G1" s="445"/>
      <c r="H1" s="444" t="s">
        <v>95</v>
      </c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4"/>
      <c r="X1" s="444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63" t="s">
        <v>170</v>
      </c>
      <c r="B3" s="460">
        <v>32</v>
      </c>
      <c r="C3" s="460">
        <v>128</v>
      </c>
      <c r="D3" s="460">
        <v>18</v>
      </c>
      <c r="E3" s="466" t="str">
        <f>TEXT(ROUND(SUM(I3:I35)/(B3*2)*100,4),"0.00")</f>
        <v>112.50</v>
      </c>
      <c r="F3" s="466" t="str">
        <f>TEXT(ROUND(SUM(J3:J35)/C3*100,4),"0.00")</f>
        <v>225.00</v>
      </c>
      <c r="G3" s="469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52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64"/>
      <c r="B4" s="461"/>
      <c r="C4" s="461"/>
      <c r="D4" s="461"/>
      <c r="E4" s="467"/>
      <c r="F4" s="467"/>
      <c r="G4" s="470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53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64"/>
      <c r="B5" s="461"/>
      <c r="C5" s="461"/>
      <c r="D5" s="461"/>
      <c r="E5" s="467"/>
      <c r="F5" s="467"/>
      <c r="G5" s="470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53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64"/>
      <c r="B6" s="461"/>
      <c r="C6" s="461"/>
      <c r="D6" s="461"/>
      <c r="E6" s="467"/>
      <c r="F6" s="467"/>
      <c r="G6" s="470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53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64"/>
      <c r="B7" s="461"/>
      <c r="C7" s="461"/>
      <c r="D7" s="461"/>
      <c r="E7" s="467"/>
      <c r="F7" s="467"/>
      <c r="G7" s="470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53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64"/>
      <c r="B8" s="461"/>
      <c r="C8" s="461"/>
      <c r="D8" s="461"/>
      <c r="E8" s="467"/>
      <c r="F8" s="467"/>
      <c r="G8" s="470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53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64"/>
      <c r="B9" s="461"/>
      <c r="C9" s="461"/>
      <c r="D9" s="461"/>
      <c r="E9" s="467"/>
      <c r="F9" s="467"/>
      <c r="G9" s="470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53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64"/>
      <c r="B10" s="461"/>
      <c r="C10" s="461"/>
      <c r="D10" s="461"/>
      <c r="E10" s="467"/>
      <c r="F10" s="467"/>
      <c r="G10" s="470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53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64"/>
      <c r="B11" s="461"/>
      <c r="C11" s="461"/>
      <c r="D11" s="461"/>
      <c r="E11" s="467"/>
      <c r="F11" s="467"/>
      <c r="G11" s="470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53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64"/>
      <c r="B12" s="461"/>
      <c r="C12" s="461"/>
      <c r="D12" s="461"/>
      <c r="E12" s="467"/>
      <c r="F12" s="467"/>
      <c r="G12" s="470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53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64"/>
      <c r="B13" s="461"/>
      <c r="C13" s="461"/>
      <c r="D13" s="461"/>
      <c r="E13" s="467"/>
      <c r="F13" s="467"/>
      <c r="G13" s="470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53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64"/>
      <c r="B14" s="461"/>
      <c r="C14" s="461"/>
      <c r="D14" s="461"/>
      <c r="E14" s="467"/>
      <c r="F14" s="467"/>
      <c r="G14" s="470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53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64"/>
      <c r="B15" s="461"/>
      <c r="C15" s="461"/>
      <c r="D15" s="461"/>
      <c r="E15" s="467"/>
      <c r="F15" s="467"/>
      <c r="G15" s="470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53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64"/>
      <c r="B16" s="461"/>
      <c r="C16" s="461"/>
      <c r="D16" s="461"/>
      <c r="E16" s="467"/>
      <c r="F16" s="467"/>
      <c r="G16" s="470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53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64"/>
      <c r="B17" s="461"/>
      <c r="C17" s="461"/>
      <c r="D17" s="461"/>
      <c r="E17" s="467"/>
      <c r="F17" s="467"/>
      <c r="G17" s="470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53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64"/>
      <c r="B18" s="461"/>
      <c r="C18" s="461"/>
      <c r="D18" s="461"/>
      <c r="E18" s="467"/>
      <c r="F18" s="467"/>
      <c r="G18" s="470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53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65"/>
      <c r="B19" s="461"/>
      <c r="C19" s="461"/>
      <c r="D19" s="461"/>
      <c r="E19" s="467"/>
      <c r="F19" s="467"/>
      <c r="G19" s="470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53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46" t="s">
        <v>171</v>
      </c>
      <c r="B20" s="461"/>
      <c r="C20" s="461"/>
      <c r="D20" s="461"/>
      <c r="E20" s="467"/>
      <c r="F20" s="467"/>
      <c r="G20" s="470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52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47"/>
      <c r="B21" s="461"/>
      <c r="C21" s="461"/>
      <c r="D21" s="461"/>
      <c r="E21" s="467"/>
      <c r="F21" s="467"/>
      <c r="G21" s="470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53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47"/>
      <c r="B22" s="461"/>
      <c r="C22" s="461"/>
      <c r="D22" s="461"/>
      <c r="E22" s="467"/>
      <c r="F22" s="467"/>
      <c r="G22" s="470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53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47"/>
      <c r="B23" s="461"/>
      <c r="C23" s="461"/>
      <c r="D23" s="461"/>
      <c r="E23" s="467"/>
      <c r="F23" s="467"/>
      <c r="G23" s="470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53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47"/>
      <c r="B24" s="461"/>
      <c r="C24" s="461"/>
      <c r="D24" s="461"/>
      <c r="E24" s="467"/>
      <c r="F24" s="467"/>
      <c r="G24" s="470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53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47"/>
      <c r="B25" s="461"/>
      <c r="C25" s="461"/>
      <c r="D25" s="461"/>
      <c r="E25" s="467"/>
      <c r="F25" s="467"/>
      <c r="G25" s="470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53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47"/>
      <c r="B26" s="461"/>
      <c r="C26" s="461"/>
      <c r="D26" s="461"/>
      <c r="E26" s="467"/>
      <c r="F26" s="467"/>
      <c r="G26" s="470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53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47"/>
      <c r="B27" s="461"/>
      <c r="C27" s="461"/>
      <c r="D27" s="461"/>
      <c r="E27" s="467"/>
      <c r="F27" s="467"/>
      <c r="G27" s="470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53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47"/>
      <c r="B28" s="461"/>
      <c r="C28" s="461"/>
      <c r="D28" s="461"/>
      <c r="E28" s="467"/>
      <c r="F28" s="467"/>
      <c r="G28" s="470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53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47"/>
      <c r="B29" s="461"/>
      <c r="C29" s="461"/>
      <c r="D29" s="461"/>
      <c r="E29" s="467"/>
      <c r="F29" s="467"/>
      <c r="G29" s="470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53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47"/>
      <c r="B30" s="461"/>
      <c r="C30" s="461"/>
      <c r="D30" s="461"/>
      <c r="E30" s="467"/>
      <c r="F30" s="467"/>
      <c r="G30" s="470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53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47"/>
      <c r="B31" s="461"/>
      <c r="C31" s="461"/>
      <c r="D31" s="461"/>
      <c r="E31" s="467"/>
      <c r="F31" s="467"/>
      <c r="G31" s="470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53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47"/>
      <c r="B32" s="461"/>
      <c r="C32" s="461"/>
      <c r="D32" s="461"/>
      <c r="E32" s="467"/>
      <c r="F32" s="467"/>
      <c r="G32" s="470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53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47"/>
      <c r="B33" s="461"/>
      <c r="C33" s="461"/>
      <c r="D33" s="461"/>
      <c r="E33" s="467"/>
      <c r="F33" s="467"/>
      <c r="G33" s="470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53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47"/>
      <c r="B34" s="461"/>
      <c r="C34" s="461"/>
      <c r="D34" s="461"/>
      <c r="E34" s="467"/>
      <c r="F34" s="467"/>
      <c r="G34" s="470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53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47"/>
      <c r="B35" s="461"/>
      <c r="C35" s="461"/>
      <c r="D35" s="461"/>
      <c r="E35" s="468"/>
      <c r="F35" s="468"/>
      <c r="G35" s="471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53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48" t="s">
        <v>172</v>
      </c>
      <c r="B36" s="461"/>
      <c r="C36" s="461"/>
      <c r="D36" s="461"/>
      <c r="E36" s="454" t="str">
        <f>TEXT(ROUND(SUM(I36:I75)/(B3*2)*100,4),"0.00")</f>
        <v>143.75</v>
      </c>
      <c r="F36" s="454" t="str">
        <f>TEXT(ROUND(SUM(J36:J75)/C3*100,4),"0.00")</f>
        <v>264.06</v>
      </c>
      <c r="G36" s="457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50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49"/>
      <c r="B37" s="461"/>
      <c r="C37" s="461"/>
      <c r="D37" s="461"/>
      <c r="E37" s="455"/>
      <c r="F37" s="455"/>
      <c r="G37" s="458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51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49"/>
      <c r="B38" s="461"/>
      <c r="C38" s="461"/>
      <c r="D38" s="461"/>
      <c r="E38" s="455"/>
      <c r="F38" s="455"/>
      <c r="G38" s="458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51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49"/>
      <c r="B39" s="461"/>
      <c r="C39" s="461"/>
      <c r="D39" s="461"/>
      <c r="E39" s="455"/>
      <c r="F39" s="455"/>
      <c r="G39" s="458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51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49"/>
      <c r="B40" s="461"/>
      <c r="C40" s="461"/>
      <c r="D40" s="461"/>
      <c r="E40" s="455"/>
      <c r="F40" s="455"/>
      <c r="G40" s="458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51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49"/>
      <c r="B41" s="461"/>
      <c r="C41" s="461"/>
      <c r="D41" s="461"/>
      <c r="E41" s="455"/>
      <c r="F41" s="455"/>
      <c r="G41" s="458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51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49"/>
      <c r="B42" s="461"/>
      <c r="C42" s="461"/>
      <c r="D42" s="461"/>
      <c r="E42" s="455"/>
      <c r="F42" s="455"/>
      <c r="G42" s="458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51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49"/>
      <c r="B43" s="461"/>
      <c r="C43" s="461"/>
      <c r="D43" s="461"/>
      <c r="E43" s="455"/>
      <c r="F43" s="455"/>
      <c r="G43" s="458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51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49"/>
      <c r="B44" s="461"/>
      <c r="C44" s="461"/>
      <c r="D44" s="461"/>
      <c r="E44" s="455"/>
      <c r="F44" s="455"/>
      <c r="G44" s="458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51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49"/>
      <c r="B45" s="461"/>
      <c r="C45" s="461"/>
      <c r="D45" s="461"/>
      <c r="E45" s="455"/>
      <c r="F45" s="455"/>
      <c r="G45" s="458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51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49"/>
      <c r="B46" s="461"/>
      <c r="C46" s="461"/>
      <c r="D46" s="461"/>
      <c r="E46" s="455"/>
      <c r="F46" s="455"/>
      <c r="G46" s="458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51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49"/>
      <c r="B47" s="461"/>
      <c r="C47" s="461"/>
      <c r="D47" s="461"/>
      <c r="E47" s="455"/>
      <c r="F47" s="455"/>
      <c r="G47" s="458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51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49"/>
      <c r="B48" s="461"/>
      <c r="C48" s="461"/>
      <c r="D48" s="461"/>
      <c r="E48" s="455"/>
      <c r="F48" s="455"/>
      <c r="G48" s="458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51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49"/>
      <c r="B49" s="461"/>
      <c r="C49" s="461"/>
      <c r="D49" s="461"/>
      <c r="E49" s="455"/>
      <c r="F49" s="455"/>
      <c r="G49" s="458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51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49"/>
      <c r="B50" s="461"/>
      <c r="C50" s="461"/>
      <c r="D50" s="461"/>
      <c r="E50" s="455"/>
      <c r="F50" s="455"/>
      <c r="G50" s="458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51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49"/>
      <c r="B51" s="461"/>
      <c r="C51" s="461"/>
      <c r="D51" s="461"/>
      <c r="E51" s="455"/>
      <c r="F51" s="455"/>
      <c r="G51" s="458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51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49"/>
      <c r="B52" s="461"/>
      <c r="C52" s="461"/>
      <c r="D52" s="461"/>
      <c r="E52" s="455"/>
      <c r="F52" s="455"/>
      <c r="G52" s="458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72" t="s">
        <v>676</v>
      </c>
      <c r="P52" s="364">
        <v>3386</v>
      </c>
      <c r="Q52" s="451"/>
      <c r="R52" s="442" t="s">
        <v>677</v>
      </c>
      <c r="S52" s="442"/>
      <c r="T52" s="442"/>
      <c r="U52" s="442" t="s">
        <v>685</v>
      </c>
      <c r="V52" s="442">
        <v>13408527712</v>
      </c>
      <c r="W52" s="477" t="s">
        <v>678</v>
      </c>
      <c r="X52" s="475">
        <v>44085</v>
      </c>
    </row>
    <row r="53" spans="1:24" s="9" customFormat="1" x14ac:dyDescent="0.25">
      <c r="A53" s="449"/>
      <c r="B53" s="461"/>
      <c r="C53" s="461"/>
      <c r="D53" s="461"/>
      <c r="E53" s="455"/>
      <c r="F53" s="455"/>
      <c r="G53" s="458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73"/>
      <c r="P53" s="364">
        <v>3387</v>
      </c>
      <c r="Q53" s="451"/>
      <c r="R53" s="443"/>
      <c r="S53" s="443"/>
      <c r="T53" s="443"/>
      <c r="U53" s="443"/>
      <c r="V53" s="443"/>
      <c r="W53" s="478"/>
      <c r="X53" s="476"/>
    </row>
    <row r="54" spans="1:24" s="9" customFormat="1" ht="28.05" customHeight="1" x14ac:dyDescent="0.25">
      <c r="A54" s="449"/>
      <c r="B54" s="461"/>
      <c r="C54" s="461"/>
      <c r="D54" s="461"/>
      <c r="E54" s="455"/>
      <c r="F54" s="455"/>
      <c r="G54" s="458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73"/>
      <c r="P54" s="377">
        <v>3390</v>
      </c>
      <c r="Q54" s="451"/>
      <c r="R54" s="442" t="s">
        <v>698</v>
      </c>
      <c r="S54" s="442" t="s">
        <v>699</v>
      </c>
      <c r="T54" s="442" t="s">
        <v>700</v>
      </c>
      <c r="U54" s="442" t="s">
        <v>701</v>
      </c>
      <c r="V54" s="442">
        <v>15951730288</v>
      </c>
      <c r="W54" s="442" t="s">
        <v>702</v>
      </c>
      <c r="X54" s="475">
        <v>44089</v>
      </c>
    </row>
    <row r="55" spans="1:24" s="9" customFormat="1" x14ac:dyDescent="0.25">
      <c r="A55" s="449"/>
      <c r="B55" s="461"/>
      <c r="C55" s="461"/>
      <c r="D55" s="461"/>
      <c r="E55" s="455"/>
      <c r="F55" s="455"/>
      <c r="G55" s="458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74"/>
      <c r="P55" s="377">
        <v>3391</v>
      </c>
      <c r="Q55" s="451"/>
      <c r="R55" s="443"/>
      <c r="S55" s="443"/>
      <c r="T55" s="443"/>
      <c r="U55" s="443"/>
      <c r="V55" s="443"/>
      <c r="W55" s="443"/>
      <c r="X55" s="476"/>
    </row>
    <row r="56" spans="1:24" s="9" customFormat="1" x14ac:dyDescent="0.25">
      <c r="A56" s="449"/>
      <c r="B56" s="461"/>
      <c r="C56" s="461"/>
      <c r="D56" s="461"/>
      <c r="E56" s="455"/>
      <c r="F56" s="455"/>
      <c r="G56" s="458"/>
      <c r="H56" s="13"/>
      <c r="I56" s="15"/>
      <c r="J56" s="152"/>
      <c r="K56" s="158"/>
      <c r="L56" s="158"/>
      <c r="M56" s="15"/>
      <c r="N56" s="13"/>
      <c r="O56" s="262"/>
      <c r="P56" s="15"/>
      <c r="Q56" s="451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48" t="s">
        <v>173</v>
      </c>
      <c r="B57" s="461"/>
      <c r="C57" s="461"/>
      <c r="D57" s="461"/>
      <c r="E57" s="455"/>
      <c r="F57" s="455"/>
      <c r="G57" s="458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50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49"/>
      <c r="B58" s="461"/>
      <c r="C58" s="461"/>
      <c r="D58" s="461"/>
      <c r="E58" s="455"/>
      <c r="F58" s="455"/>
      <c r="G58" s="458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51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49"/>
      <c r="B59" s="461"/>
      <c r="C59" s="461"/>
      <c r="D59" s="461"/>
      <c r="E59" s="455"/>
      <c r="F59" s="455"/>
      <c r="G59" s="458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51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49"/>
      <c r="B60" s="461"/>
      <c r="C60" s="461"/>
      <c r="D60" s="461"/>
      <c r="E60" s="455"/>
      <c r="F60" s="455"/>
      <c r="G60" s="458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51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49"/>
      <c r="B61" s="461"/>
      <c r="C61" s="461"/>
      <c r="D61" s="461"/>
      <c r="E61" s="455"/>
      <c r="F61" s="455"/>
      <c r="G61" s="458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51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49"/>
      <c r="B62" s="461"/>
      <c r="C62" s="461"/>
      <c r="D62" s="461"/>
      <c r="E62" s="455"/>
      <c r="F62" s="455"/>
      <c r="G62" s="458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51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49"/>
      <c r="B63" s="461"/>
      <c r="C63" s="461"/>
      <c r="D63" s="461"/>
      <c r="E63" s="455"/>
      <c r="F63" s="455"/>
      <c r="G63" s="458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51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49"/>
      <c r="B64" s="461"/>
      <c r="C64" s="461"/>
      <c r="D64" s="461"/>
      <c r="E64" s="455"/>
      <c r="F64" s="455"/>
      <c r="G64" s="458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51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49"/>
      <c r="B65" s="461"/>
      <c r="C65" s="461"/>
      <c r="D65" s="461"/>
      <c r="E65" s="455"/>
      <c r="F65" s="455"/>
      <c r="G65" s="458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51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49"/>
      <c r="B66" s="461"/>
      <c r="C66" s="461"/>
      <c r="D66" s="461"/>
      <c r="E66" s="455"/>
      <c r="F66" s="455"/>
      <c r="G66" s="458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51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49"/>
      <c r="B67" s="461"/>
      <c r="C67" s="461"/>
      <c r="D67" s="461"/>
      <c r="E67" s="455"/>
      <c r="F67" s="455"/>
      <c r="G67" s="458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51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49"/>
      <c r="B68" s="461"/>
      <c r="C68" s="461"/>
      <c r="D68" s="461"/>
      <c r="E68" s="455"/>
      <c r="F68" s="455"/>
      <c r="G68" s="458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51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49"/>
      <c r="B69" s="461"/>
      <c r="C69" s="461"/>
      <c r="D69" s="461"/>
      <c r="E69" s="455"/>
      <c r="F69" s="455"/>
      <c r="G69" s="458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51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49"/>
      <c r="B70" s="461"/>
      <c r="C70" s="461"/>
      <c r="D70" s="461"/>
      <c r="E70" s="455"/>
      <c r="F70" s="455"/>
      <c r="G70" s="458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51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49"/>
      <c r="B71" s="461"/>
      <c r="C71" s="461"/>
      <c r="D71" s="461"/>
      <c r="E71" s="455"/>
      <c r="F71" s="455"/>
      <c r="G71" s="458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51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49"/>
      <c r="B72" s="461"/>
      <c r="C72" s="461"/>
      <c r="D72" s="461"/>
      <c r="E72" s="455"/>
      <c r="F72" s="455"/>
      <c r="G72" s="458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72" t="s">
        <v>496</v>
      </c>
      <c r="P72" s="374">
        <v>3383</v>
      </c>
      <c r="Q72" s="451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49"/>
      <c r="B73" s="461"/>
      <c r="C73" s="461"/>
      <c r="D73" s="461"/>
      <c r="E73" s="455"/>
      <c r="F73" s="455"/>
      <c r="G73" s="458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73"/>
      <c r="P73" s="374">
        <v>3388</v>
      </c>
      <c r="Q73" s="451"/>
      <c r="R73" s="442" t="s">
        <v>691</v>
      </c>
      <c r="S73" s="442" t="s">
        <v>692</v>
      </c>
      <c r="T73" s="442" t="s">
        <v>693</v>
      </c>
      <c r="U73" s="442" t="s">
        <v>694</v>
      </c>
      <c r="V73" s="442">
        <v>18121086387</v>
      </c>
      <c r="W73" s="442" t="s">
        <v>695</v>
      </c>
      <c r="X73" s="479">
        <v>44088</v>
      </c>
    </row>
    <row r="74" spans="1:24" s="9" customFormat="1" x14ac:dyDescent="0.25">
      <c r="A74" s="449"/>
      <c r="B74" s="461"/>
      <c r="C74" s="461"/>
      <c r="D74" s="461"/>
      <c r="E74" s="455"/>
      <c r="F74" s="455"/>
      <c r="G74" s="458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74"/>
      <c r="P74" s="374">
        <v>3389</v>
      </c>
      <c r="Q74" s="451"/>
      <c r="R74" s="443"/>
      <c r="S74" s="443"/>
      <c r="T74" s="443"/>
      <c r="U74" s="443"/>
      <c r="V74" s="443"/>
      <c r="W74" s="443"/>
      <c r="X74" s="443"/>
    </row>
    <row r="75" spans="1:24" s="9" customFormat="1" x14ac:dyDescent="0.25">
      <c r="A75" s="449"/>
      <c r="B75" s="461"/>
      <c r="C75" s="461"/>
      <c r="D75" s="461"/>
      <c r="E75" s="456"/>
      <c r="F75" s="456"/>
      <c r="G75" s="459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51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63" t="s">
        <v>232</v>
      </c>
      <c r="B76" s="461"/>
      <c r="C76" s="461"/>
      <c r="D76" s="461"/>
      <c r="E76" s="466" t="str">
        <f>TEXT(ROUND(SUM(I76:I108)/(B3*2)*100,4),"0.00")</f>
        <v>109.38</v>
      </c>
      <c r="F76" s="466" t="str">
        <f>TEXT(ROUND(SUM(J76:J108)/C3*100,4),"0.00")</f>
        <v>212.50</v>
      </c>
      <c r="G76" s="469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52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64"/>
      <c r="B77" s="461"/>
      <c r="C77" s="461"/>
      <c r="D77" s="461"/>
      <c r="E77" s="467"/>
      <c r="F77" s="467"/>
      <c r="G77" s="470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53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64"/>
      <c r="B78" s="461"/>
      <c r="C78" s="461"/>
      <c r="D78" s="461"/>
      <c r="E78" s="467"/>
      <c r="F78" s="467"/>
      <c r="G78" s="470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53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64"/>
      <c r="B79" s="461"/>
      <c r="C79" s="461"/>
      <c r="D79" s="461"/>
      <c r="E79" s="467"/>
      <c r="F79" s="467"/>
      <c r="G79" s="470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53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64"/>
      <c r="B80" s="461"/>
      <c r="C80" s="461"/>
      <c r="D80" s="461"/>
      <c r="E80" s="467"/>
      <c r="F80" s="467"/>
      <c r="G80" s="470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53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64"/>
      <c r="B81" s="461"/>
      <c r="C81" s="461"/>
      <c r="D81" s="461"/>
      <c r="E81" s="467"/>
      <c r="F81" s="467"/>
      <c r="G81" s="470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53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64"/>
      <c r="B82" s="461"/>
      <c r="C82" s="461"/>
      <c r="D82" s="461"/>
      <c r="E82" s="467"/>
      <c r="F82" s="467"/>
      <c r="G82" s="470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53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64"/>
      <c r="B83" s="461"/>
      <c r="C83" s="461"/>
      <c r="D83" s="461"/>
      <c r="E83" s="467"/>
      <c r="F83" s="467"/>
      <c r="G83" s="470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53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64"/>
      <c r="B84" s="461"/>
      <c r="C84" s="461"/>
      <c r="D84" s="461"/>
      <c r="E84" s="467"/>
      <c r="F84" s="467"/>
      <c r="G84" s="470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53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64"/>
      <c r="B85" s="461"/>
      <c r="C85" s="461"/>
      <c r="D85" s="461"/>
      <c r="E85" s="467"/>
      <c r="F85" s="467"/>
      <c r="G85" s="470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53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64"/>
      <c r="B86" s="461"/>
      <c r="C86" s="461"/>
      <c r="D86" s="461"/>
      <c r="E86" s="467"/>
      <c r="F86" s="467"/>
      <c r="G86" s="470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53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64"/>
      <c r="B87" s="461"/>
      <c r="C87" s="461"/>
      <c r="D87" s="461"/>
      <c r="E87" s="467"/>
      <c r="F87" s="467"/>
      <c r="G87" s="470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53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64"/>
      <c r="B88" s="461"/>
      <c r="C88" s="461"/>
      <c r="D88" s="461"/>
      <c r="E88" s="467"/>
      <c r="F88" s="467"/>
      <c r="G88" s="470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53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64"/>
      <c r="B89" s="461"/>
      <c r="C89" s="461"/>
      <c r="D89" s="461"/>
      <c r="E89" s="467"/>
      <c r="F89" s="467"/>
      <c r="G89" s="470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53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64"/>
      <c r="B90" s="461"/>
      <c r="C90" s="461"/>
      <c r="D90" s="461"/>
      <c r="E90" s="467"/>
      <c r="F90" s="467"/>
      <c r="G90" s="470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53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64"/>
      <c r="B91" s="461"/>
      <c r="C91" s="461"/>
      <c r="D91" s="461"/>
      <c r="E91" s="467"/>
      <c r="F91" s="467"/>
      <c r="G91" s="470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53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65"/>
      <c r="B92" s="461"/>
      <c r="C92" s="461"/>
      <c r="D92" s="461"/>
      <c r="E92" s="467"/>
      <c r="F92" s="467"/>
      <c r="G92" s="470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53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63" t="s">
        <v>174</v>
      </c>
      <c r="B93" s="461"/>
      <c r="C93" s="461"/>
      <c r="D93" s="461"/>
      <c r="E93" s="467"/>
      <c r="F93" s="467"/>
      <c r="G93" s="470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52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64"/>
      <c r="B94" s="461"/>
      <c r="C94" s="461"/>
      <c r="D94" s="461"/>
      <c r="E94" s="467"/>
      <c r="F94" s="467"/>
      <c r="G94" s="470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53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64"/>
      <c r="B95" s="461"/>
      <c r="C95" s="461"/>
      <c r="D95" s="461"/>
      <c r="E95" s="467"/>
      <c r="F95" s="467"/>
      <c r="G95" s="470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53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64"/>
      <c r="B96" s="461"/>
      <c r="C96" s="461"/>
      <c r="D96" s="461"/>
      <c r="E96" s="467"/>
      <c r="F96" s="467"/>
      <c r="G96" s="470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53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64"/>
      <c r="B97" s="461"/>
      <c r="C97" s="461"/>
      <c r="D97" s="461"/>
      <c r="E97" s="467"/>
      <c r="F97" s="467"/>
      <c r="G97" s="470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53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64"/>
      <c r="B98" s="461"/>
      <c r="C98" s="461"/>
      <c r="D98" s="461"/>
      <c r="E98" s="467"/>
      <c r="F98" s="467"/>
      <c r="G98" s="470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53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64"/>
      <c r="B99" s="461"/>
      <c r="C99" s="461"/>
      <c r="D99" s="461"/>
      <c r="E99" s="467"/>
      <c r="F99" s="467"/>
      <c r="G99" s="470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53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64"/>
      <c r="B100" s="461"/>
      <c r="C100" s="461"/>
      <c r="D100" s="461"/>
      <c r="E100" s="467"/>
      <c r="F100" s="467"/>
      <c r="G100" s="470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53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64"/>
      <c r="B101" s="461"/>
      <c r="C101" s="461"/>
      <c r="D101" s="461"/>
      <c r="E101" s="467"/>
      <c r="F101" s="467"/>
      <c r="G101" s="470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53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64"/>
      <c r="B102" s="461"/>
      <c r="C102" s="461"/>
      <c r="D102" s="461"/>
      <c r="E102" s="467"/>
      <c r="F102" s="467"/>
      <c r="G102" s="470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53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64"/>
      <c r="B103" s="461"/>
      <c r="C103" s="461"/>
      <c r="D103" s="461"/>
      <c r="E103" s="467"/>
      <c r="F103" s="467"/>
      <c r="G103" s="470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53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64"/>
      <c r="B104" s="461"/>
      <c r="C104" s="461"/>
      <c r="D104" s="461"/>
      <c r="E104" s="467"/>
      <c r="F104" s="467"/>
      <c r="G104" s="470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53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64"/>
      <c r="B105" s="461"/>
      <c r="C105" s="461"/>
      <c r="D105" s="461"/>
      <c r="E105" s="467"/>
      <c r="F105" s="467"/>
      <c r="G105" s="470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53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64"/>
      <c r="B106" s="461"/>
      <c r="C106" s="461"/>
      <c r="D106" s="461"/>
      <c r="E106" s="467"/>
      <c r="F106" s="467"/>
      <c r="G106" s="470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53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64"/>
      <c r="B107" s="461"/>
      <c r="C107" s="461"/>
      <c r="D107" s="461"/>
      <c r="E107" s="467"/>
      <c r="F107" s="467"/>
      <c r="G107" s="470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53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65"/>
      <c r="B108" s="462"/>
      <c r="C108" s="462"/>
      <c r="D108" s="462"/>
      <c r="E108" s="468"/>
      <c r="F108" s="468"/>
      <c r="G108" s="471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53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0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45" t="s">
        <v>17</v>
      </c>
      <c r="B1" s="445"/>
      <c r="C1" s="445"/>
      <c r="D1" s="445"/>
      <c r="E1" s="445"/>
      <c r="F1" s="445"/>
      <c r="G1" s="445"/>
      <c r="H1" s="510" t="str">
        <f>"MySQL(" &amp; MAX(O3:O948) &amp; ")"</f>
        <v>MySQL(3390)</v>
      </c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46" t="s">
        <v>175</v>
      </c>
      <c r="B3" s="521">
        <v>56</v>
      </c>
      <c r="C3" s="521">
        <v>512</v>
      </c>
      <c r="D3" s="521">
        <v>50</v>
      </c>
      <c r="E3" s="522" t="str">
        <f>TEXT(ROUND(SUM(H3:H81)/(B3*3)*100,4),"0.00")</f>
        <v>205.95</v>
      </c>
      <c r="F3" s="522" t="str">
        <f>TEXT(ROUND(SUM(I3:I81)/C3*100,4),"0.00")</f>
        <v>229.10</v>
      </c>
      <c r="G3" s="522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98" t="s">
        <v>135</v>
      </c>
      <c r="Q3" s="453" t="s">
        <v>38</v>
      </c>
      <c r="R3" s="507"/>
      <c r="S3" s="507"/>
      <c r="T3" s="498" t="s">
        <v>613</v>
      </c>
      <c r="U3" s="518"/>
      <c r="V3" s="518"/>
      <c r="W3" s="513">
        <v>43612</v>
      </c>
    </row>
    <row r="4" spans="1:23" s="7" customFormat="1" ht="18" customHeight="1" x14ac:dyDescent="0.25">
      <c r="A4" s="446"/>
      <c r="B4" s="521"/>
      <c r="C4" s="521"/>
      <c r="D4" s="521"/>
      <c r="E4" s="523"/>
      <c r="F4" s="523"/>
      <c r="G4" s="523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99"/>
      <c r="Q4" s="453"/>
      <c r="R4" s="508"/>
      <c r="S4" s="508"/>
      <c r="T4" s="508"/>
      <c r="U4" s="519"/>
      <c r="V4" s="519"/>
      <c r="W4" s="513"/>
    </row>
    <row r="5" spans="1:23" s="7" customFormat="1" ht="18" customHeight="1" x14ac:dyDescent="0.25">
      <c r="A5" s="447"/>
      <c r="B5" s="521"/>
      <c r="C5" s="521"/>
      <c r="D5" s="521"/>
      <c r="E5" s="523"/>
      <c r="F5" s="523"/>
      <c r="G5" s="523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08"/>
      <c r="Q5" s="453"/>
      <c r="R5" s="508"/>
      <c r="S5" s="508"/>
      <c r="T5" s="508"/>
      <c r="U5" s="519"/>
      <c r="V5" s="519"/>
      <c r="W5" s="513"/>
    </row>
    <row r="6" spans="1:23" s="7" customFormat="1" ht="18" customHeight="1" x14ac:dyDescent="0.25">
      <c r="A6" s="447"/>
      <c r="B6" s="521"/>
      <c r="C6" s="521"/>
      <c r="D6" s="521"/>
      <c r="E6" s="523"/>
      <c r="F6" s="523"/>
      <c r="G6" s="523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08"/>
      <c r="Q6" s="453"/>
      <c r="R6" s="508"/>
      <c r="S6" s="508"/>
      <c r="T6" s="508"/>
      <c r="U6" s="519"/>
      <c r="V6" s="519"/>
      <c r="W6" s="513"/>
    </row>
    <row r="7" spans="1:23" s="7" customFormat="1" ht="18" customHeight="1" x14ac:dyDescent="0.25">
      <c r="A7" s="447"/>
      <c r="B7" s="521"/>
      <c r="C7" s="521"/>
      <c r="D7" s="521"/>
      <c r="E7" s="523"/>
      <c r="F7" s="523"/>
      <c r="G7" s="523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08"/>
      <c r="Q7" s="453"/>
      <c r="R7" s="508"/>
      <c r="S7" s="508"/>
      <c r="T7" s="508"/>
      <c r="U7" s="519"/>
      <c r="V7" s="519"/>
      <c r="W7" s="513"/>
    </row>
    <row r="8" spans="1:23" s="7" customFormat="1" ht="18" customHeight="1" x14ac:dyDescent="0.25">
      <c r="A8" s="447"/>
      <c r="B8" s="521"/>
      <c r="C8" s="521"/>
      <c r="D8" s="521"/>
      <c r="E8" s="523"/>
      <c r="F8" s="523"/>
      <c r="G8" s="523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08"/>
      <c r="Q8" s="453"/>
      <c r="R8" s="509"/>
      <c r="S8" s="509"/>
      <c r="T8" s="509"/>
      <c r="U8" s="520"/>
      <c r="V8" s="520"/>
      <c r="W8" s="513"/>
    </row>
    <row r="9" spans="1:23" s="7" customFormat="1" ht="18" customHeight="1" x14ac:dyDescent="0.25">
      <c r="A9" s="447"/>
      <c r="B9" s="521"/>
      <c r="C9" s="521"/>
      <c r="D9" s="521"/>
      <c r="E9" s="523"/>
      <c r="F9" s="523"/>
      <c r="G9" s="523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08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47"/>
      <c r="B10" s="521"/>
      <c r="C10" s="521"/>
      <c r="D10" s="521"/>
      <c r="E10" s="523"/>
      <c r="F10" s="523"/>
      <c r="G10" s="523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08"/>
      <c r="Q10" s="507" t="s">
        <v>73</v>
      </c>
      <c r="R10" s="507"/>
      <c r="S10" s="507"/>
      <c r="T10" s="498" t="s">
        <v>626</v>
      </c>
      <c r="U10" s="501" t="s">
        <v>627</v>
      </c>
      <c r="V10" s="504" t="s">
        <v>628</v>
      </c>
      <c r="W10" s="514">
        <v>43734</v>
      </c>
    </row>
    <row r="11" spans="1:23" s="7" customFormat="1" ht="18" customHeight="1" x14ac:dyDescent="0.25">
      <c r="A11" s="447"/>
      <c r="B11" s="521"/>
      <c r="C11" s="521"/>
      <c r="D11" s="521"/>
      <c r="E11" s="523"/>
      <c r="F11" s="523"/>
      <c r="G11" s="523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08"/>
      <c r="Q11" s="508"/>
      <c r="R11" s="508"/>
      <c r="S11" s="508"/>
      <c r="T11" s="499"/>
      <c r="U11" s="502"/>
      <c r="V11" s="505"/>
      <c r="W11" s="515"/>
    </row>
    <row r="12" spans="1:23" s="7" customFormat="1" ht="18" customHeight="1" x14ac:dyDescent="0.25">
      <c r="A12" s="447"/>
      <c r="B12" s="521"/>
      <c r="C12" s="521"/>
      <c r="D12" s="521"/>
      <c r="E12" s="523"/>
      <c r="F12" s="523"/>
      <c r="G12" s="523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08"/>
      <c r="Q12" s="508"/>
      <c r="R12" s="508"/>
      <c r="S12" s="508"/>
      <c r="T12" s="499"/>
      <c r="U12" s="502"/>
      <c r="V12" s="505"/>
      <c r="W12" s="515"/>
    </row>
    <row r="13" spans="1:23" s="7" customFormat="1" ht="18" customHeight="1" x14ac:dyDescent="0.25">
      <c r="A13" s="447"/>
      <c r="B13" s="521"/>
      <c r="C13" s="521"/>
      <c r="D13" s="521"/>
      <c r="E13" s="523"/>
      <c r="F13" s="523"/>
      <c r="G13" s="523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08"/>
      <c r="Q13" s="509"/>
      <c r="R13" s="509"/>
      <c r="S13" s="509"/>
      <c r="T13" s="500"/>
      <c r="U13" s="503"/>
      <c r="V13" s="506"/>
      <c r="W13" s="516"/>
    </row>
    <row r="14" spans="1:23" s="7" customFormat="1" ht="28.8" x14ac:dyDescent="0.25">
      <c r="A14" s="447"/>
      <c r="B14" s="521"/>
      <c r="C14" s="521"/>
      <c r="D14" s="521"/>
      <c r="E14" s="523"/>
      <c r="F14" s="523"/>
      <c r="G14" s="523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08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47"/>
      <c r="B15" s="521"/>
      <c r="C15" s="521"/>
      <c r="D15" s="521"/>
      <c r="E15" s="523"/>
      <c r="F15" s="523"/>
      <c r="G15" s="523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08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47"/>
      <c r="B16" s="521"/>
      <c r="C16" s="521"/>
      <c r="D16" s="521"/>
      <c r="E16" s="523"/>
      <c r="F16" s="523"/>
      <c r="G16" s="523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08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47"/>
      <c r="B17" s="521"/>
      <c r="C17" s="521"/>
      <c r="D17" s="521"/>
      <c r="E17" s="523"/>
      <c r="F17" s="523"/>
      <c r="G17" s="523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08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47"/>
      <c r="B18" s="521"/>
      <c r="C18" s="521"/>
      <c r="D18" s="521"/>
      <c r="E18" s="523"/>
      <c r="F18" s="523"/>
      <c r="G18" s="523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08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47"/>
      <c r="B19" s="521"/>
      <c r="C19" s="521"/>
      <c r="D19" s="521"/>
      <c r="E19" s="523"/>
      <c r="F19" s="523"/>
      <c r="G19" s="523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08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47"/>
      <c r="B20" s="521"/>
      <c r="C20" s="521"/>
      <c r="D20" s="521"/>
      <c r="E20" s="523"/>
      <c r="F20" s="523"/>
      <c r="G20" s="523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508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47"/>
      <c r="B21" s="521"/>
      <c r="C21" s="521"/>
      <c r="D21" s="521"/>
      <c r="E21" s="523"/>
      <c r="F21" s="523"/>
      <c r="G21" s="523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508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47"/>
      <c r="B22" s="521"/>
      <c r="C22" s="521"/>
      <c r="D22" s="521"/>
      <c r="E22" s="523"/>
      <c r="F22" s="523"/>
      <c r="G22" s="523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508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47"/>
      <c r="B23" s="521"/>
      <c r="C23" s="521"/>
      <c r="D23" s="521"/>
      <c r="E23" s="523"/>
      <c r="F23" s="523"/>
      <c r="G23" s="523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508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47"/>
      <c r="B24" s="521"/>
      <c r="C24" s="521"/>
      <c r="D24" s="521"/>
      <c r="E24" s="523"/>
      <c r="F24" s="523"/>
      <c r="G24" s="523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98" t="s">
        <v>530</v>
      </c>
      <c r="O24" s="252">
        <v>3377</v>
      </c>
      <c r="P24" s="508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47"/>
      <c r="B25" s="521"/>
      <c r="C25" s="521"/>
      <c r="D25" s="521"/>
      <c r="E25" s="523"/>
      <c r="F25" s="523"/>
      <c r="G25" s="523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99"/>
      <c r="O25" s="295">
        <v>3380</v>
      </c>
      <c r="P25" s="508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47"/>
      <c r="B26" s="521"/>
      <c r="C26" s="521"/>
      <c r="D26" s="521"/>
      <c r="E26" s="523"/>
      <c r="F26" s="523"/>
      <c r="G26" s="523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99"/>
      <c r="O26" s="318">
        <v>3383</v>
      </c>
      <c r="P26" s="508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47"/>
      <c r="B27" s="521"/>
      <c r="C27" s="521"/>
      <c r="D27" s="521"/>
      <c r="E27" s="523"/>
      <c r="F27" s="523"/>
      <c r="G27" s="523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99"/>
      <c r="O27" s="342">
        <v>3386</v>
      </c>
      <c r="P27" s="508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47"/>
      <c r="B28" s="521"/>
      <c r="C28" s="521"/>
      <c r="D28" s="521"/>
      <c r="E28" s="523"/>
      <c r="F28" s="523"/>
      <c r="G28" s="523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99"/>
      <c r="O28" s="367">
        <v>3389</v>
      </c>
      <c r="P28" s="508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47"/>
      <c r="B29" s="521"/>
      <c r="C29" s="521"/>
      <c r="D29" s="521"/>
      <c r="E29" s="523"/>
      <c r="F29" s="523"/>
      <c r="G29" s="523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500"/>
      <c r="O29" s="11">
        <v>3390</v>
      </c>
      <c r="P29" s="509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48" t="s">
        <v>176</v>
      </c>
      <c r="B30" s="521"/>
      <c r="C30" s="521"/>
      <c r="D30" s="521"/>
      <c r="E30" s="523"/>
      <c r="F30" s="523"/>
      <c r="G30" s="523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72" t="s">
        <v>51</v>
      </c>
      <c r="Q30" s="451" t="s">
        <v>37</v>
      </c>
      <c r="R30" s="495"/>
      <c r="S30" s="495"/>
      <c r="T30" s="472" t="s">
        <v>613</v>
      </c>
      <c r="U30" s="525"/>
      <c r="V30" s="525"/>
      <c r="W30" s="512">
        <v>43612</v>
      </c>
    </row>
    <row r="31" spans="1:23" s="9" customFormat="1" ht="18" customHeight="1" x14ac:dyDescent="0.25">
      <c r="A31" s="448"/>
      <c r="B31" s="521"/>
      <c r="C31" s="521"/>
      <c r="D31" s="521"/>
      <c r="E31" s="523"/>
      <c r="F31" s="523"/>
      <c r="G31" s="523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96"/>
      <c r="Q31" s="451"/>
      <c r="R31" s="496"/>
      <c r="S31" s="496"/>
      <c r="T31" s="496"/>
      <c r="U31" s="526"/>
      <c r="V31" s="526"/>
      <c r="W31" s="512"/>
    </row>
    <row r="32" spans="1:23" s="9" customFormat="1" ht="18" customHeight="1" x14ac:dyDescent="0.25">
      <c r="A32" s="449"/>
      <c r="B32" s="521"/>
      <c r="C32" s="521"/>
      <c r="D32" s="521"/>
      <c r="E32" s="523"/>
      <c r="F32" s="523"/>
      <c r="G32" s="523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96"/>
      <c r="Q32" s="451"/>
      <c r="R32" s="496"/>
      <c r="S32" s="496"/>
      <c r="T32" s="496"/>
      <c r="U32" s="526"/>
      <c r="V32" s="526"/>
      <c r="W32" s="512"/>
    </row>
    <row r="33" spans="1:23" s="9" customFormat="1" ht="18" customHeight="1" x14ac:dyDescent="0.25">
      <c r="A33" s="449"/>
      <c r="B33" s="521"/>
      <c r="C33" s="521"/>
      <c r="D33" s="521"/>
      <c r="E33" s="523"/>
      <c r="F33" s="523"/>
      <c r="G33" s="523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96"/>
      <c r="Q33" s="451"/>
      <c r="R33" s="496"/>
      <c r="S33" s="496"/>
      <c r="T33" s="496"/>
      <c r="U33" s="526"/>
      <c r="V33" s="526"/>
      <c r="W33" s="512"/>
    </row>
    <row r="34" spans="1:23" s="9" customFormat="1" ht="18" customHeight="1" x14ac:dyDescent="0.25">
      <c r="A34" s="449"/>
      <c r="B34" s="521"/>
      <c r="C34" s="521"/>
      <c r="D34" s="521"/>
      <c r="E34" s="523"/>
      <c r="F34" s="523"/>
      <c r="G34" s="523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96"/>
      <c r="Q34" s="451"/>
      <c r="R34" s="496"/>
      <c r="S34" s="496"/>
      <c r="T34" s="496"/>
      <c r="U34" s="526"/>
      <c r="V34" s="526"/>
      <c r="W34" s="512"/>
    </row>
    <row r="35" spans="1:23" s="9" customFormat="1" ht="18" customHeight="1" x14ac:dyDescent="0.25">
      <c r="A35" s="449"/>
      <c r="B35" s="521"/>
      <c r="C35" s="521"/>
      <c r="D35" s="521"/>
      <c r="E35" s="523"/>
      <c r="F35" s="523"/>
      <c r="G35" s="523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96"/>
      <c r="Q35" s="451"/>
      <c r="R35" s="496"/>
      <c r="S35" s="496"/>
      <c r="T35" s="496"/>
      <c r="U35" s="526"/>
      <c r="V35" s="526"/>
      <c r="W35" s="512"/>
    </row>
    <row r="36" spans="1:23" s="9" customFormat="1" ht="18" customHeight="1" x14ac:dyDescent="0.25">
      <c r="A36" s="449"/>
      <c r="B36" s="521"/>
      <c r="C36" s="521"/>
      <c r="D36" s="521"/>
      <c r="E36" s="523"/>
      <c r="F36" s="523"/>
      <c r="G36" s="523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96"/>
      <c r="Q36" s="451"/>
      <c r="R36" s="496"/>
      <c r="S36" s="496"/>
      <c r="T36" s="496"/>
      <c r="U36" s="526"/>
      <c r="V36" s="526"/>
      <c r="W36" s="512"/>
    </row>
    <row r="37" spans="1:23" s="9" customFormat="1" ht="18" customHeight="1" x14ac:dyDescent="0.25">
      <c r="A37" s="449"/>
      <c r="B37" s="521"/>
      <c r="C37" s="521"/>
      <c r="D37" s="521"/>
      <c r="E37" s="523"/>
      <c r="F37" s="523"/>
      <c r="G37" s="523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96"/>
      <c r="Q37" s="451"/>
      <c r="R37" s="496"/>
      <c r="S37" s="496"/>
      <c r="T37" s="496"/>
      <c r="U37" s="526"/>
      <c r="V37" s="526"/>
      <c r="W37" s="512"/>
    </row>
    <row r="38" spans="1:23" s="9" customFormat="1" ht="18" customHeight="1" x14ac:dyDescent="0.25">
      <c r="A38" s="449"/>
      <c r="B38" s="521"/>
      <c r="C38" s="521"/>
      <c r="D38" s="521"/>
      <c r="E38" s="523"/>
      <c r="F38" s="523"/>
      <c r="G38" s="523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96"/>
      <c r="Q38" s="451"/>
      <c r="R38" s="497"/>
      <c r="S38" s="497"/>
      <c r="T38" s="497"/>
      <c r="U38" s="527"/>
      <c r="V38" s="527"/>
      <c r="W38" s="512"/>
    </row>
    <row r="39" spans="1:23" s="9" customFormat="1" ht="18" customHeight="1" x14ac:dyDescent="0.25">
      <c r="A39" s="449"/>
      <c r="B39" s="521"/>
      <c r="C39" s="521"/>
      <c r="D39" s="521"/>
      <c r="E39" s="523"/>
      <c r="F39" s="523"/>
      <c r="G39" s="523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96"/>
      <c r="Q39" s="495" t="s">
        <v>73</v>
      </c>
      <c r="R39" s="495"/>
      <c r="S39" s="495"/>
      <c r="T39" s="472" t="s">
        <v>626</v>
      </c>
      <c r="U39" s="489" t="s">
        <v>627</v>
      </c>
      <c r="V39" s="492" t="s">
        <v>628</v>
      </c>
      <c r="W39" s="475">
        <v>43734</v>
      </c>
    </row>
    <row r="40" spans="1:23" s="9" customFormat="1" ht="18" customHeight="1" x14ac:dyDescent="0.25">
      <c r="A40" s="449"/>
      <c r="B40" s="521"/>
      <c r="C40" s="521"/>
      <c r="D40" s="521"/>
      <c r="E40" s="523"/>
      <c r="F40" s="523"/>
      <c r="G40" s="523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96"/>
      <c r="Q40" s="496"/>
      <c r="R40" s="496"/>
      <c r="S40" s="496"/>
      <c r="T40" s="473"/>
      <c r="U40" s="490"/>
      <c r="V40" s="493"/>
      <c r="W40" s="517"/>
    </row>
    <row r="41" spans="1:23" s="9" customFormat="1" ht="18" customHeight="1" x14ac:dyDescent="0.25">
      <c r="A41" s="449"/>
      <c r="B41" s="521"/>
      <c r="C41" s="521"/>
      <c r="D41" s="521"/>
      <c r="E41" s="523"/>
      <c r="F41" s="523"/>
      <c r="G41" s="523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96"/>
      <c r="Q41" s="496"/>
      <c r="R41" s="496"/>
      <c r="S41" s="496"/>
      <c r="T41" s="473"/>
      <c r="U41" s="490"/>
      <c r="V41" s="493"/>
      <c r="W41" s="517"/>
    </row>
    <row r="42" spans="1:23" s="9" customFormat="1" ht="18" customHeight="1" x14ac:dyDescent="0.25">
      <c r="A42" s="449"/>
      <c r="B42" s="521"/>
      <c r="C42" s="521"/>
      <c r="D42" s="521"/>
      <c r="E42" s="523"/>
      <c r="F42" s="523"/>
      <c r="G42" s="523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96"/>
      <c r="Q42" s="497"/>
      <c r="R42" s="497"/>
      <c r="S42" s="497"/>
      <c r="T42" s="474"/>
      <c r="U42" s="491"/>
      <c r="V42" s="494"/>
      <c r="W42" s="517"/>
    </row>
    <row r="43" spans="1:23" s="9" customFormat="1" ht="28.8" x14ac:dyDescent="0.25">
      <c r="A43" s="449"/>
      <c r="B43" s="521"/>
      <c r="C43" s="521"/>
      <c r="D43" s="521"/>
      <c r="E43" s="523"/>
      <c r="F43" s="523"/>
      <c r="G43" s="523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96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49"/>
      <c r="B44" s="521"/>
      <c r="C44" s="521"/>
      <c r="D44" s="521"/>
      <c r="E44" s="523"/>
      <c r="F44" s="523"/>
      <c r="G44" s="523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96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49"/>
      <c r="B45" s="521"/>
      <c r="C45" s="521"/>
      <c r="D45" s="521"/>
      <c r="E45" s="523"/>
      <c r="F45" s="523"/>
      <c r="G45" s="523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96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49"/>
      <c r="B46" s="521"/>
      <c r="C46" s="521"/>
      <c r="D46" s="521"/>
      <c r="E46" s="523"/>
      <c r="F46" s="523"/>
      <c r="G46" s="523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96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49"/>
      <c r="B47" s="521"/>
      <c r="C47" s="521"/>
      <c r="D47" s="521"/>
      <c r="E47" s="523"/>
      <c r="F47" s="523"/>
      <c r="G47" s="523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96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49"/>
      <c r="B48" s="521"/>
      <c r="C48" s="521"/>
      <c r="D48" s="521"/>
      <c r="E48" s="523"/>
      <c r="F48" s="523"/>
      <c r="G48" s="523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96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49"/>
      <c r="B49" s="521"/>
      <c r="C49" s="521"/>
      <c r="D49" s="521"/>
      <c r="E49" s="523"/>
      <c r="F49" s="523"/>
      <c r="G49" s="523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96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49"/>
      <c r="B50" s="521"/>
      <c r="C50" s="521"/>
      <c r="D50" s="521"/>
      <c r="E50" s="523"/>
      <c r="F50" s="523"/>
      <c r="G50" s="523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96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49"/>
      <c r="B51" s="521"/>
      <c r="C51" s="521"/>
      <c r="D51" s="521"/>
      <c r="E51" s="523"/>
      <c r="F51" s="523"/>
      <c r="G51" s="523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96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49"/>
      <c r="B52" s="521"/>
      <c r="C52" s="521"/>
      <c r="D52" s="521"/>
      <c r="E52" s="523"/>
      <c r="F52" s="523"/>
      <c r="G52" s="523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96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49"/>
      <c r="B53" s="521"/>
      <c r="C53" s="521"/>
      <c r="D53" s="521"/>
      <c r="E53" s="523"/>
      <c r="F53" s="523"/>
      <c r="G53" s="523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96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49"/>
      <c r="B54" s="521"/>
      <c r="C54" s="521"/>
      <c r="D54" s="521"/>
      <c r="E54" s="523"/>
      <c r="F54" s="523"/>
      <c r="G54" s="523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96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49"/>
      <c r="B55" s="521"/>
      <c r="C55" s="521"/>
      <c r="D55" s="521"/>
      <c r="E55" s="523"/>
      <c r="F55" s="523"/>
      <c r="G55" s="523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96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46" t="s">
        <v>131</v>
      </c>
      <c r="B56" s="521"/>
      <c r="C56" s="521"/>
      <c r="D56" s="521"/>
      <c r="E56" s="523"/>
      <c r="F56" s="523"/>
      <c r="G56" s="523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98" t="s">
        <v>302</v>
      </c>
      <c r="Q56" s="453" t="s">
        <v>37</v>
      </c>
      <c r="R56" s="507"/>
      <c r="S56" s="507"/>
      <c r="T56" s="498" t="s">
        <v>613</v>
      </c>
      <c r="U56" s="518"/>
      <c r="V56" s="518"/>
      <c r="W56" s="513">
        <v>43612</v>
      </c>
    </row>
    <row r="57" spans="1:23" s="7" customFormat="1" ht="18" customHeight="1" x14ac:dyDescent="0.25">
      <c r="A57" s="447"/>
      <c r="B57" s="521"/>
      <c r="C57" s="521"/>
      <c r="D57" s="521"/>
      <c r="E57" s="523"/>
      <c r="F57" s="523"/>
      <c r="G57" s="523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08"/>
      <c r="Q57" s="453"/>
      <c r="R57" s="508"/>
      <c r="S57" s="508"/>
      <c r="T57" s="508"/>
      <c r="U57" s="519"/>
      <c r="V57" s="519"/>
      <c r="W57" s="513"/>
    </row>
    <row r="58" spans="1:23" s="7" customFormat="1" ht="18" customHeight="1" x14ac:dyDescent="0.25">
      <c r="A58" s="447"/>
      <c r="B58" s="521"/>
      <c r="C58" s="521"/>
      <c r="D58" s="521"/>
      <c r="E58" s="523"/>
      <c r="F58" s="523"/>
      <c r="G58" s="523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08"/>
      <c r="Q58" s="453"/>
      <c r="R58" s="508"/>
      <c r="S58" s="508"/>
      <c r="T58" s="508"/>
      <c r="U58" s="519"/>
      <c r="V58" s="519"/>
      <c r="W58" s="513"/>
    </row>
    <row r="59" spans="1:23" s="7" customFormat="1" ht="18" customHeight="1" x14ac:dyDescent="0.25">
      <c r="A59" s="447"/>
      <c r="B59" s="521"/>
      <c r="C59" s="521"/>
      <c r="D59" s="521"/>
      <c r="E59" s="523"/>
      <c r="F59" s="523"/>
      <c r="G59" s="523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08"/>
      <c r="Q59" s="453"/>
      <c r="R59" s="509"/>
      <c r="S59" s="509"/>
      <c r="T59" s="509"/>
      <c r="U59" s="520"/>
      <c r="V59" s="520"/>
      <c r="W59" s="513"/>
    </row>
    <row r="60" spans="1:23" s="7" customFormat="1" ht="18" customHeight="1" x14ac:dyDescent="0.25">
      <c r="A60" s="447"/>
      <c r="B60" s="521"/>
      <c r="C60" s="521"/>
      <c r="D60" s="521"/>
      <c r="E60" s="523"/>
      <c r="F60" s="523"/>
      <c r="G60" s="523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08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47"/>
      <c r="B61" s="521"/>
      <c r="C61" s="521"/>
      <c r="D61" s="521"/>
      <c r="E61" s="523"/>
      <c r="F61" s="523"/>
      <c r="G61" s="523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08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47"/>
      <c r="B62" s="521"/>
      <c r="C62" s="521"/>
      <c r="D62" s="521"/>
      <c r="E62" s="523"/>
      <c r="F62" s="523"/>
      <c r="G62" s="523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08"/>
      <c r="Q62" s="480" t="s">
        <v>183</v>
      </c>
      <c r="R62" s="480"/>
      <c r="S62" s="480"/>
      <c r="T62" s="480" t="s">
        <v>626</v>
      </c>
      <c r="U62" s="483" t="s">
        <v>627</v>
      </c>
      <c r="V62" s="486" t="s">
        <v>628</v>
      </c>
      <c r="W62" s="514">
        <v>43734</v>
      </c>
    </row>
    <row r="63" spans="1:23" s="7" customFormat="1" x14ac:dyDescent="0.25">
      <c r="A63" s="447"/>
      <c r="B63" s="521"/>
      <c r="C63" s="521"/>
      <c r="D63" s="521"/>
      <c r="E63" s="523"/>
      <c r="F63" s="523"/>
      <c r="G63" s="523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08"/>
      <c r="Q63" s="481"/>
      <c r="R63" s="481"/>
      <c r="S63" s="481"/>
      <c r="T63" s="481"/>
      <c r="U63" s="484"/>
      <c r="V63" s="487"/>
      <c r="W63" s="515"/>
    </row>
    <row r="64" spans="1:23" s="7" customFormat="1" x14ac:dyDescent="0.25">
      <c r="A64" s="447"/>
      <c r="B64" s="521"/>
      <c r="C64" s="521"/>
      <c r="D64" s="521"/>
      <c r="E64" s="523"/>
      <c r="F64" s="523"/>
      <c r="G64" s="523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08"/>
      <c r="Q64" s="481"/>
      <c r="R64" s="481"/>
      <c r="S64" s="481"/>
      <c r="T64" s="481"/>
      <c r="U64" s="484"/>
      <c r="V64" s="487"/>
      <c r="W64" s="515"/>
    </row>
    <row r="65" spans="1:23" s="7" customFormat="1" x14ac:dyDescent="0.25">
      <c r="A65" s="447"/>
      <c r="B65" s="521"/>
      <c r="C65" s="521"/>
      <c r="D65" s="521"/>
      <c r="E65" s="523"/>
      <c r="F65" s="523"/>
      <c r="G65" s="523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08"/>
      <c r="Q65" s="481"/>
      <c r="R65" s="481"/>
      <c r="S65" s="481"/>
      <c r="T65" s="481"/>
      <c r="U65" s="484"/>
      <c r="V65" s="487"/>
      <c r="W65" s="515"/>
    </row>
    <row r="66" spans="1:23" s="7" customFormat="1" x14ac:dyDescent="0.25">
      <c r="A66" s="447"/>
      <c r="B66" s="521"/>
      <c r="C66" s="521"/>
      <c r="D66" s="521"/>
      <c r="E66" s="523"/>
      <c r="F66" s="523"/>
      <c r="G66" s="523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08"/>
      <c r="Q66" s="482"/>
      <c r="R66" s="482"/>
      <c r="S66" s="482"/>
      <c r="T66" s="482"/>
      <c r="U66" s="485"/>
      <c r="V66" s="488"/>
      <c r="W66" s="516"/>
    </row>
    <row r="67" spans="1:23" s="7" customFormat="1" ht="28.8" x14ac:dyDescent="0.25">
      <c r="A67" s="447"/>
      <c r="B67" s="521"/>
      <c r="C67" s="521"/>
      <c r="D67" s="521"/>
      <c r="E67" s="523"/>
      <c r="F67" s="523"/>
      <c r="G67" s="523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08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47"/>
      <c r="B68" s="521"/>
      <c r="C68" s="521"/>
      <c r="D68" s="521"/>
      <c r="E68" s="523"/>
      <c r="F68" s="523"/>
      <c r="G68" s="523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508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47"/>
      <c r="B69" s="521"/>
      <c r="C69" s="521"/>
      <c r="D69" s="521"/>
      <c r="E69" s="523"/>
      <c r="F69" s="523"/>
      <c r="G69" s="523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08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47"/>
      <c r="B70" s="521"/>
      <c r="C70" s="521"/>
      <c r="D70" s="521"/>
      <c r="E70" s="523"/>
      <c r="F70" s="523"/>
      <c r="G70" s="523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08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47"/>
      <c r="B71" s="521"/>
      <c r="C71" s="521"/>
      <c r="D71" s="521"/>
      <c r="E71" s="523"/>
      <c r="F71" s="523"/>
      <c r="G71" s="523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08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47"/>
      <c r="B72" s="521"/>
      <c r="C72" s="521"/>
      <c r="D72" s="521"/>
      <c r="E72" s="523"/>
      <c r="F72" s="523"/>
      <c r="G72" s="523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08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47"/>
      <c r="B73" s="521"/>
      <c r="C73" s="521"/>
      <c r="D73" s="521"/>
      <c r="E73" s="523"/>
      <c r="F73" s="523"/>
      <c r="G73" s="523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08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47"/>
      <c r="B74" s="521"/>
      <c r="C74" s="521"/>
      <c r="D74" s="521"/>
      <c r="E74" s="523"/>
      <c r="F74" s="523"/>
      <c r="G74" s="523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508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47"/>
      <c r="B75" s="521"/>
      <c r="C75" s="521"/>
      <c r="D75" s="521"/>
      <c r="E75" s="523"/>
      <c r="F75" s="523"/>
      <c r="G75" s="523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508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47"/>
      <c r="B76" s="521"/>
      <c r="C76" s="521"/>
      <c r="D76" s="521"/>
      <c r="E76" s="523"/>
      <c r="F76" s="523"/>
      <c r="G76" s="523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508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47"/>
      <c r="B77" s="521"/>
      <c r="C77" s="521"/>
      <c r="D77" s="521"/>
      <c r="E77" s="523"/>
      <c r="F77" s="523"/>
      <c r="G77" s="523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508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47"/>
      <c r="B78" s="521"/>
      <c r="C78" s="521"/>
      <c r="D78" s="521"/>
      <c r="E78" s="523"/>
      <c r="F78" s="523"/>
      <c r="G78" s="523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508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47"/>
      <c r="B79" s="521"/>
      <c r="C79" s="521"/>
      <c r="D79" s="521"/>
      <c r="E79" s="523"/>
      <c r="F79" s="523"/>
      <c r="G79" s="523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98" t="s">
        <v>497</v>
      </c>
      <c r="O79" s="310">
        <v>3382</v>
      </c>
      <c r="P79" s="508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47"/>
      <c r="B80" s="521"/>
      <c r="C80" s="521"/>
      <c r="D80" s="521"/>
      <c r="E80" s="523"/>
      <c r="F80" s="523"/>
      <c r="G80" s="523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99"/>
      <c r="O80" s="336">
        <v>3385</v>
      </c>
      <c r="P80" s="508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47"/>
      <c r="B81" s="521"/>
      <c r="C81" s="521"/>
      <c r="D81" s="521"/>
      <c r="E81" s="524"/>
      <c r="F81" s="524"/>
      <c r="G81" s="524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500"/>
      <c r="O81" s="161">
        <v>3388</v>
      </c>
      <c r="P81" s="509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opLeftCell="A110" workbookViewId="0">
      <pane xSplit="1" topLeftCell="O1" activePane="topRight" state="frozen"/>
      <selection pane="topRight" activeCell="U130" sqref="U130:X132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45" t="s">
        <v>10</v>
      </c>
      <c r="B1" s="445"/>
      <c r="C1" s="445"/>
      <c r="D1" s="445"/>
      <c r="E1" s="445"/>
      <c r="F1" s="445"/>
      <c r="G1" s="445"/>
      <c r="H1" s="444" t="s">
        <v>95</v>
      </c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4"/>
      <c r="X1" s="444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5" t="s">
        <v>781</v>
      </c>
      <c r="L2" s="405" t="s">
        <v>782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46" t="s">
        <v>287</v>
      </c>
      <c r="B3" s="521">
        <v>56</v>
      </c>
      <c r="C3" s="521">
        <v>512</v>
      </c>
      <c r="D3" s="521">
        <v>44</v>
      </c>
      <c r="E3" s="466" t="str">
        <f>TEXT(ROUND(SUM(I3:I94)/(B3*2)*100,4),"0.00")</f>
        <v>164.29</v>
      </c>
      <c r="F3" s="466" t="str">
        <f>TEXT(ROUND(SUM(J3:J94)/C3*100,4),"0.00")</f>
        <v>108.59</v>
      </c>
      <c r="G3" s="469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52" t="s">
        <v>311</v>
      </c>
      <c r="R3" s="452" t="s">
        <v>614</v>
      </c>
      <c r="S3" s="498" t="s">
        <v>615</v>
      </c>
      <c r="T3" s="498" t="s">
        <v>616</v>
      </c>
      <c r="U3" s="498" t="s">
        <v>617</v>
      </c>
      <c r="V3" s="501" t="s">
        <v>618</v>
      </c>
      <c r="W3" s="504" t="s">
        <v>619</v>
      </c>
      <c r="X3" s="513">
        <v>43944</v>
      </c>
    </row>
    <row r="4" spans="1:24" ht="14.4" customHeight="1" x14ac:dyDescent="0.25">
      <c r="A4" s="446"/>
      <c r="B4" s="521"/>
      <c r="C4" s="521"/>
      <c r="D4" s="521"/>
      <c r="E4" s="467"/>
      <c r="F4" s="467"/>
      <c r="G4" s="470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52"/>
      <c r="R4" s="452"/>
      <c r="S4" s="500"/>
      <c r="T4" s="500"/>
      <c r="U4" s="500"/>
      <c r="V4" s="503"/>
      <c r="W4" s="520"/>
      <c r="X4" s="513"/>
    </row>
    <row r="5" spans="1:24" ht="14.4" customHeight="1" x14ac:dyDescent="0.25">
      <c r="A5" s="446"/>
      <c r="B5" s="521"/>
      <c r="C5" s="521"/>
      <c r="D5" s="521"/>
      <c r="E5" s="467"/>
      <c r="F5" s="467"/>
      <c r="G5" s="470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52"/>
      <c r="R5" s="540" t="s">
        <v>297</v>
      </c>
      <c r="S5" s="541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46"/>
      <c r="B6" s="521"/>
      <c r="C6" s="521"/>
      <c r="D6" s="521"/>
      <c r="E6" s="467"/>
      <c r="F6" s="467"/>
      <c r="G6" s="470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52"/>
      <c r="R6" s="548" t="s">
        <v>304</v>
      </c>
      <c r="S6" s="549"/>
      <c r="T6" s="277"/>
      <c r="U6" s="199"/>
      <c r="V6" s="187"/>
      <c r="W6" s="203"/>
      <c r="X6" s="197">
        <v>43944</v>
      </c>
    </row>
    <row r="7" spans="1:24" x14ac:dyDescent="0.25">
      <c r="A7" s="446"/>
      <c r="B7" s="521"/>
      <c r="C7" s="521"/>
      <c r="D7" s="521"/>
      <c r="E7" s="467"/>
      <c r="F7" s="467"/>
      <c r="G7" s="470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52"/>
      <c r="R7" s="540" t="s">
        <v>307</v>
      </c>
      <c r="S7" s="541"/>
      <c r="T7" s="275"/>
      <c r="U7" s="193"/>
      <c r="V7" s="186"/>
      <c r="W7" s="188"/>
      <c r="X7" s="197">
        <v>43945</v>
      </c>
    </row>
    <row r="8" spans="1:24" x14ac:dyDescent="0.25">
      <c r="A8" s="446"/>
      <c r="B8" s="521"/>
      <c r="C8" s="521"/>
      <c r="D8" s="521"/>
      <c r="E8" s="467"/>
      <c r="F8" s="467"/>
      <c r="G8" s="470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52"/>
      <c r="R8" s="540" t="s">
        <v>312</v>
      </c>
      <c r="S8" s="541"/>
      <c r="T8" s="275"/>
      <c r="U8" s="193"/>
      <c r="V8" s="186"/>
      <c r="W8" s="188"/>
      <c r="X8" s="197">
        <v>43945</v>
      </c>
    </row>
    <row r="9" spans="1:24" x14ac:dyDescent="0.25">
      <c r="A9" s="446"/>
      <c r="B9" s="521"/>
      <c r="C9" s="521"/>
      <c r="D9" s="521"/>
      <c r="E9" s="467"/>
      <c r="F9" s="467"/>
      <c r="G9" s="470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52"/>
      <c r="R9" s="540" t="s">
        <v>318</v>
      </c>
      <c r="S9" s="541"/>
      <c r="T9" s="275"/>
      <c r="U9" s="193"/>
      <c r="V9" s="186"/>
      <c r="W9" s="188"/>
      <c r="X9" s="197">
        <v>43947</v>
      </c>
    </row>
    <row r="10" spans="1:24" ht="14.4" customHeight="1" x14ac:dyDescent="0.25">
      <c r="A10" s="446"/>
      <c r="B10" s="521"/>
      <c r="C10" s="521"/>
      <c r="D10" s="521"/>
      <c r="E10" s="467"/>
      <c r="F10" s="467"/>
      <c r="G10" s="470"/>
      <c r="H10" s="452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52"/>
      <c r="R10" s="542" t="s">
        <v>323</v>
      </c>
      <c r="S10" s="543"/>
      <c r="T10" s="278"/>
      <c r="U10" s="480" t="s">
        <v>377</v>
      </c>
      <c r="V10" s="483" t="s">
        <v>378</v>
      </c>
      <c r="W10" s="565" t="s">
        <v>379</v>
      </c>
      <c r="X10" s="513">
        <v>43948</v>
      </c>
    </row>
    <row r="11" spans="1:24" x14ac:dyDescent="0.25">
      <c r="A11" s="446"/>
      <c r="B11" s="521"/>
      <c r="C11" s="521"/>
      <c r="D11" s="521"/>
      <c r="E11" s="467"/>
      <c r="F11" s="467"/>
      <c r="G11" s="470"/>
      <c r="H11" s="452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52"/>
      <c r="R11" s="544"/>
      <c r="S11" s="545"/>
      <c r="T11" s="279"/>
      <c r="U11" s="481"/>
      <c r="V11" s="484"/>
      <c r="W11" s="565"/>
      <c r="X11" s="513"/>
    </row>
    <row r="12" spans="1:24" x14ac:dyDescent="0.25">
      <c r="A12" s="446"/>
      <c r="B12" s="521"/>
      <c r="C12" s="521"/>
      <c r="D12" s="521"/>
      <c r="E12" s="467"/>
      <c r="F12" s="467"/>
      <c r="G12" s="470"/>
      <c r="H12" s="452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52"/>
      <c r="R12" s="544"/>
      <c r="S12" s="545"/>
      <c r="T12" s="279"/>
      <c r="U12" s="481"/>
      <c r="V12" s="484"/>
      <c r="W12" s="565"/>
      <c r="X12" s="513"/>
    </row>
    <row r="13" spans="1:24" x14ac:dyDescent="0.25">
      <c r="A13" s="446"/>
      <c r="B13" s="521"/>
      <c r="C13" s="521"/>
      <c r="D13" s="521"/>
      <c r="E13" s="467"/>
      <c r="F13" s="467"/>
      <c r="G13" s="470"/>
      <c r="H13" s="452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52"/>
      <c r="R13" s="544"/>
      <c r="S13" s="545"/>
      <c r="T13" s="279"/>
      <c r="U13" s="481"/>
      <c r="V13" s="484"/>
      <c r="W13" s="565"/>
      <c r="X13" s="513"/>
    </row>
    <row r="14" spans="1:24" x14ac:dyDescent="0.25">
      <c r="A14" s="446"/>
      <c r="B14" s="521"/>
      <c r="C14" s="521"/>
      <c r="D14" s="521"/>
      <c r="E14" s="467"/>
      <c r="F14" s="467"/>
      <c r="G14" s="470"/>
      <c r="H14" s="452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52"/>
      <c r="R14" s="544"/>
      <c r="S14" s="545"/>
      <c r="T14" s="279"/>
      <c r="U14" s="481"/>
      <c r="V14" s="484"/>
      <c r="W14" s="565"/>
      <c r="X14" s="513"/>
    </row>
    <row r="15" spans="1:24" x14ac:dyDescent="0.25">
      <c r="A15" s="446"/>
      <c r="B15" s="521"/>
      <c r="C15" s="521"/>
      <c r="D15" s="521"/>
      <c r="E15" s="467"/>
      <c r="F15" s="467"/>
      <c r="G15" s="470"/>
      <c r="H15" s="452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52"/>
      <c r="R15" s="544"/>
      <c r="S15" s="545"/>
      <c r="T15" s="279"/>
      <c r="U15" s="481"/>
      <c r="V15" s="484"/>
      <c r="W15" s="565"/>
      <c r="X15" s="513"/>
    </row>
    <row r="16" spans="1:24" x14ac:dyDescent="0.25">
      <c r="A16" s="446"/>
      <c r="B16" s="521"/>
      <c r="C16" s="521"/>
      <c r="D16" s="521"/>
      <c r="E16" s="467"/>
      <c r="F16" s="467"/>
      <c r="G16" s="470"/>
      <c r="H16" s="452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52"/>
      <c r="R16" s="544"/>
      <c r="S16" s="545"/>
      <c r="T16" s="279"/>
      <c r="U16" s="481"/>
      <c r="V16" s="484"/>
      <c r="W16" s="565"/>
      <c r="X16" s="513"/>
    </row>
    <row r="17" spans="1:24" x14ac:dyDescent="0.25">
      <c r="A17" s="446"/>
      <c r="B17" s="521"/>
      <c r="C17" s="521"/>
      <c r="D17" s="521"/>
      <c r="E17" s="467"/>
      <c r="F17" s="467"/>
      <c r="G17" s="470"/>
      <c r="H17" s="452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52"/>
      <c r="R17" s="544"/>
      <c r="S17" s="545"/>
      <c r="T17" s="279"/>
      <c r="U17" s="481"/>
      <c r="V17" s="484"/>
      <c r="W17" s="565"/>
      <c r="X17" s="513"/>
    </row>
    <row r="18" spans="1:24" x14ac:dyDescent="0.25">
      <c r="A18" s="446"/>
      <c r="B18" s="521"/>
      <c r="C18" s="521"/>
      <c r="D18" s="521"/>
      <c r="E18" s="467"/>
      <c r="F18" s="467"/>
      <c r="G18" s="470"/>
      <c r="H18" s="452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52"/>
      <c r="R18" s="544"/>
      <c r="S18" s="545"/>
      <c r="T18" s="279"/>
      <c r="U18" s="481"/>
      <c r="V18" s="484"/>
      <c r="W18" s="565"/>
      <c r="X18" s="513"/>
    </row>
    <row r="19" spans="1:24" x14ac:dyDescent="0.25">
      <c r="A19" s="446"/>
      <c r="B19" s="521"/>
      <c r="C19" s="521"/>
      <c r="D19" s="521"/>
      <c r="E19" s="467"/>
      <c r="F19" s="467"/>
      <c r="G19" s="470"/>
      <c r="H19" s="452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52"/>
      <c r="R19" s="546"/>
      <c r="S19" s="547"/>
      <c r="T19" s="280"/>
      <c r="U19" s="482"/>
      <c r="V19" s="485"/>
      <c r="W19" s="565"/>
      <c r="X19" s="513"/>
    </row>
    <row r="20" spans="1:24" x14ac:dyDescent="0.25">
      <c r="A20" s="446"/>
      <c r="B20" s="521"/>
      <c r="C20" s="521"/>
      <c r="D20" s="521"/>
      <c r="E20" s="467"/>
      <c r="F20" s="467"/>
      <c r="G20" s="470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52"/>
      <c r="R20" s="548" t="s">
        <v>346</v>
      </c>
      <c r="S20" s="549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46"/>
      <c r="B21" s="521"/>
      <c r="C21" s="521"/>
      <c r="D21" s="521"/>
      <c r="E21" s="467"/>
      <c r="F21" s="467"/>
      <c r="G21" s="470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52"/>
      <c r="R21" s="542" t="s">
        <v>355</v>
      </c>
      <c r="S21" s="543"/>
      <c r="T21" s="278"/>
      <c r="U21" s="480" t="s">
        <v>356</v>
      </c>
      <c r="V21" s="483" t="s">
        <v>364</v>
      </c>
      <c r="W21" s="507" t="s">
        <v>374</v>
      </c>
      <c r="X21" s="514">
        <v>43962</v>
      </c>
    </row>
    <row r="22" spans="1:24" x14ac:dyDescent="0.25">
      <c r="A22" s="446"/>
      <c r="B22" s="521"/>
      <c r="C22" s="521"/>
      <c r="D22" s="521"/>
      <c r="E22" s="467"/>
      <c r="F22" s="467"/>
      <c r="G22" s="470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52"/>
      <c r="R22" s="546"/>
      <c r="S22" s="547"/>
      <c r="T22" s="280"/>
      <c r="U22" s="482"/>
      <c r="V22" s="485"/>
      <c r="W22" s="509"/>
      <c r="X22" s="516"/>
    </row>
    <row r="23" spans="1:24" ht="14.4" customHeight="1" x14ac:dyDescent="0.25">
      <c r="A23" s="446"/>
      <c r="B23" s="521"/>
      <c r="C23" s="521"/>
      <c r="D23" s="521"/>
      <c r="E23" s="467"/>
      <c r="F23" s="467"/>
      <c r="G23" s="470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52"/>
      <c r="R23" s="542" t="s">
        <v>392</v>
      </c>
      <c r="S23" s="543"/>
      <c r="T23" s="480"/>
      <c r="U23" s="567" t="s">
        <v>456</v>
      </c>
      <c r="V23" s="483" t="s">
        <v>383</v>
      </c>
      <c r="W23" s="563" t="s">
        <v>459</v>
      </c>
      <c r="X23" s="514">
        <v>43966</v>
      </c>
    </row>
    <row r="24" spans="1:24" x14ac:dyDescent="0.25">
      <c r="A24" s="446"/>
      <c r="B24" s="521"/>
      <c r="C24" s="521"/>
      <c r="D24" s="521"/>
      <c r="E24" s="467"/>
      <c r="F24" s="467"/>
      <c r="G24" s="470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52"/>
      <c r="R24" s="544"/>
      <c r="S24" s="545"/>
      <c r="T24" s="481"/>
      <c r="U24" s="567"/>
      <c r="V24" s="484"/>
      <c r="W24" s="568"/>
      <c r="X24" s="515"/>
    </row>
    <row r="25" spans="1:24" x14ac:dyDescent="0.25">
      <c r="A25" s="446"/>
      <c r="B25" s="521"/>
      <c r="C25" s="521"/>
      <c r="D25" s="521"/>
      <c r="E25" s="467"/>
      <c r="F25" s="467"/>
      <c r="G25" s="470"/>
      <c r="H25" s="499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52"/>
      <c r="R25" s="544"/>
      <c r="S25" s="545"/>
      <c r="T25" s="481"/>
      <c r="U25" s="567"/>
      <c r="V25" s="484"/>
      <c r="W25" s="568"/>
      <c r="X25" s="515"/>
    </row>
    <row r="26" spans="1:24" x14ac:dyDescent="0.25">
      <c r="A26" s="446"/>
      <c r="B26" s="521"/>
      <c r="C26" s="521"/>
      <c r="D26" s="521"/>
      <c r="E26" s="467"/>
      <c r="F26" s="467"/>
      <c r="G26" s="470"/>
      <c r="H26" s="500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52"/>
      <c r="R26" s="544"/>
      <c r="S26" s="545"/>
      <c r="T26" s="481"/>
      <c r="U26" s="567"/>
      <c r="V26" s="484"/>
      <c r="W26" s="568"/>
      <c r="X26" s="515"/>
    </row>
    <row r="27" spans="1:24" x14ac:dyDescent="0.25">
      <c r="A27" s="446"/>
      <c r="B27" s="521"/>
      <c r="C27" s="521"/>
      <c r="D27" s="521"/>
      <c r="E27" s="467"/>
      <c r="F27" s="467"/>
      <c r="G27" s="470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52"/>
      <c r="R27" s="544"/>
      <c r="S27" s="545"/>
      <c r="T27" s="481"/>
      <c r="U27" s="567"/>
      <c r="V27" s="484"/>
      <c r="W27" s="568"/>
      <c r="X27" s="515"/>
    </row>
    <row r="28" spans="1:24" x14ac:dyDescent="0.25">
      <c r="A28" s="446"/>
      <c r="B28" s="521"/>
      <c r="C28" s="521"/>
      <c r="D28" s="521"/>
      <c r="E28" s="467"/>
      <c r="F28" s="467"/>
      <c r="G28" s="470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52"/>
      <c r="R28" s="546"/>
      <c r="S28" s="547"/>
      <c r="T28" s="482"/>
      <c r="U28" s="567"/>
      <c r="V28" s="485"/>
      <c r="W28" s="564"/>
      <c r="X28" s="516"/>
    </row>
    <row r="29" spans="1:24" ht="14.4" customHeight="1" x14ac:dyDescent="0.25">
      <c r="A29" s="446"/>
      <c r="B29" s="521"/>
      <c r="C29" s="521"/>
      <c r="D29" s="521"/>
      <c r="E29" s="467"/>
      <c r="F29" s="467"/>
      <c r="G29" s="470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52"/>
      <c r="R29" s="542" t="s">
        <v>415</v>
      </c>
      <c r="S29" s="543"/>
      <c r="T29" s="278"/>
      <c r="U29" s="480" t="s">
        <v>412</v>
      </c>
      <c r="V29" s="483" t="s">
        <v>413</v>
      </c>
      <c r="W29" s="563" t="s">
        <v>414</v>
      </c>
      <c r="X29" s="514">
        <v>43978</v>
      </c>
    </row>
    <row r="30" spans="1:24" x14ac:dyDescent="0.25">
      <c r="A30" s="446"/>
      <c r="B30" s="521"/>
      <c r="C30" s="521"/>
      <c r="D30" s="521"/>
      <c r="E30" s="467"/>
      <c r="F30" s="467"/>
      <c r="G30" s="470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52"/>
      <c r="R30" s="544"/>
      <c r="S30" s="545"/>
      <c r="T30" s="279"/>
      <c r="U30" s="481"/>
      <c r="V30" s="484"/>
      <c r="W30" s="568"/>
      <c r="X30" s="515"/>
    </row>
    <row r="31" spans="1:24" x14ac:dyDescent="0.25">
      <c r="A31" s="446"/>
      <c r="B31" s="521"/>
      <c r="C31" s="521"/>
      <c r="D31" s="521"/>
      <c r="E31" s="467"/>
      <c r="F31" s="467"/>
      <c r="G31" s="470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52"/>
      <c r="R31" s="546"/>
      <c r="S31" s="547"/>
      <c r="T31" s="280"/>
      <c r="U31" s="482"/>
      <c r="V31" s="485"/>
      <c r="W31" s="564"/>
      <c r="X31" s="516"/>
    </row>
    <row r="32" spans="1:24" ht="14.4" customHeight="1" x14ac:dyDescent="0.25">
      <c r="A32" s="446"/>
      <c r="B32" s="521"/>
      <c r="C32" s="521"/>
      <c r="D32" s="521"/>
      <c r="E32" s="467"/>
      <c r="F32" s="467"/>
      <c r="G32" s="470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52"/>
      <c r="R32" s="542" t="s">
        <v>432</v>
      </c>
      <c r="S32" s="543"/>
      <c r="T32" s="278"/>
      <c r="U32" s="480" t="s">
        <v>433</v>
      </c>
      <c r="V32" s="483" t="s">
        <v>434</v>
      </c>
      <c r="W32" s="563" t="s">
        <v>435</v>
      </c>
      <c r="X32" s="514">
        <v>43984</v>
      </c>
    </row>
    <row r="33" spans="1:24" x14ac:dyDescent="0.25">
      <c r="A33" s="446"/>
      <c r="B33" s="521"/>
      <c r="C33" s="521"/>
      <c r="D33" s="521"/>
      <c r="E33" s="467"/>
      <c r="F33" s="467"/>
      <c r="G33" s="470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52"/>
      <c r="R33" s="544"/>
      <c r="S33" s="545"/>
      <c r="T33" s="279"/>
      <c r="U33" s="481"/>
      <c r="V33" s="484"/>
      <c r="W33" s="568"/>
      <c r="X33" s="515"/>
    </row>
    <row r="34" spans="1:24" x14ac:dyDescent="0.25">
      <c r="A34" s="446"/>
      <c r="B34" s="521"/>
      <c r="C34" s="521"/>
      <c r="D34" s="521"/>
      <c r="E34" s="467"/>
      <c r="F34" s="467"/>
      <c r="G34" s="470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52"/>
      <c r="R34" s="546"/>
      <c r="S34" s="547"/>
      <c r="T34" s="280"/>
      <c r="U34" s="482"/>
      <c r="V34" s="485"/>
      <c r="W34" s="564"/>
      <c r="X34" s="516"/>
    </row>
    <row r="35" spans="1:24" x14ac:dyDescent="0.25">
      <c r="A35" s="446"/>
      <c r="B35" s="521"/>
      <c r="C35" s="521"/>
      <c r="D35" s="521"/>
      <c r="E35" s="467"/>
      <c r="F35" s="467"/>
      <c r="G35" s="470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52"/>
      <c r="R35" s="542" t="s">
        <v>455</v>
      </c>
      <c r="S35" s="543"/>
      <c r="T35" s="278"/>
      <c r="U35" s="480" t="s">
        <v>457</v>
      </c>
      <c r="V35" s="483" t="s">
        <v>458</v>
      </c>
      <c r="W35" s="563" t="s">
        <v>460</v>
      </c>
      <c r="X35" s="243">
        <v>43987</v>
      </c>
    </row>
    <row r="36" spans="1:24" x14ac:dyDescent="0.25">
      <c r="A36" s="446"/>
      <c r="B36" s="521"/>
      <c r="C36" s="521"/>
      <c r="D36" s="521"/>
      <c r="E36" s="467"/>
      <c r="F36" s="467"/>
      <c r="G36" s="470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52"/>
      <c r="R36" s="544"/>
      <c r="S36" s="545"/>
      <c r="T36" s="279"/>
      <c r="U36" s="481"/>
      <c r="V36" s="484"/>
      <c r="W36" s="568"/>
      <c r="X36" s="514">
        <v>43990</v>
      </c>
    </row>
    <row r="37" spans="1:24" x14ac:dyDescent="0.25">
      <c r="A37" s="446"/>
      <c r="B37" s="521"/>
      <c r="C37" s="521"/>
      <c r="D37" s="521"/>
      <c r="E37" s="467"/>
      <c r="F37" s="467"/>
      <c r="G37" s="470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52"/>
      <c r="R37" s="544"/>
      <c r="S37" s="545"/>
      <c r="T37" s="279"/>
      <c r="U37" s="481"/>
      <c r="V37" s="484"/>
      <c r="W37" s="568"/>
      <c r="X37" s="515"/>
    </row>
    <row r="38" spans="1:24" x14ac:dyDescent="0.25">
      <c r="A38" s="446"/>
      <c r="B38" s="521"/>
      <c r="C38" s="521"/>
      <c r="D38" s="521"/>
      <c r="E38" s="467"/>
      <c r="F38" s="467"/>
      <c r="G38" s="470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52"/>
      <c r="R38" s="546"/>
      <c r="S38" s="547"/>
      <c r="T38" s="280"/>
      <c r="U38" s="482"/>
      <c r="V38" s="485"/>
      <c r="W38" s="564"/>
      <c r="X38" s="516"/>
    </row>
    <row r="39" spans="1:24" x14ac:dyDescent="0.25">
      <c r="A39" s="446"/>
      <c r="B39" s="521"/>
      <c r="C39" s="521"/>
      <c r="D39" s="521"/>
      <c r="E39" s="467"/>
      <c r="F39" s="467"/>
      <c r="G39" s="470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98" t="s">
        <v>521</v>
      </c>
      <c r="P39" s="285">
        <v>3379</v>
      </c>
      <c r="Q39" s="452"/>
      <c r="R39" s="542" t="s">
        <v>522</v>
      </c>
      <c r="S39" s="543"/>
      <c r="T39" s="480" t="s">
        <v>523</v>
      </c>
      <c r="U39" s="480" t="s">
        <v>524</v>
      </c>
      <c r="V39" s="483" t="s">
        <v>525</v>
      </c>
      <c r="W39" s="563" t="s">
        <v>526</v>
      </c>
      <c r="X39" s="287">
        <v>44006</v>
      </c>
    </row>
    <row r="40" spans="1:24" x14ac:dyDescent="0.25">
      <c r="A40" s="446"/>
      <c r="B40" s="521"/>
      <c r="C40" s="521"/>
      <c r="D40" s="521"/>
      <c r="E40" s="467"/>
      <c r="F40" s="467"/>
      <c r="G40" s="470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99"/>
      <c r="P40" s="285">
        <v>3380</v>
      </c>
      <c r="Q40" s="452"/>
      <c r="R40" s="544"/>
      <c r="S40" s="545"/>
      <c r="T40" s="481"/>
      <c r="U40" s="481"/>
      <c r="V40" s="484"/>
      <c r="W40" s="568"/>
      <c r="X40" s="514">
        <v>44010</v>
      </c>
    </row>
    <row r="41" spans="1:24" x14ac:dyDescent="0.25">
      <c r="A41" s="446"/>
      <c r="B41" s="521"/>
      <c r="C41" s="521"/>
      <c r="D41" s="521"/>
      <c r="E41" s="467"/>
      <c r="F41" s="467"/>
      <c r="G41" s="470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99"/>
      <c r="P41" s="283">
        <v>3381</v>
      </c>
      <c r="Q41" s="452"/>
      <c r="R41" s="546"/>
      <c r="S41" s="547"/>
      <c r="T41" s="482"/>
      <c r="U41" s="482"/>
      <c r="V41" s="485"/>
      <c r="W41" s="564"/>
      <c r="X41" s="516"/>
    </row>
    <row r="42" spans="1:24" ht="14.4" customHeight="1" x14ac:dyDescent="0.25">
      <c r="A42" s="446"/>
      <c r="B42" s="521"/>
      <c r="C42" s="521"/>
      <c r="D42" s="521"/>
      <c r="E42" s="467"/>
      <c r="F42" s="467"/>
      <c r="G42" s="470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99"/>
      <c r="P42" s="301">
        <v>3385</v>
      </c>
      <c r="Q42" s="452"/>
      <c r="R42" s="542" t="s">
        <v>556</v>
      </c>
      <c r="S42" s="543"/>
      <c r="T42" s="480"/>
      <c r="U42" s="480" t="s">
        <v>557</v>
      </c>
      <c r="V42" s="483" t="s">
        <v>558</v>
      </c>
      <c r="W42" s="563" t="s">
        <v>559</v>
      </c>
      <c r="X42" s="514">
        <v>44048</v>
      </c>
    </row>
    <row r="43" spans="1:24" x14ac:dyDescent="0.25">
      <c r="A43" s="446"/>
      <c r="B43" s="521"/>
      <c r="C43" s="521"/>
      <c r="D43" s="521"/>
      <c r="E43" s="467"/>
      <c r="F43" s="467"/>
      <c r="G43" s="470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99"/>
      <c r="P43" s="301">
        <v>3386</v>
      </c>
      <c r="Q43" s="452"/>
      <c r="R43" s="546"/>
      <c r="S43" s="547"/>
      <c r="T43" s="482"/>
      <c r="U43" s="482"/>
      <c r="V43" s="485"/>
      <c r="W43" s="564"/>
      <c r="X43" s="516"/>
    </row>
    <row r="44" spans="1:24" x14ac:dyDescent="0.25">
      <c r="A44" s="446"/>
      <c r="B44" s="521"/>
      <c r="C44" s="521"/>
      <c r="D44" s="521"/>
      <c r="E44" s="467"/>
      <c r="F44" s="467"/>
      <c r="G44" s="470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99"/>
      <c r="P44" s="314">
        <v>3389</v>
      </c>
      <c r="Q44" s="452"/>
      <c r="R44" s="480" t="s">
        <v>581</v>
      </c>
      <c r="S44" s="480" t="s">
        <v>582</v>
      </c>
      <c r="T44" s="480" t="s">
        <v>583</v>
      </c>
      <c r="U44" s="480" t="s">
        <v>584</v>
      </c>
      <c r="V44" s="483" t="s">
        <v>585</v>
      </c>
      <c r="W44" s="563" t="s">
        <v>586</v>
      </c>
      <c r="X44" s="514">
        <v>44053</v>
      </c>
    </row>
    <row r="45" spans="1:24" x14ac:dyDescent="0.25">
      <c r="A45" s="446"/>
      <c r="B45" s="521"/>
      <c r="C45" s="521"/>
      <c r="D45" s="521"/>
      <c r="E45" s="467"/>
      <c r="F45" s="467"/>
      <c r="G45" s="470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99"/>
      <c r="P45" s="314">
        <v>3390</v>
      </c>
      <c r="Q45" s="452"/>
      <c r="R45" s="482"/>
      <c r="S45" s="482"/>
      <c r="T45" s="482"/>
      <c r="U45" s="482"/>
      <c r="V45" s="485"/>
      <c r="W45" s="564"/>
      <c r="X45" s="516"/>
    </row>
    <row r="46" spans="1:24" x14ac:dyDescent="0.25">
      <c r="A46" s="446"/>
      <c r="B46" s="521"/>
      <c r="C46" s="521"/>
      <c r="D46" s="521"/>
      <c r="E46" s="467"/>
      <c r="F46" s="467"/>
      <c r="G46" s="470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99"/>
      <c r="P46" s="335">
        <v>3394</v>
      </c>
      <c r="Q46" s="452"/>
      <c r="R46" s="480" t="s">
        <v>648</v>
      </c>
      <c r="S46" s="480" t="s">
        <v>642</v>
      </c>
      <c r="T46" s="480" t="s">
        <v>643</v>
      </c>
      <c r="U46" s="480" t="s">
        <v>644</v>
      </c>
      <c r="V46" s="483" t="s">
        <v>645</v>
      </c>
      <c r="W46" s="563" t="s">
        <v>646</v>
      </c>
      <c r="X46" s="514">
        <v>44068</v>
      </c>
    </row>
    <row r="47" spans="1:24" x14ac:dyDescent="0.25">
      <c r="A47" s="446"/>
      <c r="B47" s="521"/>
      <c r="C47" s="521"/>
      <c r="D47" s="521"/>
      <c r="E47" s="467"/>
      <c r="F47" s="467"/>
      <c r="G47" s="470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500"/>
      <c r="P47" s="335">
        <v>3395</v>
      </c>
      <c r="Q47" s="452"/>
      <c r="R47" s="482"/>
      <c r="S47" s="482"/>
      <c r="T47" s="482"/>
      <c r="U47" s="482"/>
      <c r="V47" s="485"/>
      <c r="W47" s="564"/>
      <c r="X47" s="516"/>
    </row>
    <row r="48" spans="1:24" ht="28.8" customHeight="1" x14ac:dyDescent="0.25">
      <c r="A48" s="446"/>
      <c r="B48" s="521"/>
      <c r="C48" s="521"/>
      <c r="D48" s="521"/>
      <c r="E48" s="467"/>
      <c r="F48" s="467"/>
      <c r="G48" s="470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52"/>
      <c r="R48" s="548" t="s">
        <v>669</v>
      </c>
      <c r="S48" s="549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46"/>
      <c r="B49" s="521"/>
      <c r="C49" s="521"/>
      <c r="D49" s="521"/>
      <c r="E49" s="467"/>
      <c r="F49" s="467"/>
      <c r="G49" s="470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52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46" t="s">
        <v>288</v>
      </c>
      <c r="B50" s="521"/>
      <c r="C50" s="521"/>
      <c r="D50" s="521"/>
      <c r="E50" s="467"/>
      <c r="F50" s="467"/>
      <c r="G50" s="470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52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46"/>
      <c r="B51" s="521"/>
      <c r="C51" s="521"/>
      <c r="D51" s="521"/>
      <c r="E51" s="467"/>
      <c r="F51" s="467"/>
      <c r="G51" s="470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53"/>
      <c r="R51" s="452" t="s">
        <v>297</v>
      </c>
      <c r="S51" s="498"/>
      <c r="T51" s="498" t="s">
        <v>624</v>
      </c>
      <c r="U51" s="498" t="s">
        <v>621</v>
      </c>
      <c r="V51" s="501" t="s">
        <v>622</v>
      </c>
      <c r="W51" s="504" t="s">
        <v>623</v>
      </c>
      <c r="X51" s="513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46"/>
      <c r="B52" s="521"/>
      <c r="C52" s="521"/>
      <c r="D52" s="521"/>
      <c r="E52" s="467"/>
      <c r="F52" s="467"/>
      <c r="G52" s="470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53"/>
      <c r="R52" s="452"/>
      <c r="S52" s="500"/>
      <c r="T52" s="500"/>
      <c r="U52" s="500"/>
      <c r="V52" s="503"/>
      <c r="W52" s="520"/>
      <c r="X52" s="513"/>
      <c r="Y52" s="183"/>
      <c r="Z52" s="183"/>
      <c r="AA52" s="183"/>
      <c r="AB52" s="183"/>
      <c r="AC52" s="183"/>
      <c r="AD52" s="183"/>
    </row>
    <row r="53" spans="1:30" s="7" customFormat="1" x14ac:dyDescent="0.25">
      <c r="A53" s="446"/>
      <c r="B53" s="521"/>
      <c r="C53" s="521"/>
      <c r="D53" s="521"/>
      <c r="E53" s="467"/>
      <c r="F53" s="467"/>
      <c r="G53" s="470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53"/>
      <c r="R53" s="540" t="s">
        <v>307</v>
      </c>
      <c r="S53" s="541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46"/>
      <c r="B54" s="521"/>
      <c r="C54" s="521"/>
      <c r="D54" s="521"/>
      <c r="E54" s="467"/>
      <c r="F54" s="467"/>
      <c r="G54" s="470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53"/>
      <c r="R54" s="540" t="s">
        <v>312</v>
      </c>
      <c r="S54" s="541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46"/>
      <c r="B55" s="521"/>
      <c r="C55" s="521"/>
      <c r="D55" s="521"/>
      <c r="E55" s="467"/>
      <c r="F55" s="467"/>
      <c r="G55" s="470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53"/>
      <c r="R55" s="570" t="s">
        <v>318</v>
      </c>
      <c r="S55" s="571"/>
      <c r="T55" s="282"/>
      <c r="U55" s="498"/>
      <c r="V55" s="501"/>
      <c r="W55" s="518"/>
      <c r="X55" s="513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46"/>
      <c r="B56" s="521"/>
      <c r="C56" s="521"/>
      <c r="D56" s="521"/>
      <c r="E56" s="467"/>
      <c r="F56" s="467"/>
      <c r="G56" s="470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53"/>
      <c r="R56" s="572"/>
      <c r="S56" s="573"/>
      <c r="T56" s="281"/>
      <c r="U56" s="500"/>
      <c r="V56" s="503"/>
      <c r="W56" s="520"/>
      <c r="X56" s="513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46"/>
      <c r="B57" s="521"/>
      <c r="C57" s="521"/>
      <c r="D57" s="521"/>
      <c r="E57" s="467"/>
      <c r="F57" s="467"/>
      <c r="G57" s="470"/>
      <c r="H57" s="452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53"/>
      <c r="R57" s="542" t="s">
        <v>323</v>
      </c>
      <c r="S57" s="543"/>
      <c r="T57" s="480"/>
      <c r="U57" s="567" t="s">
        <v>377</v>
      </c>
      <c r="V57" s="566" t="s">
        <v>378</v>
      </c>
      <c r="W57" s="453" t="s">
        <v>379</v>
      </c>
      <c r="X57" s="513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46"/>
      <c r="B58" s="521"/>
      <c r="C58" s="521"/>
      <c r="D58" s="521"/>
      <c r="E58" s="467"/>
      <c r="F58" s="467"/>
      <c r="G58" s="470"/>
      <c r="H58" s="452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53"/>
      <c r="R58" s="544"/>
      <c r="S58" s="545"/>
      <c r="T58" s="481"/>
      <c r="U58" s="567"/>
      <c r="V58" s="566"/>
      <c r="W58" s="453"/>
      <c r="X58" s="513"/>
      <c r="Y58" s="183"/>
      <c r="Z58" s="183"/>
      <c r="AA58" s="183"/>
      <c r="AB58" s="183"/>
      <c r="AC58" s="183"/>
      <c r="AD58" s="183"/>
    </row>
    <row r="59" spans="1:30" s="7" customFormat="1" x14ac:dyDescent="0.25">
      <c r="A59" s="446"/>
      <c r="B59" s="521"/>
      <c r="C59" s="521"/>
      <c r="D59" s="521"/>
      <c r="E59" s="467"/>
      <c r="F59" s="467"/>
      <c r="G59" s="470"/>
      <c r="H59" s="452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53"/>
      <c r="R59" s="544"/>
      <c r="S59" s="545"/>
      <c r="T59" s="481"/>
      <c r="U59" s="567"/>
      <c r="V59" s="566"/>
      <c r="W59" s="453"/>
      <c r="X59" s="513"/>
      <c r="Y59" s="183"/>
      <c r="Z59" s="183"/>
      <c r="AA59" s="183"/>
      <c r="AB59" s="183"/>
      <c r="AC59" s="183"/>
      <c r="AD59" s="183"/>
    </row>
    <row r="60" spans="1:30" s="7" customFormat="1" x14ac:dyDescent="0.25">
      <c r="A60" s="446"/>
      <c r="B60" s="521"/>
      <c r="C60" s="521"/>
      <c r="D60" s="521"/>
      <c r="E60" s="467"/>
      <c r="F60" s="467"/>
      <c r="G60" s="470"/>
      <c r="H60" s="452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53"/>
      <c r="R60" s="544"/>
      <c r="S60" s="545"/>
      <c r="T60" s="481"/>
      <c r="U60" s="567"/>
      <c r="V60" s="566"/>
      <c r="W60" s="453"/>
      <c r="X60" s="513"/>
      <c r="Y60" s="183"/>
      <c r="Z60" s="183"/>
      <c r="AA60" s="183"/>
      <c r="AB60" s="183"/>
      <c r="AC60" s="183"/>
      <c r="AD60" s="183"/>
    </row>
    <row r="61" spans="1:30" s="7" customFormat="1" x14ac:dyDescent="0.25">
      <c r="A61" s="446"/>
      <c r="B61" s="521"/>
      <c r="C61" s="521"/>
      <c r="D61" s="521"/>
      <c r="E61" s="467"/>
      <c r="F61" s="467"/>
      <c r="G61" s="470"/>
      <c r="H61" s="452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53"/>
      <c r="R61" s="544"/>
      <c r="S61" s="545"/>
      <c r="T61" s="481"/>
      <c r="U61" s="567"/>
      <c r="V61" s="566"/>
      <c r="W61" s="453"/>
      <c r="X61" s="513"/>
      <c r="Y61" s="183"/>
      <c r="Z61" s="183"/>
      <c r="AA61" s="183"/>
      <c r="AB61" s="183"/>
      <c r="AC61" s="183"/>
      <c r="AD61" s="183"/>
    </row>
    <row r="62" spans="1:30" s="7" customFormat="1" x14ac:dyDescent="0.25">
      <c r="A62" s="446"/>
      <c r="B62" s="521"/>
      <c r="C62" s="521"/>
      <c r="D62" s="521"/>
      <c r="E62" s="467"/>
      <c r="F62" s="467"/>
      <c r="G62" s="470"/>
      <c r="H62" s="452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53"/>
      <c r="R62" s="544"/>
      <c r="S62" s="545"/>
      <c r="T62" s="481"/>
      <c r="U62" s="567"/>
      <c r="V62" s="566"/>
      <c r="W62" s="453"/>
      <c r="X62" s="513"/>
      <c r="Y62" s="183"/>
      <c r="Z62" s="183"/>
      <c r="AA62" s="183"/>
      <c r="AB62" s="183"/>
      <c r="AC62" s="183"/>
      <c r="AD62" s="183"/>
    </row>
    <row r="63" spans="1:30" s="7" customFormat="1" x14ac:dyDescent="0.25">
      <c r="A63" s="446"/>
      <c r="B63" s="521"/>
      <c r="C63" s="521"/>
      <c r="D63" s="521"/>
      <c r="E63" s="467"/>
      <c r="F63" s="467"/>
      <c r="G63" s="470"/>
      <c r="H63" s="452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53"/>
      <c r="R63" s="544"/>
      <c r="S63" s="545"/>
      <c r="T63" s="481"/>
      <c r="U63" s="567"/>
      <c r="V63" s="566"/>
      <c r="W63" s="453"/>
      <c r="X63" s="513"/>
      <c r="Y63" s="183"/>
      <c r="Z63" s="183"/>
      <c r="AA63" s="183"/>
      <c r="AB63" s="183"/>
      <c r="AC63" s="183"/>
      <c r="AD63" s="183"/>
    </row>
    <row r="64" spans="1:30" s="7" customFormat="1" x14ac:dyDescent="0.25">
      <c r="A64" s="446"/>
      <c r="B64" s="521"/>
      <c r="C64" s="521"/>
      <c r="D64" s="521"/>
      <c r="E64" s="467"/>
      <c r="F64" s="467"/>
      <c r="G64" s="470"/>
      <c r="H64" s="452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53"/>
      <c r="R64" s="544"/>
      <c r="S64" s="545"/>
      <c r="T64" s="481"/>
      <c r="U64" s="567"/>
      <c r="V64" s="566"/>
      <c r="W64" s="453"/>
      <c r="X64" s="513"/>
      <c r="Y64" s="183"/>
      <c r="Z64" s="183"/>
      <c r="AA64" s="183"/>
      <c r="AB64" s="183"/>
      <c r="AC64" s="183"/>
      <c r="AD64" s="183"/>
    </row>
    <row r="65" spans="1:30" s="7" customFormat="1" x14ac:dyDescent="0.25">
      <c r="A65" s="446"/>
      <c r="B65" s="521"/>
      <c r="C65" s="521"/>
      <c r="D65" s="521"/>
      <c r="E65" s="467"/>
      <c r="F65" s="467"/>
      <c r="G65" s="470"/>
      <c r="H65" s="452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53"/>
      <c r="R65" s="544"/>
      <c r="S65" s="545"/>
      <c r="T65" s="481"/>
      <c r="U65" s="567"/>
      <c r="V65" s="566"/>
      <c r="W65" s="453"/>
      <c r="X65" s="513"/>
      <c r="Y65" s="183"/>
      <c r="Z65" s="183"/>
      <c r="AA65" s="183"/>
      <c r="AB65" s="183"/>
      <c r="AC65" s="183"/>
      <c r="AD65" s="183"/>
    </row>
    <row r="66" spans="1:30" s="7" customFormat="1" x14ac:dyDescent="0.25">
      <c r="A66" s="446"/>
      <c r="B66" s="521"/>
      <c r="C66" s="521"/>
      <c r="D66" s="521"/>
      <c r="E66" s="467"/>
      <c r="F66" s="467"/>
      <c r="G66" s="470"/>
      <c r="H66" s="452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53"/>
      <c r="R66" s="546"/>
      <c r="S66" s="547"/>
      <c r="T66" s="482"/>
      <c r="U66" s="567"/>
      <c r="V66" s="566"/>
      <c r="W66" s="453"/>
      <c r="X66" s="513"/>
      <c r="Y66" s="183"/>
      <c r="Z66" s="183"/>
      <c r="AA66" s="183"/>
      <c r="AB66" s="183"/>
      <c r="AC66" s="183"/>
      <c r="AD66" s="183"/>
    </row>
    <row r="67" spans="1:30" s="7" customFormat="1" x14ac:dyDescent="0.25">
      <c r="A67" s="446"/>
      <c r="B67" s="521"/>
      <c r="C67" s="521"/>
      <c r="D67" s="521"/>
      <c r="E67" s="467"/>
      <c r="F67" s="467"/>
      <c r="G67" s="470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53"/>
      <c r="R67" s="542" t="s">
        <v>349</v>
      </c>
      <c r="S67" s="543"/>
      <c r="T67" s="480"/>
      <c r="U67" s="567" t="s">
        <v>351</v>
      </c>
      <c r="V67" s="566" t="s">
        <v>363</v>
      </c>
      <c r="W67" s="453" t="s">
        <v>375</v>
      </c>
      <c r="X67" s="513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46"/>
      <c r="B68" s="521"/>
      <c r="C68" s="521"/>
      <c r="D68" s="521"/>
      <c r="E68" s="467"/>
      <c r="F68" s="467"/>
      <c r="G68" s="470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53"/>
      <c r="R68" s="546"/>
      <c r="S68" s="547"/>
      <c r="T68" s="482"/>
      <c r="U68" s="567"/>
      <c r="V68" s="566"/>
      <c r="W68" s="453"/>
      <c r="X68" s="513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46"/>
      <c r="B69" s="521"/>
      <c r="C69" s="521"/>
      <c r="D69" s="521"/>
      <c r="E69" s="467"/>
      <c r="F69" s="467"/>
      <c r="G69" s="470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53"/>
      <c r="R69" s="542" t="s">
        <v>419</v>
      </c>
      <c r="S69" s="543"/>
      <c r="T69" s="480"/>
      <c r="U69" s="567" t="s">
        <v>371</v>
      </c>
      <c r="V69" s="566" t="s">
        <v>372</v>
      </c>
      <c r="W69" s="453" t="s">
        <v>373</v>
      </c>
      <c r="X69" s="513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46"/>
      <c r="B70" s="521"/>
      <c r="C70" s="521"/>
      <c r="D70" s="521"/>
      <c r="E70" s="467"/>
      <c r="F70" s="467"/>
      <c r="G70" s="470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53"/>
      <c r="R70" s="546"/>
      <c r="S70" s="547"/>
      <c r="T70" s="482"/>
      <c r="U70" s="567"/>
      <c r="V70" s="566"/>
      <c r="W70" s="453"/>
      <c r="X70" s="513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46"/>
      <c r="B71" s="521"/>
      <c r="C71" s="521"/>
      <c r="D71" s="521"/>
      <c r="E71" s="467"/>
      <c r="F71" s="467"/>
      <c r="G71" s="470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53"/>
      <c r="R71" s="542" t="s">
        <v>394</v>
      </c>
      <c r="S71" s="543"/>
      <c r="T71" s="480"/>
      <c r="U71" s="567" t="s">
        <v>397</v>
      </c>
      <c r="V71" s="566" t="s">
        <v>398</v>
      </c>
      <c r="W71" s="569" t="s">
        <v>399</v>
      </c>
      <c r="X71" s="513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46"/>
      <c r="B72" s="521"/>
      <c r="C72" s="521"/>
      <c r="D72" s="521"/>
      <c r="E72" s="467"/>
      <c r="F72" s="467"/>
      <c r="G72" s="470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53"/>
      <c r="R72" s="546"/>
      <c r="S72" s="547"/>
      <c r="T72" s="482"/>
      <c r="U72" s="567"/>
      <c r="V72" s="566"/>
      <c r="W72" s="569"/>
      <c r="X72" s="513"/>
      <c r="Y72" s="183"/>
      <c r="Z72" s="183"/>
      <c r="AA72" s="183"/>
      <c r="AB72" s="183"/>
      <c r="AC72" s="183"/>
      <c r="AD72" s="183"/>
    </row>
    <row r="73" spans="1:30" s="7" customFormat="1" x14ac:dyDescent="0.25">
      <c r="A73" s="446"/>
      <c r="B73" s="521"/>
      <c r="C73" s="521"/>
      <c r="D73" s="521"/>
      <c r="E73" s="467"/>
      <c r="F73" s="467"/>
      <c r="G73" s="470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53"/>
      <c r="R73" s="542" t="s">
        <v>404</v>
      </c>
      <c r="S73" s="543"/>
      <c r="T73" s="480"/>
      <c r="U73" s="567" t="s">
        <v>405</v>
      </c>
      <c r="V73" s="566" t="s">
        <v>406</v>
      </c>
      <c r="W73" s="569" t="s">
        <v>407</v>
      </c>
      <c r="X73" s="513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46"/>
      <c r="B74" s="521"/>
      <c r="C74" s="521"/>
      <c r="D74" s="521"/>
      <c r="E74" s="467"/>
      <c r="F74" s="467"/>
      <c r="G74" s="470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53"/>
      <c r="R74" s="546"/>
      <c r="S74" s="547"/>
      <c r="T74" s="482"/>
      <c r="U74" s="567"/>
      <c r="V74" s="566"/>
      <c r="W74" s="569"/>
      <c r="X74" s="513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46"/>
      <c r="B75" s="521"/>
      <c r="C75" s="521"/>
      <c r="D75" s="521"/>
      <c r="E75" s="467"/>
      <c r="F75" s="467"/>
      <c r="G75" s="470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53"/>
      <c r="R75" s="542" t="s">
        <v>418</v>
      </c>
      <c r="S75" s="543"/>
      <c r="T75" s="278"/>
      <c r="U75" s="480" t="s">
        <v>412</v>
      </c>
      <c r="V75" s="483" t="s">
        <v>413</v>
      </c>
      <c r="W75" s="563" t="s">
        <v>414</v>
      </c>
      <c r="X75" s="51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46"/>
      <c r="B76" s="521"/>
      <c r="C76" s="521"/>
      <c r="D76" s="521"/>
      <c r="E76" s="467"/>
      <c r="F76" s="467"/>
      <c r="G76" s="470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53"/>
      <c r="R76" s="544"/>
      <c r="S76" s="545"/>
      <c r="T76" s="279"/>
      <c r="U76" s="481"/>
      <c r="V76" s="484"/>
      <c r="W76" s="568"/>
      <c r="X76" s="515"/>
      <c r="Y76" s="183"/>
      <c r="Z76" s="183"/>
      <c r="AA76" s="183"/>
      <c r="AB76" s="183"/>
      <c r="AC76" s="183"/>
      <c r="AD76" s="183"/>
    </row>
    <row r="77" spans="1:30" s="7" customFormat="1" x14ac:dyDescent="0.25">
      <c r="A77" s="446"/>
      <c r="B77" s="521"/>
      <c r="C77" s="521"/>
      <c r="D77" s="521"/>
      <c r="E77" s="467"/>
      <c r="F77" s="467"/>
      <c r="G77" s="470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53"/>
      <c r="R77" s="546"/>
      <c r="S77" s="547"/>
      <c r="T77" s="280"/>
      <c r="U77" s="482"/>
      <c r="V77" s="485"/>
      <c r="W77" s="564"/>
      <c r="X77" s="51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46"/>
      <c r="B78" s="521"/>
      <c r="C78" s="521"/>
      <c r="D78" s="521"/>
      <c r="E78" s="467"/>
      <c r="F78" s="467"/>
      <c r="G78" s="470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53"/>
      <c r="R78" s="542" t="s">
        <v>440</v>
      </c>
      <c r="S78" s="543"/>
      <c r="T78" s="278"/>
      <c r="U78" s="480" t="s">
        <v>441</v>
      </c>
      <c r="V78" s="483" t="s">
        <v>442</v>
      </c>
      <c r="W78" s="563" t="s">
        <v>443</v>
      </c>
      <c r="X78" s="51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46"/>
      <c r="B79" s="521"/>
      <c r="C79" s="521"/>
      <c r="D79" s="521"/>
      <c r="E79" s="467"/>
      <c r="F79" s="467"/>
      <c r="G79" s="470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53"/>
      <c r="R79" s="544"/>
      <c r="S79" s="545"/>
      <c r="T79" s="279"/>
      <c r="U79" s="481"/>
      <c r="V79" s="484"/>
      <c r="W79" s="568"/>
      <c r="X79" s="515"/>
      <c r="Y79" s="183"/>
      <c r="Z79" s="183"/>
      <c r="AA79" s="183"/>
      <c r="AB79" s="183"/>
      <c r="AC79" s="183"/>
      <c r="AD79" s="183"/>
    </row>
    <row r="80" spans="1:30" s="7" customFormat="1" x14ac:dyDescent="0.25">
      <c r="A80" s="446"/>
      <c r="B80" s="521"/>
      <c r="C80" s="521"/>
      <c r="D80" s="521"/>
      <c r="E80" s="467"/>
      <c r="F80" s="467"/>
      <c r="G80" s="470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53"/>
      <c r="R80" s="546"/>
      <c r="S80" s="547"/>
      <c r="T80" s="280"/>
      <c r="U80" s="482"/>
      <c r="V80" s="485"/>
      <c r="W80" s="564"/>
      <c r="X80" s="51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46"/>
      <c r="B81" s="521"/>
      <c r="C81" s="521"/>
      <c r="D81" s="521"/>
      <c r="E81" s="467"/>
      <c r="F81" s="467"/>
      <c r="G81" s="470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53"/>
      <c r="R81" s="542" t="s">
        <v>602</v>
      </c>
      <c r="S81" s="543"/>
      <c r="T81" s="278"/>
      <c r="U81" s="480" t="s">
        <v>470</v>
      </c>
      <c r="V81" s="483" t="s">
        <v>472</v>
      </c>
      <c r="W81" s="563" t="s">
        <v>473</v>
      </c>
      <c r="X81" s="51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46"/>
      <c r="B82" s="521"/>
      <c r="C82" s="521"/>
      <c r="D82" s="521"/>
      <c r="E82" s="467"/>
      <c r="F82" s="467"/>
      <c r="G82" s="470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53"/>
      <c r="R82" s="546"/>
      <c r="S82" s="547"/>
      <c r="T82" s="280"/>
      <c r="U82" s="482"/>
      <c r="V82" s="485"/>
      <c r="W82" s="564"/>
      <c r="X82" s="516"/>
      <c r="Y82" s="183"/>
      <c r="Z82" s="183"/>
      <c r="AA82" s="183"/>
      <c r="AB82" s="183"/>
      <c r="AC82" s="183"/>
      <c r="AD82" s="183"/>
    </row>
    <row r="83" spans="1:30" s="7" customFormat="1" x14ac:dyDescent="0.25">
      <c r="A83" s="446"/>
      <c r="B83" s="521"/>
      <c r="C83" s="521"/>
      <c r="D83" s="521"/>
      <c r="E83" s="467"/>
      <c r="F83" s="467"/>
      <c r="G83" s="470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53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46"/>
      <c r="B84" s="521"/>
      <c r="C84" s="521"/>
      <c r="D84" s="521"/>
      <c r="E84" s="467"/>
      <c r="F84" s="467"/>
      <c r="G84" s="470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53"/>
      <c r="R84" s="480" t="s">
        <v>601</v>
      </c>
      <c r="S84" s="480" t="s">
        <v>515</v>
      </c>
      <c r="T84" s="480" t="s">
        <v>514</v>
      </c>
      <c r="U84" s="480" t="s">
        <v>489</v>
      </c>
      <c r="V84" s="483" t="s">
        <v>490</v>
      </c>
      <c r="W84" s="563" t="s">
        <v>491</v>
      </c>
      <c r="X84" s="51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46"/>
      <c r="B85" s="521"/>
      <c r="C85" s="521"/>
      <c r="D85" s="521"/>
      <c r="E85" s="467"/>
      <c r="F85" s="467"/>
      <c r="G85" s="470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53"/>
      <c r="R85" s="482"/>
      <c r="S85" s="482"/>
      <c r="T85" s="482"/>
      <c r="U85" s="482"/>
      <c r="V85" s="485"/>
      <c r="W85" s="564"/>
      <c r="X85" s="51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46"/>
      <c r="B86" s="521"/>
      <c r="C86" s="521"/>
      <c r="D86" s="521"/>
      <c r="E86" s="467"/>
      <c r="F86" s="467"/>
      <c r="G86" s="470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53"/>
      <c r="R86" s="548" t="s">
        <v>533</v>
      </c>
      <c r="S86" s="549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46"/>
      <c r="B87" s="521"/>
      <c r="C87" s="521"/>
      <c r="D87" s="521"/>
      <c r="E87" s="467"/>
      <c r="F87" s="467"/>
      <c r="G87" s="470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53"/>
      <c r="R87" s="480" t="s">
        <v>600</v>
      </c>
      <c r="S87" s="480" t="s">
        <v>544</v>
      </c>
      <c r="T87" s="480" t="s">
        <v>545</v>
      </c>
      <c r="U87" s="480" t="s">
        <v>552</v>
      </c>
      <c r="V87" s="483" t="s">
        <v>553</v>
      </c>
      <c r="W87" s="563" t="s">
        <v>554</v>
      </c>
      <c r="X87" s="51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46"/>
      <c r="B88" s="521"/>
      <c r="C88" s="521"/>
      <c r="D88" s="521"/>
      <c r="E88" s="467"/>
      <c r="F88" s="467"/>
      <c r="G88" s="470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53"/>
      <c r="R88" s="482"/>
      <c r="S88" s="482"/>
      <c r="T88" s="482"/>
      <c r="U88" s="482"/>
      <c r="V88" s="485"/>
      <c r="W88" s="564"/>
      <c r="X88" s="516"/>
      <c r="Y88" s="183"/>
      <c r="Z88" s="183"/>
      <c r="AA88" s="183"/>
      <c r="AB88" s="183"/>
      <c r="AC88" s="183"/>
      <c r="AD88" s="183"/>
    </row>
    <row r="89" spans="1:30" s="7" customFormat="1" x14ac:dyDescent="0.25">
      <c r="A89" s="446"/>
      <c r="B89" s="521"/>
      <c r="C89" s="521"/>
      <c r="D89" s="521"/>
      <c r="E89" s="467"/>
      <c r="F89" s="467"/>
      <c r="G89" s="470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53"/>
      <c r="R89" s="480" t="s">
        <v>566</v>
      </c>
      <c r="S89" s="480" t="s">
        <v>567</v>
      </c>
      <c r="T89" s="480" t="s">
        <v>565</v>
      </c>
      <c r="U89" s="480" t="s">
        <v>572</v>
      </c>
      <c r="V89" s="483" t="s">
        <v>573</v>
      </c>
      <c r="W89" s="563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46"/>
      <c r="B90" s="521"/>
      <c r="C90" s="521"/>
      <c r="D90" s="521"/>
      <c r="E90" s="467"/>
      <c r="F90" s="467"/>
      <c r="G90" s="470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53"/>
      <c r="R90" s="482"/>
      <c r="S90" s="482"/>
      <c r="T90" s="482"/>
      <c r="U90" s="482"/>
      <c r="V90" s="485"/>
      <c r="W90" s="564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46"/>
      <c r="B91" s="521"/>
      <c r="C91" s="521"/>
      <c r="D91" s="521"/>
      <c r="E91" s="467"/>
      <c r="F91" s="467"/>
      <c r="G91" s="470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53"/>
      <c r="R91" s="542" t="s">
        <v>590</v>
      </c>
      <c r="S91" s="543"/>
      <c r="T91" s="480"/>
      <c r="U91" s="480" t="s">
        <v>591</v>
      </c>
      <c r="V91" s="483" t="s">
        <v>592</v>
      </c>
      <c r="W91" s="563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46"/>
      <c r="B92" s="521"/>
      <c r="C92" s="521"/>
      <c r="D92" s="521"/>
      <c r="E92" s="467"/>
      <c r="F92" s="467"/>
      <c r="G92" s="470"/>
      <c r="H92" s="324" t="s">
        <v>597</v>
      </c>
      <c r="I92" s="325">
        <v>2</v>
      </c>
      <c r="J92" s="325">
        <f t="shared" ref="J92:J133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53"/>
      <c r="R92" s="546" t="s">
        <v>599</v>
      </c>
      <c r="S92" s="547"/>
      <c r="T92" s="482"/>
      <c r="U92" s="482"/>
      <c r="V92" s="485"/>
      <c r="W92" s="564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46"/>
      <c r="B93" s="521"/>
      <c r="C93" s="521"/>
      <c r="D93" s="521"/>
      <c r="E93" s="467"/>
      <c r="F93" s="467"/>
      <c r="G93" s="470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53"/>
      <c r="R93" s="548" t="s">
        <v>653</v>
      </c>
      <c r="S93" s="549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46"/>
      <c r="B94" s="521"/>
      <c r="C94" s="521"/>
      <c r="D94" s="521"/>
      <c r="E94" s="468"/>
      <c r="F94" s="468"/>
      <c r="G94" s="471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53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58" t="s">
        <v>746</v>
      </c>
      <c r="B95" s="495">
        <v>72</v>
      </c>
      <c r="C95" s="495">
        <v>512</v>
      </c>
      <c r="D95" s="495">
        <v>80</v>
      </c>
      <c r="E95" s="454" t="str">
        <f>TEXT(ROUND(SUM(I94:I133)/(B95*2)*100,4),"0.00")</f>
        <v>59.72</v>
      </c>
      <c r="F95" s="454" t="str">
        <f>TEXT(ROUND(SUM(J95:J133)/C95*100,4),"0.00")</f>
        <v>45.70</v>
      </c>
      <c r="G95" s="457" t="str">
        <f>TEXT(ROUND(SUM(M95:M133)/(D95*1024)*100,4),"0.00")</f>
        <v>20.00</v>
      </c>
      <c r="H95" s="383" t="s">
        <v>740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730</v>
      </c>
      <c r="O95" s="472" t="s">
        <v>732</v>
      </c>
      <c r="P95" s="378">
        <v>3306</v>
      </c>
      <c r="Q95" s="472" t="s">
        <v>748</v>
      </c>
      <c r="R95" s="442" t="s">
        <v>734</v>
      </c>
      <c r="S95" s="442" t="s">
        <v>735</v>
      </c>
      <c r="T95" s="442" t="s">
        <v>736</v>
      </c>
      <c r="U95" s="442" t="s">
        <v>737</v>
      </c>
      <c r="V95" s="533" t="s">
        <v>738</v>
      </c>
      <c r="W95" s="535" t="s">
        <v>739</v>
      </c>
      <c r="X95" s="475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59"/>
      <c r="B96" s="496"/>
      <c r="C96" s="496"/>
      <c r="D96" s="496"/>
      <c r="E96" s="455"/>
      <c r="F96" s="455"/>
      <c r="G96" s="458"/>
      <c r="H96" s="383" t="s">
        <v>741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731</v>
      </c>
      <c r="O96" s="473"/>
      <c r="P96" s="384">
        <v>3307</v>
      </c>
      <c r="Q96" s="473"/>
      <c r="R96" s="443"/>
      <c r="S96" s="443"/>
      <c r="T96" s="443"/>
      <c r="U96" s="443"/>
      <c r="V96" s="534"/>
      <c r="W96" s="536"/>
      <c r="X96" s="476"/>
      <c r="Y96" s="183"/>
      <c r="Z96" s="183"/>
      <c r="AA96" s="183"/>
      <c r="AB96" s="183"/>
      <c r="AC96" s="183"/>
      <c r="AD96" s="183"/>
    </row>
    <row r="97" spans="1:30" s="7" customFormat="1" x14ac:dyDescent="0.25">
      <c r="A97" s="559"/>
      <c r="B97" s="496"/>
      <c r="C97" s="496"/>
      <c r="D97" s="496"/>
      <c r="E97" s="455"/>
      <c r="F97" s="455"/>
      <c r="G97" s="458"/>
      <c r="H97" s="398" t="s">
        <v>779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777</v>
      </c>
      <c r="O97" s="473"/>
      <c r="P97" s="399">
        <v>3313</v>
      </c>
      <c r="Q97" s="473"/>
      <c r="R97" s="550" t="s">
        <v>787</v>
      </c>
      <c r="S97" s="551"/>
      <c r="T97" s="442" t="s">
        <v>783</v>
      </c>
      <c r="U97" s="442" t="s">
        <v>784</v>
      </c>
      <c r="V97" s="533" t="s">
        <v>785</v>
      </c>
      <c r="W97" s="535" t="s">
        <v>786</v>
      </c>
      <c r="X97" s="475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59"/>
      <c r="B98" s="496"/>
      <c r="C98" s="496"/>
      <c r="D98" s="496"/>
      <c r="E98" s="455"/>
      <c r="F98" s="455"/>
      <c r="G98" s="458"/>
      <c r="H98" s="398" t="s">
        <v>780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778</v>
      </c>
      <c r="O98" s="473"/>
      <c r="P98" s="399">
        <v>3314</v>
      </c>
      <c r="Q98" s="473"/>
      <c r="R98" s="554"/>
      <c r="S98" s="555"/>
      <c r="T98" s="443"/>
      <c r="U98" s="443"/>
      <c r="V98" s="534"/>
      <c r="W98" s="536"/>
      <c r="X98" s="476"/>
      <c r="Y98" s="183"/>
      <c r="Z98" s="183"/>
      <c r="AA98" s="183"/>
      <c r="AB98" s="183"/>
      <c r="AC98" s="183"/>
      <c r="AD98" s="183"/>
    </row>
    <row r="99" spans="1:30" s="7" customFormat="1" x14ac:dyDescent="0.25">
      <c r="A99" s="559"/>
      <c r="B99" s="496"/>
      <c r="C99" s="496"/>
      <c r="D99" s="496"/>
      <c r="E99" s="455"/>
      <c r="F99" s="455"/>
      <c r="G99" s="458"/>
      <c r="H99" s="402" t="s">
        <v>788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795</v>
      </c>
      <c r="O99" s="473"/>
      <c r="P99" s="403">
        <v>3315</v>
      </c>
      <c r="Q99" s="473"/>
      <c r="R99" s="550" t="s">
        <v>791</v>
      </c>
      <c r="S99" s="551"/>
      <c r="T99" s="442" t="s">
        <v>790</v>
      </c>
      <c r="U99" s="442" t="s">
        <v>792</v>
      </c>
      <c r="V99" s="533" t="s">
        <v>793</v>
      </c>
      <c r="W99" s="535" t="s">
        <v>794</v>
      </c>
      <c r="X99" s="475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59"/>
      <c r="B100" s="496"/>
      <c r="C100" s="496"/>
      <c r="D100" s="496"/>
      <c r="E100" s="455"/>
      <c r="F100" s="455"/>
      <c r="G100" s="458"/>
      <c r="H100" s="402" t="s">
        <v>789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796</v>
      </c>
      <c r="O100" s="473"/>
      <c r="P100" s="403">
        <v>3316</v>
      </c>
      <c r="Q100" s="473"/>
      <c r="R100" s="554"/>
      <c r="S100" s="555"/>
      <c r="T100" s="443"/>
      <c r="U100" s="443"/>
      <c r="V100" s="534"/>
      <c r="W100" s="536"/>
      <c r="X100" s="476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59"/>
      <c r="B101" s="496"/>
      <c r="C101" s="496"/>
      <c r="D101" s="496"/>
      <c r="E101" s="455"/>
      <c r="F101" s="455"/>
      <c r="G101" s="458"/>
      <c r="H101" s="472" t="s">
        <v>812</v>
      </c>
      <c r="I101" s="410">
        <v>2</v>
      </c>
      <c r="J101" s="410">
        <f t="shared" ref="J101:J106" si="5">ROUND(K101+(L101*2/1024),0)</f>
        <v>6</v>
      </c>
      <c r="K101" s="410">
        <v>2</v>
      </c>
      <c r="L101" s="410">
        <v>2000</v>
      </c>
      <c r="M101" s="410">
        <v>420</v>
      </c>
      <c r="N101" s="409" t="s">
        <v>810</v>
      </c>
      <c r="O101" s="473"/>
      <c r="P101" s="410">
        <v>3319</v>
      </c>
      <c r="Q101" s="473"/>
      <c r="R101" s="442" t="s">
        <v>813</v>
      </c>
      <c r="S101" s="442" t="s">
        <v>814</v>
      </c>
      <c r="T101" s="442" t="s">
        <v>815</v>
      </c>
      <c r="U101" s="442" t="s">
        <v>816</v>
      </c>
      <c r="V101" s="533" t="s">
        <v>817</v>
      </c>
      <c r="W101" s="535" t="s">
        <v>818</v>
      </c>
      <c r="X101" s="574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59"/>
      <c r="B102" s="496"/>
      <c r="C102" s="496"/>
      <c r="D102" s="496"/>
      <c r="E102" s="455"/>
      <c r="F102" s="455"/>
      <c r="G102" s="458"/>
      <c r="H102" s="474"/>
      <c r="I102" s="410">
        <v>2</v>
      </c>
      <c r="J102" s="410">
        <f t="shared" si="5"/>
        <v>6</v>
      </c>
      <c r="K102" s="410">
        <v>2</v>
      </c>
      <c r="L102" s="410">
        <v>2000</v>
      </c>
      <c r="M102" s="410">
        <v>420</v>
      </c>
      <c r="N102" s="409" t="s">
        <v>811</v>
      </c>
      <c r="O102" s="473"/>
      <c r="P102" s="410">
        <v>3320</v>
      </c>
      <c r="Q102" s="473"/>
      <c r="R102" s="537"/>
      <c r="S102" s="537"/>
      <c r="T102" s="537"/>
      <c r="U102" s="537"/>
      <c r="V102" s="538"/>
      <c r="W102" s="539"/>
      <c r="X102" s="574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59"/>
      <c r="B103" s="496"/>
      <c r="C103" s="496"/>
      <c r="D103" s="496"/>
      <c r="E103" s="455"/>
      <c r="F103" s="455"/>
      <c r="G103" s="458"/>
      <c r="H103" s="472" t="s">
        <v>821</v>
      </c>
      <c r="I103" s="412">
        <v>2</v>
      </c>
      <c r="J103" s="412">
        <f t="shared" si="5"/>
        <v>6</v>
      </c>
      <c r="K103" s="412">
        <v>2</v>
      </c>
      <c r="L103" s="412">
        <v>2000</v>
      </c>
      <c r="M103" s="412">
        <v>420</v>
      </c>
      <c r="N103" s="411" t="s">
        <v>819</v>
      </c>
      <c r="O103" s="473"/>
      <c r="P103" s="412">
        <v>3321</v>
      </c>
      <c r="Q103" s="473"/>
      <c r="R103" s="537"/>
      <c r="S103" s="537"/>
      <c r="T103" s="537"/>
      <c r="U103" s="537"/>
      <c r="V103" s="538"/>
      <c r="W103" s="539"/>
      <c r="X103" s="574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59"/>
      <c r="B104" s="496"/>
      <c r="C104" s="496"/>
      <c r="D104" s="496"/>
      <c r="E104" s="455"/>
      <c r="F104" s="455"/>
      <c r="G104" s="458"/>
      <c r="H104" s="474"/>
      <c r="I104" s="412">
        <v>2</v>
      </c>
      <c r="J104" s="412">
        <f t="shared" si="5"/>
        <v>6</v>
      </c>
      <c r="K104" s="412">
        <v>2</v>
      </c>
      <c r="L104" s="412">
        <v>2000</v>
      </c>
      <c r="M104" s="412">
        <v>420</v>
      </c>
      <c r="N104" s="411" t="s">
        <v>820</v>
      </c>
      <c r="O104" s="473"/>
      <c r="P104" s="412">
        <v>3322</v>
      </c>
      <c r="Q104" s="473"/>
      <c r="R104" s="537"/>
      <c r="S104" s="537"/>
      <c r="T104" s="537"/>
      <c r="U104" s="537"/>
      <c r="V104" s="538"/>
      <c r="W104" s="539"/>
      <c r="X104" s="574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59"/>
      <c r="B105" s="496"/>
      <c r="C105" s="496"/>
      <c r="D105" s="496"/>
      <c r="E105" s="455"/>
      <c r="F105" s="455"/>
      <c r="G105" s="458"/>
      <c r="H105" s="430" t="s">
        <v>864</v>
      </c>
      <c r="I105" s="431">
        <v>2</v>
      </c>
      <c r="J105" s="431">
        <f t="shared" si="5"/>
        <v>6</v>
      </c>
      <c r="K105" s="431">
        <v>2</v>
      </c>
      <c r="L105" s="431">
        <v>2000</v>
      </c>
      <c r="M105" s="431">
        <v>420</v>
      </c>
      <c r="N105" s="430" t="s">
        <v>865</v>
      </c>
      <c r="O105" s="473"/>
      <c r="P105" s="431">
        <v>3323</v>
      </c>
      <c r="Q105" s="473"/>
      <c r="R105" s="537"/>
      <c r="S105" s="537"/>
      <c r="T105" s="537"/>
      <c r="U105" s="537"/>
      <c r="V105" s="538"/>
      <c r="W105" s="539"/>
      <c r="X105" s="530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59"/>
      <c r="B106" s="496"/>
      <c r="C106" s="496"/>
      <c r="D106" s="496"/>
      <c r="E106" s="455"/>
      <c r="F106" s="455"/>
      <c r="G106" s="458"/>
      <c r="H106" s="430" t="s">
        <v>864</v>
      </c>
      <c r="I106" s="431">
        <v>2</v>
      </c>
      <c r="J106" s="431">
        <f t="shared" si="5"/>
        <v>6</v>
      </c>
      <c r="K106" s="431">
        <v>2</v>
      </c>
      <c r="L106" s="431">
        <v>2000</v>
      </c>
      <c r="M106" s="431">
        <v>420</v>
      </c>
      <c r="N106" s="430" t="s">
        <v>866</v>
      </c>
      <c r="O106" s="473"/>
      <c r="P106" s="431">
        <v>3324</v>
      </c>
      <c r="Q106" s="473"/>
      <c r="R106" s="443"/>
      <c r="S106" s="443"/>
      <c r="T106" s="443"/>
      <c r="U106" s="443"/>
      <c r="V106" s="534"/>
      <c r="W106" s="536"/>
      <c r="X106" s="532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59"/>
      <c r="B107" s="496"/>
      <c r="C107" s="496"/>
      <c r="D107" s="496"/>
      <c r="E107" s="455"/>
      <c r="F107" s="455"/>
      <c r="G107" s="458"/>
      <c r="H107" s="433" t="s">
        <v>867</v>
      </c>
      <c r="I107" s="434">
        <v>2</v>
      </c>
      <c r="J107" s="434">
        <f t="shared" ref="J107:J112" si="6">ROUND(K107+(L107*2/1024),0)</f>
        <v>6</v>
      </c>
      <c r="K107" s="434">
        <v>2</v>
      </c>
      <c r="L107" s="434">
        <v>2000</v>
      </c>
      <c r="M107" s="434">
        <v>420</v>
      </c>
      <c r="N107" s="433" t="s">
        <v>869</v>
      </c>
      <c r="O107" s="473"/>
      <c r="P107" s="434">
        <v>3325</v>
      </c>
      <c r="Q107" s="473"/>
      <c r="R107" s="442" t="s">
        <v>871</v>
      </c>
      <c r="S107" s="442" t="s">
        <v>872</v>
      </c>
      <c r="T107" s="442"/>
      <c r="U107" s="442" t="s">
        <v>873</v>
      </c>
      <c r="V107" s="533" t="s">
        <v>874</v>
      </c>
      <c r="W107" s="535" t="s">
        <v>875</v>
      </c>
      <c r="X107" s="530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59"/>
      <c r="B108" s="496"/>
      <c r="C108" s="496"/>
      <c r="D108" s="496"/>
      <c r="E108" s="455"/>
      <c r="F108" s="455"/>
      <c r="G108" s="458"/>
      <c r="H108" s="433" t="s">
        <v>868</v>
      </c>
      <c r="I108" s="434">
        <v>2</v>
      </c>
      <c r="J108" s="434">
        <f t="shared" si="6"/>
        <v>6</v>
      </c>
      <c r="K108" s="434">
        <v>2</v>
      </c>
      <c r="L108" s="434">
        <v>2000</v>
      </c>
      <c r="M108" s="434">
        <v>420</v>
      </c>
      <c r="N108" s="433" t="s">
        <v>870</v>
      </c>
      <c r="O108" s="473"/>
      <c r="P108" s="434">
        <v>3326</v>
      </c>
      <c r="Q108" s="473"/>
      <c r="R108" s="537"/>
      <c r="S108" s="443"/>
      <c r="T108" s="443"/>
      <c r="U108" s="443"/>
      <c r="V108" s="534"/>
      <c r="W108" s="536"/>
      <c r="X108" s="532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59"/>
      <c r="B109" s="496"/>
      <c r="C109" s="496"/>
      <c r="D109" s="496"/>
      <c r="E109" s="455"/>
      <c r="F109" s="455"/>
      <c r="G109" s="458"/>
      <c r="H109" s="437" t="s">
        <v>881</v>
      </c>
      <c r="I109" s="438">
        <v>2</v>
      </c>
      <c r="J109" s="438">
        <f t="shared" ref="J109" si="7">ROUND(K109+(L109*2/1024),0)</f>
        <v>6</v>
      </c>
      <c r="K109" s="438">
        <v>2</v>
      </c>
      <c r="L109" s="438">
        <v>2000</v>
      </c>
      <c r="M109" s="438">
        <v>420</v>
      </c>
      <c r="N109" s="437" t="s">
        <v>883</v>
      </c>
      <c r="O109" s="473"/>
      <c r="P109" s="438">
        <v>3334</v>
      </c>
      <c r="Q109" s="473"/>
      <c r="R109" s="537"/>
      <c r="S109" s="442" t="s">
        <v>885</v>
      </c>
      <c r="T109" s="457"/>
      <c r="U109" s="442" t="s">
        <v>886</v>
      </c>
      <c r="V109" s="528"/>
      <c r="W109" s="495"/>
      <c r="X109" s="530">
        <v>44169</v>
      </c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59"/>
      <c r="B110" s="496"/>
      <c r="C110" s="496"/>
      <c r="D110" s="496"/>
      <c r="E110" s="455"/>
      <c r="F110" s="455"/>
      <c r="G110" s="458"/>
      <c r="H110" s="437" t="s">
        <v>882</v>
      </c>
      <c r="I110" s="438">
        <v>2</v>
      </c>
      <c r="J110" s="438">
        <f t="shared" si="6"/>
        <v>6</v>
      </c>
      <c r="K110" s="438">
        <v>2</v>
      </c>
      <c r="L110" s="438">
        <v>2000</v>
      </c>
      <c r="M110" s="438">
        <v>420</v>
      </c>
      <c r="N110" s="437" t="s">
        <v>884</v>
      </c>
      <c r="O110" s="473"/>
      <c r="P110" s="438">
        <v>3335</v>
      </c>
      <c r="Q110" s="473"/>
      <c r="R110" s="537"/>
      <c r="S110" s="443"/>
      <c r="T110" s="459"/>
      <c r="U110" s="459"/>
      <c r="V110" s="529"/>
      <c r="W110" s="497"/>
      <c r="X110" s="531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59"/>
      <c r="B111" s="496"/>
      <c r="C111" s="496"/>
      <c r="D111" s="496"/>
      <c r="E111" s="455"/>
      <c r="F111" s="455"/>
      <c r="G111" s="458"/>
      <c r="H111" s="437" t="s">
        <v>881</v>
      </c>
      <c r="I111" s="438"/>
      <c r="J111" s="438">
        <f t="shared" ref="J111" si="8">ROUND(K111+(L111*2/1024),0)</f>
        <v>6</v>
      </c>
      <c r="K111" s="438">
        <v>2</v>
      </c>
      <c r="L111" s="438">
        <v>2000</v>
      </c>
      <c r="M111" s="438">
        <v>420</v>
      </c>
      <c r="N111" s="437" t="s">
        <v>887</v>
      </c>
      <c r="O111" s="473"/>
      <c r="P111" s="438">
        <v>3336</v>
      </c>
      <c r="Q111" s="473"/>
      <c r="R111" s="537"/>
      <c r="S111" s="442" t="s">
        <v>889</v>
      </c>
      <c r="T111" s="457"/>
      <c r="U111" s="442" t="s">
        <v>890</v>
      </c>
      <c r="V111" s="528"/>
      <c r="W111" s="495"/>
      <c r="X111" s="531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59"/>
      <c r="B112" s="496"/>
      <c r="C112" s="496"/>
      <c r="D112" s="496"/>
      <c r="E112" s="455"/>
      <c r="F112" s="455"/>
      <c r="G112" s="458"/>
      <c r="H112" s="437" t="s">
        <v>895</v>
      </c>
      <c r="I112" s="438"/>
      <c r="J112" s="438">
        <f t="shared" si="6"/>
        <v>6</v>
      </c>
      <c r="K112" s="438">
        <v>2</v>
      </c>
      <c r="L112" s="438">
        <v>2000</v>
      </c>
      <c r="M112" s="438">
        <v>420</v>
      </c>
      <c r="N112" s="437" t="s">
        <v>888</v>
      </c>
      <c r="O112" s="473"/>
      <c r="P112" s="438">
        <v>3337</v>
      </c>
      <c r="Q112" s="473"/>
      <c r="R112" s="443"/>
      <c r="S112" s="443"/>
      <c r="T112" s="459"/>
      <c r="U112" s="443"/>
      <c r="V112" s="529"/>
      <c r="W112" s="497"/>
      <c r="X112" s="532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60"/>
      <c r="B113" s="496"/>
      <c r="C113" s="496"/>
      <c r="D113" s="496"/>
      <c r="E113" s="455"/>
      <c r="F113" s="455"/>
      <c r="G113" s="458"/>
      <c r="H113" s="378"/>
      <c r="I113" s="378"/>
      <c r="J113" s="399">
        <f t="shared" si="4"/>
        <v>6</v>
      </c>
      <c r="K113" s="378">
        <v>2</v>
      </c>
      <c r="L113" s="378">
        <v>2000</v>
      </c>
      <c r="M113" s="378">
        <v>420</v>
      </c>
      <c r="N113" s="378"/>
      <c r="O113" s="473"/>
      <c r="P113" s="378"/>
      <c r="Q113" s="474"/>
      <c r="R113" s="379"/>
      <c r="S113" s="379"/>
      <c r="T113" s="379"/>
      <c r="U113" s="379"/>
      <c r="V113" s="380"/>
      <c r="W113" s="381"/>
      <c r="X113" s="382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58" t="s">
        <v>747</v>
      </c>
      <c r="B114" s="496"/>
      <c r="C114" s="496"/>
      <c r="D114" s="496"/>
      <c r="E114" s="455"/>
      <c r="F114" s="455"/>
      <c r="G114" s="458"/>
      <c r="H114" s="392" t="s">
        <v>758</v>
      </c>
      <c r="I114" s="378">
        <v>16</v>
      </c>
      <c r="J114" s="399">
        <f t="shared" si="4"/>
        <v>6</v>
      </c>
      <c r="K114" s="378">
        <v>2</v>
      </c>
      <c r="L114" s="378">
        <v>2000</v>
      </c>
      <c r="M114" s="378">
        <v>420</v>
      </c>
      <c r="N114" s="392" t="s">
        <v>759</v>
      </c>
      <c r="O114" s="473"/>
      <c r="P114" s="378">
        <v>3308</v>
      </c>
      <c r="Q114" s="472" t="s">
        <v>733</v>
      </c>
      <c r="R114" s="556"/>
      <c r="S114" s="557"/>
      <c r="T114" s="41" t="s">
        <v>756</v>
      </c>
      <c r="U114" s="41" t="s">
        <v>757</v>
      </c>
      <c r="V114" s="380"/>
      <c r="W114" s="381"/>
      <c r="X114" s="394">
        <v>44117</v>
      </c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59"/>
      <c r="B115" s="496"/>
      <c r="C115" s="496"/>
      <c r="D115" s="496"/>
      <c r="E115" s="455"/>
      <c r="F115" s="455"/>
      <c r="G115" s="458"/>
      <c r="H115" s="395" t="s">
        <v>760</v>
      </c>
      <c r="I115" s="396">
        <v>2</v>
      </c>
      <c r="J115" s="399">
        <f t="shared" si="4"/>
        <v>6</v>
      </c>
      <c r="K115" s="396">
        <v>2</v>
      </c>
      <c r="L115" s="396">
        <v>2000</v>
      </c>
      <c r="M115" s="396">
        <v>420</v>
      </c>
      <c r="N115" s="395" t="str">
        <f>"mysql_msb_" &amp; LOWER(H115)</f>
        <v>mysql_msb_dev</v>
      </c>
      <c r="O115" s="473"/>
      <c r="P115" s="396">
        <v>3309</v>
      </c>
      <c r="Q115" s="473"/>
      <c r="R115" s="550" t="s">
        <v>761</v>
      </c>
      <c r="S115" s="551"/>
      <c r="T115" s="442" t="s">
        <v>765</v>
      </c>
      <c r="U115" s="442" t="s">
        <v>766</v>
      </c>
      <c r="V115" s="533" t="s">
        <v>767</v>
      </c>
      <c r="W115" s="535" t="s">
        <v>768</v>
      </c>
      <c r="X115" s="475">
        <v>44124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59"/>
      <c r="B116" s="496"/>
      <c r="C116" s="496"/>
      <c r="D116" s="496"/>
      <c r="E116" s="455"/>
      <c r="F116" s="455"/>
      <c r="G116" s="458"/>
      <c r="H116" s="395" t="s">
        <v>762</v>
      </c>
      <c r="I116" s="396">
        <v>2</v>
      </c>
      <c r="J116" s="399">
        <f t="shared" si="4"/>
        <v>6</v>
      </c>
      <c r="K116" s="396">
        <v>2</v>
      </c>
      <c r="L116" s="396">
        <v>2000</v>
      </c>
      <c r="M116" s="396">
        <v>420</v>
      </c>
      <c r="N116" s="395" t="str">
        <f t="shared" ref="N116:N118" si="9">"mysql_msb_" &amp; LOWER(H116)</f>
        <v>mysql_msb_sit</v>
      </c>
      <c r="O116" s="473"/>
      <c r="P116" s="396">
        <v>3310</v>
      </c>
      <c r="Q116" s="473"/>
      <c r="R116" s="552"/>
      <c r="S116" s="553"/>
      <c r="T116" s="537"/>
      <c r="U116" s="537"/>
      <c r="V116" s="538"/>
      <c r="W116" s="539"/>
      <c r="X116" s="517"/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59"/>
      <c r="B117" s="496"/>
      <c r="C117" s="496"/>
      <c r="D117" s="496"/>
      <c r="E117" s="455"/>
      <c r="F117" s="455"/>
      <c r="G117" s="458"/>
      <c r="H117" s="395" t="s">
        <v>763</v>
      </c>
      <c r="I117" s="396">
        <v>2</v>
      </c>
      <c r="J117" s="399">
        <f t="shared" si="4"/>
        <v>6</v>
      </c>
      <c r="K117" s="396">
        <v>2</v>
      </c>
      <c r="L117" s="396">
        <v>2000</v>
      </c>
      <c r="M117" s="396">
        <v>420</v>
      </c>
      <c r="N117" s="395" t="str">
        <f t="shared" si="9"/>
        <v>mysql_msb_uat</v>
      </c>
      <c r="O117" s="473"/>
      <c r="P117" s="396">
        <v>3311</v>
      </c>
      <c r="Q117" s="473"/>
      <c r="R117" s="552"/>
      <c r="S117" s="553"/>
      <c r="T117" s="537"/>
      <c r="U117" s="537"/>
      <c r="V117" s="538"/>
      <c r="W117" s="539"/>
      <c r="X117" s="517"/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59"/>
      <c r="B118" s="496"/>
      <c r="C118" s="496"/>
      <c r="D118" s="496"/>
      <c r="E118" s="455"/>
      <c r="F118" s="455"/>
      <c r="G118" s="458"/>
      <c r="H118" s="395" t="s">
        <v>764</v>
      </c>
      <c r="I118" s="396">
        <v>2</v>
      </c>
      <c r="J118" s="399">
        <f t="shared" si="4"/>
        <v>6</v>
      </c>
      <c r="K118" s="396">
        <v>2</v>
      </c>
      <c r="L118" s="396">
        <v>2000</v>
      </c>
      <c r="M118" s="396">
        <v>420</v>
      </c>
      <c r="N118" s="395" t="str">
        <f t="shared" si="9"/>
        <v>mysql_msb_pp</v>
      </c>
      <c r="O118" s="473"/>
      <c r="P118" s="396">
        <v>3312</v>
      </c>
      <c r="Q118" s="473"/>
      <c r="R118" s="554"/>
      <c r="S118" s="555"/>
      <c r="T118" s="443"/>
      <c r="U118" s="443"/>
      <c r="V118" s="534"/>
      <c r="W118" s="536"/>
      <c r="X118" s="476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59"/>
      <c r="B119" s="496"/>
      <c r="C119" s="496"/>
      <c r="D119" s="496"/>
      <c r="E119" s="455"/>
      <c r="F119" s="455"/>
      <c r="G119" s="458"/>
      <c r="H119" s="406" t="s">
        <v>803</v>
      </c>
      <c r="I119" s="407">
        <v>2</v>
      </c>
      <c r="J119" s="407">
        <f t="shared" ref="J119:J132" si="10">ROUND(K119+(L119*2/1024),0)</f>
        <v>6</v>
      </c>
      <c r="K119" s="407">
        <v>2</v>
      </c>
      <c r="L119" s="407">
        <v>2000</v>
      </c>
      <c r="M119" s="407">
        <v>420</v>
      </c>
      <c r="N119" s="406" t="s">
        <v>801</v>
      </c>
      <c r="O119" s="473"/>
      <c r="P119" s="407">
        <v>3317</v>
      </c>
      <c r="Q119" s="473"/>
      <c r="R119" s="550" t="s">
        <v>809</v>
      </c>
      <c r="S119" s="551"/>
      <c r="T119" s="442" t="s">
        <v>805</v>
      </c>
      <c r="U119" s="442" t="s">
        <v>806</v>
      </c>
      <c r="V119" s="533" t="s">
        <v>807</v>
      </c>
      <c r="W119" s="535" t="s">
        <v>808</v>
      </c>
      <c r="X119" s="475">
        <v>44137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59"/>
      <c r="B120" s="496"/>
      <c r="C120" s="496"/>
      <c r="D120" s="496"/>
      <c r="E120" s="455"/>
      <c r="F120" s="455"/>
      <c r="G120" s="458"/>
      <c r="H120" s="406" t="s">
        <v>804</v>
      </c>
      <c r="I120" s="407">
        <v>2</v>
      </c>
      <c r="J120" s="407">
        <f t="shared" si="10"/>
        <v>6</v>
      </c>
      <c r="K120" s="407">
        <v>2</v>
      </c>
      <c r="L120" s="407">
        <v>2000</v>
      </c>
      <c r="M120" s="407">
        <v>420</v>
      </c>
      <c r="N120" s="406" t="s">
        <v>802</v>
      </c>
      <c r="O120" s="473"/>
      <c r="P120" s="407">
        <v>3318</v>
      </c>
      <c r="Q120" s="473"/>
      <c r="R120" s="554"/>
      <c r="S120" s="555"/>
      <c r="T120" s="443"/>
      <c r="U120" s="443"/>
      <c r="V120" s="534"/>
      <c r="W120" s="536"/>
      <c r="X120" s="476"/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59"/>
      <c r="B121" s="496"/>
      <c r="C121" s="496"/>
      <c r="D121" s="496"/>
      <c r="E121" s="455"/>
      <c r="F121" s="455"/>
      <c r="G121" s="458"/>
      <c r="H121" s="435" t="s">
        <v>114</v>
      </c>
      <c r="I121" s="436">
        <v>2</v>
      </c>
      <c r="J121" s="436">
        <f t="shared" si="10"/>
        <v>6</v>
      </c>
      <c r="K121" s="436">
        <v>2</v>
      </c>
      <c r="L121" s="436">
        <v>2000</v>
      </c>
      <c r="M121" s="436">
        <v>420</v>
      </c>
      <c r="N121" s="435" t="s">
        <v>876</v>
      </c>
      <c r="O121" s="473"/>
      <c r="P121" s="436">
        <v>3327</v>
      </c>
      <c r="Q121" s="473"/>
      <c r="R121" s="442" t="s">
        <v>878</v>
      </c>
      <c r="S121" s="442" t="s">
        <v>879</v>
      </c>
      <c r="T121" s="442"/>
      <c r="U121" s="442" t="s">
        <v>873</v>
      </c>
      <c r="V121" s="533" t="s">
        <v>914</v>
      </c>
      <c r="W121" s="535" t="s">
        <v>875</v>
      </c>
      <c r="X121" s="530">
        <v>44166</v>
      </c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59"/>
      <c r="B122" s="496"/>
      <c r="C122" s="496"/>
      <c r="D122" s="496"/>
      <c r="E122" s="455"/>
      <c r="F122" s="455"/>
      <c r="G122" s="458"/>
      <c r="H122" s="435" t="s">
        <v>804</v>
      </c>
      <c r="I122" s="436">
        <v>2</v>
      </c>
      <c r="J122" s="436">
        <f t="shared" ref="J122" si="11">ROUND(K122+(L122*2/1024),0)</f>
        <v>6</v>
      </c>
      <c r="K122" s="436">
        <v>2</v>
      </c>
      <c r="L122" s="436">
        <v>2000</v>
      </c>
      <c r="M122" s="436">
        <v>420</v>
      </c>
      <c r="N122" s="435" t="s">
        <v>877</v>
      </c>
      <c r="O122" s="473"/>
      <c r="P122" s="436">
        <v>3328</v>
      </c>
      <c r="Q122" s="473"/>
      <c r="R122" s="443"/>
      <c r="S122" s="443"/>
      <c r="T122" s="443"/>
      <c r="U122" s="443"/>
      <c r="V122" s="534"/>
      <c r="W122" s="536"/>
      <c r="X122" s="532"/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59"/>
      <c r="B123" s="496"/>
      <c r="C123" s="496"/>
      <c r="D123" s="496"/>
      <c r="E123" s="455"/>
      <c r="F123" s="455"/>
      <c r="G123" s="458"/>
      <c r="H123" s="415" t="s">
        <v>827</v>
      </c>
      <c r="I123" s="416">
        <v>2</v>
      </c>
      <c r="J123" s="416">
        <f t="shared" si="10"/>
        <v>6</v>
      </c>
      <c r="K123" s="416">
        <v>2</v>
      </c>
      <c r="L123" s="416">
        <v>2000</v>
      </c>
      <c r="M123" s="416">
        <v>420</v>
      </c>
      <c r="N123" s="415" t="s">
        <v>822</v>
      </c>
      <c r="O123" s="473"/>
      <c r="P123" s="416">
        <v>3329</v>
      </c>
      <c r="Q123" s="473"/>
      <c r="R123" s="41" t="s">
        <v>824</v>
      </c>
      <c r="S123" s="41" t="s">
        <v>823</v>
      </c>
      <c r="T123" s="41" t="s">
        <v>825</v>
      </c>
      <c r="U123" s="41" t="s">
        <v>826</v>
      </c>
      <c r="V123" s="422"/>
      <c r="W123" s="416"/>
      <c r="X123" s="418">
        <v>44148</v>
      </c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59"/>
      <c r="B124" s="496"/>
      <c r="C124" s="496"/>
      <c r="D124" s="496"/>
      <c r="E124" s="455"/>
      <c r="F124" s="455"/>
      <c r="G124" s="458"/>
      <c r="H124" s="419" t="s">
        <v>832</v>
      </c>
      <c r="I124" s="420">
        <v>2</v>
      </c>
      <c r="J124" s="420">
        <f t="shared" si="10"/>
        <v>6</v>
      </c>
      <c r="K124" s="420">
        <v>2</v>
      </c>
      <c r="L124" s="420">
        <v>2000</v>
      </c>
      <c r="M124" s="420">
        <v>420</v>
      </c>
      <c r="N124" s="419" t="s">
        <v>833</v>
      </c>
      <c r="O124" s="473"/>
      <c r="P124" s="420">
        <v>3330</v>
      </c>
      <c r="Q124" s="473"/>
      <c r="R124" s="561" t="s">
        <v>834</v>
      </c>
      <c r="S124" s="562"/>
      <c r="T124" s="41" t="s">
        <v>835</v>
      </c>
      <c r="U124" s="41" t="s">
        <v>836</v>
      </c>
      <c r="V124" s="191" t="s">
        <v>837</v>
      </c>
      <c r="W124" s="397" t="s">
        <v>838</v>
      </c>
      <c r="X124" s="421">
        <v>44153</v>
      </c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559"/>
      <c r="B125" s="496"/>
      <c r="C125" s="496"/>
      <c r="D125" s="496"/>
      <c r="E125" s="455"/>
      <c r="F125" s="455"/>
      <c r="G125" s="458"/>
      <c r="H125" s="427" t="s">
        <v>846</v>
      </c>
      <c r="I125" s="428">
        <v>2</v>
      </c>
      <c r="J125" s="428">
        <f t="shared" si="10"/>
        <v>6</v>
      </c>
      <c r="K125" s="428">
        <v>2</v>
      </c>
      <c r="L125" s="428">
        <v>2000</v>
      </c>
      <c r="M125" s="428">
        <v>420</v>
      </c>
      <c r="N125" s="427" t="s">
        <v>849</v>
      </c>
      <c r="O125" s="473"/>
      <c r="P125" s="428">
        <v>3331</v>
      </c>
      <c r="Q125" s="473"/>
      <c r="R125" s="442" t="s">
        <v>857</v>
      </c>
      <c r="S125" s="442" t="s">
        <v>858</v>
      </c>
      <c r="T125" s="442" t="s">
        <v>853</v>
      </c>
      <c r="U125" s="442" t="s">
        <v>854</v>
      </c>
      <c r="V125" s="533" t="s">
        <v>861</v>
      </c>
      <c r="W125" s="535" t="s">
        <v>855</v>
      </c>
      <c r="X125" s="475">
        <v>44158</v>
      </c>
      <c r="Y125" s="183"/>
      <c r="Z125" s="183"/>
      <c r="AA125" s="183"/>
      <c r="AB125" s="183"/>
      <c r="AC125" s="183"/>
      <c r="AD125" s="183"/>
    </row>
    <row r="126" spans="1:30" s="7" customFormat="1" x14ac:dyDescent="0.25">
      <c r="A126" s="559"/>
      <c r="B126" s="496"/>
      <c r="C126" s="496"/>
      <c r="D126" s="496"/>
      <c r="E126" s="455"/>
      <c r="F126" s="455"/>
      <c r="G126" s="458"/>
      <c r="H126" s="427" t="s">
        <v>847</v>
      </c>
      <c r="I126" s="428">
        <v>2</v>
      </c>
      <c r="J126" s="428">
        <f t="shared" si="10"/>
        <v>6</v>
      </c>
      <c r="K126" s="428">
        <v>2</v>
      </c>
      <c r="L126" s="428">
        <v>2000</v>
      </c>
      <c r="M126" s="428">
        <v>420</v>
      </c>
      <c r="N126" s="427" t="s">
        <v>850</v>
      </c>
      <c r="O126" s="473"/>
      <c r="P126" s="428">
        <v>3332</v>
      </c>
      <c r="Q126" s="473"/>
      <c r="R126" s="537"/>
      <c r="S126" s="537"/>
      <c r="T126" s="537"/>
      <c r="U126" s="537"/>
      <c r="V126" s="538"/>
      <c r="W126" s="539"/>
      <c r="X126" s="517"/>
      <c r="Y126" s="183"/>
      <c r="Z126" s="183"/>
      <c r="AA126" s="183"/>
      <c r="AB126" s="183"/>
      <c r="AC126" s="183"/>
      <c r="AD126" s="183"/>
    </row>
    <row r="127" spans="1:30" s="7" customFormat="1" x14ac:dyDescent="0.25">
      <c r="A127" s="559"/>
      <c r="B127" s="496"/>
      <c r="C127" s="496"/>
      <c r="D127" s="496"/>
      <c r="E127" s="455"/>
      <c r="F127" s="455"/>
      <c r="G127" s="458"/>
      <c r="H127" s="427" t="s">
        <v>848</v>
      </c>
      <c r="I127" s="428">
        <v>2</v>
      </c>
      <c r="J127" s="428">
        <f t="shared" si="10"/>
        <v>6</v>
      </c>
      <c r="K127" s="428">
        <v>2</v>
      </c>
      <c r="L127" s="428">
        <v>2000</v>
      </c>
      <c r="M127" s="428">
        <v>420</v>
      </c>
      <c r="N127" s="427" t="s">
        <v>851</v>
      </c>
      <c r="O127" s="473"/>
      <c r="P127" s="428">
        <v>3333</v>
      </c>
      <c r="Q127" s="473"/>
      <c r="R127" s="443"/>
      <c r="S127" s="443"/>
      <c r="T127" s="443"/>
      <c r="U127" s="443"/>
      <c r="V127" s="534"/>
      <c r="W127" s="536"/>
      <c r="X127" s="476"/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559"/>
      <c r="B128" s="496"/>
      <c r="C128" s="496"/>
      <c r="D128" s="496"/>
      <c r="E128" s="455"/>
      <c r="F128" s="455"/>
      <c r="G128" s="458"/>
      <c r="H128" s="437" t="s">
        <v>893</v>
      </c>
      <c r="I128" s="438">
        <v>2</v>
      </c>
      <c r="J128" s="438">
        <f t="shared" ref="J128" si="12">ROUND(K128+(L128*2/1024),0)</f>
        <v>6</v>
      </c>
      <c r="K128" s="438">
        <v>2</v>
      </c>
      <c r="L128" s="438">
        <v>2000</v>
      </c>
      <c r="M128" s="438">
        <v>420</v>
      </c>
      <c r="N128" s="437" t="s">
        <v>891</v>
      </c>
      <c r="O128" s="473"/>
      <c r="P128" s="438">
        <v>3338</v>
      </c>
      <c r="Q128" s="473"/>
      <c r="R128" s="442" t="s">
        <v>896</v>
      </c>
      <c r="S128" s="442" t="s">
        <v>897</v>
      </c>
      <c r="T128" s="442" t="s">
        <v>898</v>
      </c>
      <c r="U128" s="442" t="s">
        <v>899</v>
      </c>
      <c r="V128" s="533" t="s">
        <v>900</v>
      </c>
      <c r="W128" s="535" t="s">
        <v>901</v>
      </c>
      <c r="X128" s="475">
        <v>44169</v>
      </c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559"/>
      <c r="B129" s="496"/>
      <c r="C129" s="496"/>
      <c r="D129" s="496"/>
      <c r="E129" s="455"/>
      <c r="F129" s="455"/>
      <c r="G129" s="458"/>
      <c r="H129" s="437" t="s">
        <v>894</v>
      </c>
      <c r="I129" s="438">
        <v>2</v>
      </c>
      <c r="J129" s="438">
        <f t="shared" si="10"/>
        <v>6</v>
      </c>
      <c r="K129" s="438">
        <v>2</v>
      </c>
      <c r="L129" s="438">
        <v>2000</v>
      </c>
      <c r="M129" s="438">
        <v>420</v>
      </c>
      <c r="N129" s="437" t="s">
        <v>892</v>
      </c>
      <c r="O129" s="473"/>
      <c r="P129" s="438">
        <v>3339</v>
      </c>
      <c r="Q129" s="473"/>
      <c r="R129" s="443"/>
      <c r="S129" s="443"/>
      <c r="T129" s="443"/>
      <c r="U129" s="443"/>
      <c r="V129" s="534"/>
      <c r="W129" s="536"/>
      <c r="X129" s="476"/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559"/>
      <c r="B130" s="496"/>
      <c r="C130" s="496"/>
      <c r="D130" s="496"/>
      <c r="E130" s="455"/>
      <c r="F130" s="455"/>
      <c r="G130" s="458"/>
      <c r="H130" s="439" t="s">
        <v>902</v>
      </c>
      <c r="I130" s="440">
        <v>2</v>
      </c>
      <c r="J130" s="440">
        <f t="shared" si="10"/>
        <v>6</v>
      </c>
      <c r="K130" s="440">
        <v>2</v>
      </c>
      <c r="L130" s="440">
        <v>2000</v>
      </c>
      <c r="M130" s="440">
        <v>420</v>
      </c>
      <c r="N130" s="439" t="s">
        <v>905</v>
      </c>
      <c r="O130" s="473"/>
      <c r="P130" s="440">
        <v>3340</v>
      </c>
      <c r="Q130" s="473"/>
      <c r="R130" s="442" t="s">
        <v>908</v>
      </c>
      <c r="S130" s="442" t="s">
        <v>909</v>
      </c>
      <c r="T130" s="442" t="s">
        <v>910</v>
      </c>
      <c r="U130" s="442" t="s">
        <v>912</v>
      </c>
      <c r="V130" s="533" t="s">
        <v>915</v>
      </c>
      <c r="W130" s="535" t="s">
        <v>917</v>
      </c>
      <c r="X130" s="475">
        <v>44173</v>
      </c>
      <c r="Y130" s="183"/>
      <c r="Z130" s="183"/>
      <c r="AA130" s="183"/>
      <c r="AB130" s="183"/>
      <c r="AC130" s="183"/>
      <c r="AD130" s="183"/>
    </row>
    <row r="131" spans="1:30" s="7" customFormat="1" x14ac:dyDescent="0.25">
      <c r="A131" s="559"/>
      <c r="B131" s="496"/>
      <c r="C131" s="496"/>
      <c r="D131" s="496"/>
      <c r="E131" s="455"/>
      <c r="F131" s="455"/>
      <c r="G131" s="458"/>
      <c r="H131" s="439" t="s">
        <v>903</v>
      </c>
      <c r="I131" s="440">
        <v>2</v>
      </c>
      <c r="J131" s="440">
        <f t="shared" ref="J131" si="13">ROUND(K131+(L131*2/1024),0)</f>
        <v>6</v>
      </c>
      <c r="K131" s="440">
        <v>2</v>
      </c>
      <c r="L131" s="440">
        <v>2000</v>
      </c>
      <c r="M131" s="440">
        <v>420</v>
      </c>
      <c r="N131" s="439" t="s">
        <v>906</v>
      </c>
      <c r="O131" s="473"/>
      <c r="P131" s="440">
        <v>3341</v>
      </c>
      <c r="Q131" s="473"/>
      <c r="R131" s="537"/>
      <c r="S131" s="537"/>
      <c r="T131" s="537"/>
      <c r="U131" s="537"/>
      <c r="V131" s="538"/>
      <c r="W131" s="539"/>
      <c r="X131" s="517"/>
      <c r="Y131" s="183"/>
      <c r="Z131" s="183"/>
      <c r="AA131" s="183"/>
      <c r="AB131" s="183"/>
      <c r="AC131" s="183"/>
      <c r="AD131" s="183"/>
    </row>
    <row r="132" spans="1:30" s="7" customFormat="1" x14ac:dyDescent="0.25">
      <c r="A132" s="559"/>
      <c r="B132" s="496"/>
      <c r="C132" s="496"/>
      <c r="D132" s="496"/>
      <c r="E132" s="455"/>
      <c r="F132" s="455"/>
      <c r="G132" s="458"/>
      <c r="H132" s="439" t="s">
        <v>904</v>
      </c>
      <c r="I132" s="440">
        <v>2</v>
      </c>
      <c r="J132" s="440">
        <f t="shared" si="10"/>
        <v>6</v>
      </c>
      <c r="K132" s="440">
        <v>2</v>
      </c>
      <c r="L132" s="440">
        <v>2000</v>
      </c>
      <c r="M132" s="440">
        <v>420</v>
      </c>
      <c r="N132" s="439" t="s">
        <v>907</v>
      </c>
      <c r="O132" s="473"/>
      <c r="P132" s="440">
        <v>3342</v>
      </c>
      <c r="Q132" s="473"/>
      <c r="R132" s="443"/>
      <c r="S132" s="443"/>
      <c r="T132" s="443"/>
      <c r="U132" s="443"/>
      <c r="V132" s="534"/>
      <c r="W132" s="536"/>
      <c r="X132" s="476"/>
      <c r="Y132" s="183"/>
      <c r="Z132" s="183"/>
      <c r="AA132" s="183"/>
      <c r="AB132" s="183"/>
      <c r="AC132" s="183"/>
      <c r="AD132" s="183"/>
    </row>
    <row r="133" spans="1:30" s="7" customFormat="1" x14ac:dyDescent="0.25">
      <c r="A133" s="560"/>
      <c r="B133" s="497"/>
      <c r="C133" s="497"/>
      <c r="D133" s="497"/>
      <c r="E133" s="456"/>
      <c r="F133" s="456"/>
      <c r="G133" s="459"/>
      <c r="H133" s="378"/>
      <c r="I133" s="378"/>
      <c r="J133" s="399">
        <f t="shared" si="4"/>
        <v>6</v>
      </c>
      <c r="K133" s="378">
        <v>2</v>
      </c>
      <c r="L133" s="378">
        <v>2000</v>
      </c>
      <c r="M133" s="378">
        <v>420</v>
      </c>
      <c r="N133" s="378"/>
      <c r="O133" s="474"/>
      <c r="P133" s="378"/>
      <c r="Q133" s="497"/>
      <c r="R133" s="379"/>
      <c r="S133" s="379"/>
      <c r="T133" s="379"/>
      <c r="U133" s="379"/>
      <c r="V133" s="380"/>
      <c r="W133" s="381"/>
      <c r="X133" s="382"/>
      <c r="Y133" s="183"/>
      <c r="Z133" s="183"/>
      <c r="AA133" s="183"/>
      <c r="AB133" s="183"/>
      <c r="AC133" s="183"/>
      <c r="AD133" s="183"/>
    </row>
  </sheetData>
  <autoFilter ref="A2:X94"/>
  <mergeCells count="274">
    <mergeCell ref="T130:T132"/>
    <mergeCell ref="U130:U132"/>
    <mergeCell ref="V130:V132"/>
    <mergeCell ref="W130:W132"/>
    <mergeCell ref="X130:X132"/>
    <mergeCell ref="T99:T100"/>
    <mergeCell ref="U99:U100"/>
    <mergeCell ref="V99:V100"/>
    <mergeCell ref="W99:W100"/>
    <mergeCell ref="X99:X100"/>
    <mergeCell ref="X101:X104"/>
    <mergeCell ref="T101:T106"/>
    <mergeCell ref="U101:U106"/>
    <mergeCell ref="V101:V106"/>
    <mergeCell ref="W101:W106"/>
    <mergeCell ref="X105:X106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95:A113"/>
    <mergeCell ref="A114:A133"/>
    <mergeCell ref="B95:B133"/>
    <mergeCell ref="C95:C133"/>
    <mergeCell ref="D95:D133"/>
    <mergeCell ref="E95:E133"/>
    <mergeCell ref="F95:F133"/>
    <mergeCell ref="G95:G133"/>
    <mergeCell ref="R99:S100"/>
    <mergeCell ref="H101:H102"/>
    <mergeCell ref="H103:H104"/>
    <mergeCell ref="R124:S124"/>
    <mergeCell ref="R125:R127"/>
    <mergeCell ref="S125:S127"/>
    <mergeCell ref="R101:R106"/>
    <mergeCell ref="S101:S106"/>
    <mergeCell ref="S107:S108"/>
    <mergeCell ref="R121:R122"/>
    <mergeCell ref="S121:S122"/>
    <mergeCell ref="S109:S110"/>
    <mergeCell ref="R107:R112"/>
    <mergeCell ref="R130:R132"/>
    <mergeCell ref="S130:S132"/>
    <mergeCell ref="W95:W96"/>
    <mergeCell ref="X95:X96"/>
    <mergeCell ref="O95:O133"/>
    <mergeCell ref="Q95:Q113"/>
    <mergeCell ref="Q114:Q133"/>
    <mergeCell ref="R95:R96"/>
    <mergeCell ref="S95:S96"/>
    <mergeCell ref="T95:T96"/>
    <mergeCell ref="U95:U96"/>
    <mergeCell ref="V95:V96"/>
    <mergeCell ref="T115:T118"/>
    <mergeCell ref="U115:U118"/>
    <mergeCell ref="V115:V118"/>
    <mergeCell ref="W115:W118"/>
    <mergeCell ref="X115:X118"/>
    <mergeCell ref="R115:S118"/>
    <mergeCell ref="R114:S114"/>
    <mergeCell ref="R97:S98"/>
    <mergeCell ref="T97:T98"/>
    <mergeCell ref="U97:U98"/>
    <mergeCell ref="V97:V98"/>
    <mergeCell ref="W97:W98"/>
    <mergeCell ref="X97:X98"/>
    <mergeCell ref="T119:T120"/>
    <mergeCell ref="R93:S93"/>
    <mergeCell ref="R91:S91"/>
    <mergeCell ref="R92:S92"/>
    <mergeCell ref="R86:S86"/>
    <mergeCell ref="R81:S82"/>
    <mergeCell ref="R78:S80"/>
    <mergeCell ref="R75:S77"/>
    <mergeCell ref="R73:S74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T107:T108"/>
    <mergeCell ref="U107:U108"/>
    <mergeCell ref="V107:V108"/>
    <mergeCell ref="W107:W108"/>
    <mergeCell ref="X107:X108"/>
    <mergeCell ref="T125:T127"/>
    <mergeCell ref="U125:U127"/>
    <mergeCell ref="V125:V127"/>
    <mergeCell ref="W125:W127"/>
    <mergeCell ref="X125:X127"/>
    <mergeCell ref="U119:U120"/>
    <mergeCell ref="V119:V120"/>
    <mergeCell ref="W119:W120"/>
    <mergeCell ref="X119:X120"/>
    <mergeCell ref="T121:T122"/>
    <mergeCell ref="U121:U122"/>
    <mergeCell ref="V121:V122"/>
    <mergeCell ref="W121:W122"/>
    <mergeCell ref="X121:X122"/>
    <mergeCell ref="T109:T110"/>
    <mergeCell ref="U109:U110"/>
    <mergeCell ref="V109:V110"/>
    <mergeCell ref="W109:W110"/>
    <mergeCell ref="S111:S112"/>
    <mergeCell ref="T111:T112"/>
    <mergeCell ref="U111:U112"/>
    <mergeCell ref="V111:V112"/>
    <mergeCell ref="W111:W112"/>
    <mergeCell ref="X109:X112"/>
    <mergeCell ref="R128:R129"/>
    <mergeCell ref="S128:S129"/>
    <mergeCell ref="T128:T129"/>
    <mergeCell ref="U128:U129"/>
    <mergeCell ref="V128:V129"/>
    <mergeCell ref="W128:W129"/>
    <mergeCell ref="X128:X129"/>
    <mergeCell ref="R119:S120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15" r:id="rId26"/>
    <hyperlink ref="W97" r:id="rId27"/>
    <hyperlink ref="W99" r:id="rId28"/>
    <hyperlink ref="W119" r:id="rId29"/>
    <hyperlink ref="W101" r:id="rId30"/>
    <hyperlink ref="W124" r:id="rId31"/>
    <hyperlink ref="W125" r:id="rId32"/>
    <hyperlink ref="W107" r:id="rId33"/>
    <hyperlink ref="W121" r:id="rId34"/>
    <hyperlink ref="W128" r:id="rId35"/>
    <hyperlink ref="W130" r:id="rId36"/>
  </hyperlinks>
  <pageMargins left="0.7" right="0.7" top="0.75" bottom="0.75" header="0.3" footer="0.3"/>
  <pageSetup paperSize="9" orientation="portrait" horizontalDpi="1200" verticalDpi="1200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pane xSplit="1" topLeftCell="I1" activePane="topRight" state="frozen"/>
      <selection pane="topRight" activeCell="O14" sqref="O14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45" t="s">
        <v>10</v>
      </c>
      <c r="B1" s="445"/>
      <c r="C1" s="445"/>
      <c r="D1" s="445"/>
      <c r="E1" s="445"/>
      <c r="F1" s="445"/>
      <c r="G1" s="445"/>
      <c r="H1" s="510" t="str">
        <f>"MySQL(" &amp; MAX(O3:O1941) &amp; ")"</f>
        <v>MySQL(3316)</v>
      </c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58" t="s">
        <v>707</v>
      </c>
      <c r="B3" s="460">
        <v>72</v>
      </c>
      <c r="C3" s="460">
        <v>512</v>
      </c>
      <c r="D3" s="460">
        <v>80</v>
      </c>
      <c r="E3" s="460" t="str">
        <f>TEXT(ROUND(SUM(H9:H90)/(B3*3)*100,4),"0.00")</f>
        <v>7.41</v>
      </c>
      <c r="F3" s="460" t="str">
        <f>TEXT(ROUND(SUM(I9:I90)/C3*100,4),"0.00")</f>
        <v>6.25</v>
      </c>
      <c r="G3" s="460" t="str">
        <f>TEXT(ROUND(SUM(L9:L90)/(D3*1024)*100,4),"0.00")</f>
        <v>1.95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712</v>
      </c>
      <c r="N3" s="581" t="s">
        <v>711</v>
      </c>
      <c r="O3" s="384">
        <v>3306</v>
      </c>
      <c r="P3" s="495" t="s">
        <v>709</v>
      </c>
      <c r="Q3" s="384" t="s">
        <v>713</v>
      </c>
      <c r="R3" s="384" t="s">
        <v>714</v>
      </c>
      <c r="S3" s="384" t="s">
        <v>715</v>
      </c>
      <c r="T3" s="384" t="s">
        <v>716</v>
      </c>
      <c r="U3" s="388" t="s">
        <v>717</v>
      </c>
      <c r="V3" s="388" t="s">
        <v>718</v>
      </c>
      <c r="W3" s="387">
        <v>44091</v>
      </c>
    </row>
    <row r="4" spans="1:23" s="9" customFormat="1" x14ac:dyDescent="0.25">
      <c r="A4" s="559"/>
      <c r="B4" s="461"/>
      <c r="C4" s="461"/>
      <c r="D4" s="461"/>
      <c r="E4" s="461"/>
      <c r="F4" s="461"/>
      <c r="G4" s="461"/>
      <c r="H4" s="420">
        <v>4</v>
      </c>
      <c r="I4" s="420">
        <f t="shared" ref="I4:I5" si="0">ROUND(J4+(K4*2/1024),0)</f>
        <v>8</v>
      </c>
      <c r="J4" s="420">
        <v>4</v>
      </c>
      <c r="K4" s="420">
        <v>2000</v>
      </c>
      <c r="L4" s="420">
        <v>400</v>
      </c>
      <c r="M4" s="420" t="s">
        <v>745</v>
      </c>
      <c r="N4" s="582"/>
      <c r="O4" s="420">
        <v>3309</v>
      </c>
      <c r="P4" s="496"/>
      <c r="Q4" s="420" t="s">
        <v>734</v>
      </c>
      <c r="R4" s="420" t="s">
        <v>742</v>
      </c>
      <c r="S4" s="420" t="s">
        <v>736</v>
      </c>
      <c r="T4" s="420" t="s">
        <v>737</v>
      </c>
      <c r="U4" s="388" t="s">
        <v>743</v>
      </c>
      <c r="V4" s="388" t="s">
        <v>744</v>
      </c>
      <c r="W4" s="421">
        <v>44104</v>
      </c>
    </row>
    <row r="5" spans="1:23" s="9" customFormat="1" x14ac:dyDescent="0.25">
      <c r="A5" s="559"/>
      <c r="B5" s="461"/>
      <c r="C5" s="461"/>
      <c r="D5" s="461"/>
      <c r="E5" s="461"/>
      <c r="F5" s="461"/>
      <c r="G5" s="461"/>
      <c r="H5" s="440">
        <v>4</v>
      </c>
      <c r="I5" s="440">
        <f t="shared" si="0"/>
        <v>8</v>
      </c>
      <c r="J5" s="440">
        <v>4</v>
      </c>
      <c r="K5" s="440">
        <v>2000</v>
      </c>
      <c r="L5" s="440">
        <v>400</v>
      </c>
      <c r="M5" s="439" t="s">
        <v>839</v>
      </c>
      <c r="N5" s="582"/>
      <c r="O5" s="440">
        <v>3313</v>
      </c>
      <c r="P5" s="496"/>
      <c r="Q5" s="579" t="s">
        <v>834</v>
      </c>
      <c r="R5" s="580"/>
      <c r="S5" s="439" t="s">
        <v>835</v>
      </c>
      <c r="T5" s="41" t="s">
        <v>654</v>
      </c>
      <c r="U5" s="191" t="s">
        <v>655</v>
      </c>
      <c r="V5" s="426" t="s">
        <v>656</v>
      </c>
      <c r="W5" s="441">
        <v>44153</v>
      </c>
    </row>
    <row r="6" spans="1:23" s="9" customFormat="1" x14ac:dyDescent="0.25">
      <c r="A6" s="560"/>
      <c r="B6" s="461"/>
      <c r="C6" s="461"/>
      <c r="D6" s="461"/>
      <c r="E6" s="461"/>
      <c r="F6" s="461"/>
      <c r="G6" s="461"/>
      <c r="H6" s="384">
        <v>4</v>
      </c>
      <c r="I6" s="403">
        <f t="shared" ref="I6:I12" si="1">ROUND(J6+(K6*2/1024),0)</f>
        <v>8</v>
      </c>
      <c r="J6" s="384">
        <v>4</v>
      </c>
      <c r="K6" s="384">
        <v>2000</v>
      </c>
      <c r="L6" s="384">
        <v>400</v>
      </c>
      <c r="M6" s="419" t="s">
        <v>918</v>
      </c>
      <c r="N6" s="582"/>
      <c r="O6" s="384">
        <v>3316</v>
      </c>
      <c r="P6" s="497"/>
      <c r="Q6" s="439" t="s">
        <v>908</v>
      </c>
      <c r="R6" s="439" t="s">
        <v>919</v>
      </c>
      <c r="S6" s="419" t="s">
        <v>920</v>
      </c>
      <c r="T6" s="41" t="s">
        <v>911</v>
      </c>
      <c r="U6" s="191" t="s">
        <v>913</v>
      </c>
      <c r="V6" s="426" t="s">
        <v>916</v>
      </c>
      <c r="W6" s="441">
        <v>44173</v>
      </c>
    </row>
    <row r="7" spans="1:23" s="7" customFormat="1" x14ac:dyDescent="0.25">
      <c r="A7" s="463" t="s">
        <v>708</v>
      </c>
      <c r="B7" s="461"/>
      <c r="C7" s="461"/>
      <c r="D7" s="461"/>
      <c r="E7" s="461"/>
      <c r="F7" s="461"/>
      <c r="G7" s="461"/>
      <c r="H7" s="390">
        <v>4</v>
      </c>
      <c r="I7" s="401">
        <f t="shared" si="1"/>
        <v>8</v>
      </c>
      <c r="J7" s="390">
        <v>4</v>
      </c>
      <c r="K7" s="390">
        <v>2000</v>
      </c>
      <c r="L7" s="390">
        <v>400</v>
      </c>
      <c r="M7" s="390" t="s">
        <v>722</v>
      </c>
      <c r="N7" s="582"/>
      <c r="O7" s="390">
        <v>3307</v>
      </c>
      <c r="P7" s="507" t="s">
        <v>719</v>
      </c>
      <c r="Q7" s="577" t="s">
        <v>698</v>
      </c>
      <c r="R7" s="578"/>
      <c r="S7" s="390" t="s">
        <v>720</v>
      </c>
      <c r="T7" s="390" t="s">
        <v>721</v>
      </c>
      <c r="U7" s="188">
        <v>15951730288</v>
      </c>
      <c r="V7" s="188" t="s">
        <v>702</v>
      </c>
      <c r="W7" s="391">
        <v>44091</v>
      </c>
    </row>
    <row r="8" spans="1:23" s="7" customFormat="1" x14ac:dyDescent="0.25">
      <c r="A8" s="575"/>
      <c r="B8" s="461"/>
      <c r="C8" s="461"/>
      <c r="D8" s="461"/>
      <c r="E8" s="461"/>
      <c r="F8" s="461"/>
      <c r="G8" s="461"/>
      <c r="H8" s="424">
        <v>4</v>
      </c>
      <c r="I8" s="424">
        <f t="shared" ref="I8" si="2">ROUND(J8+(K8*2/1024),0)</f>
        <v>8</v>
      </c>
      <c r="J8" s="424">
        <v>4</v>
      </c>
      <c r="K8" s="424">
        <v>2000</v>
      </c>
      <c r="L8" s="424">
        <v>400</v>
      </c>
      <c r="M8" s="423" t="s">
        <v>797</v>
      </c>
      <c r="N8" s="582"/>
      <c r="O8" s="424">
        <v>3312</v>
      </c>
      <c r="P8" s="508"/>
      <c r="Q8" s="548" t="s">
        <v>798</v>
      </c>
      <c r="R8" s="549"/>
      <c r="S8" s="423" t="s">
        <v>799</v>
      </c>
      <c r="T8" s="423" t="s">
        <v>351</v>
      </c>
      <c r="U8" s="188">
        <v>15900619571</v>
      </c>
      <c r="V8" s="332" t="s">
        <v>800</v>
      </c>
      <c r="W8" s="425">
        <v>44132</v>
      </c>
    </row>
    <row r="9" spans="1:23" s="7" customFormat="1" x14ac:dyDescent="0.25">
      <c r="A9" s="576"/>
      <c r="B9" s="461"/>
      <c r="C9" s="461"/>
      <c r="D9" s="461"/>
      <c r="E9" s="461"/>
      <c r="F9" s="461"/>
      <c r="G9" s="461"/>
      <c r="H9" s="385">
        <v>4</v>
      </c>
      <c r="I9" s="401">
        <f t="shared" si="1"/>
        <v>8</v>
      </c>
      <c r="J9" s="385">
        <v>4</v>
      </c>
      <c r="K9" s="385">
        <v>2000</v>
      </c>
      <c r="L9" s="385">
        <v>400</v>
      </c>
      <c r="M9" s="389" t="s">
        <v>840</v>
      </c>
      <c r="N9" s="582"/>
      <c r="O9" s="385">
        <v>3314</v>
      </c>
      <c r="P9" s="509"/>
      <c r="Q9" s="548" t="s">
        <v>841</v>
      </c>
      <c r="R9" s="549"/>
      <c r="S9" s="400" t="s">
        <v>842</v>
      </c>
      <c r="T9" s="389" t="s">
        <v>843</v>
      </c>
      <c r="U9" s="186" t="s">
        <v>844</v>
      </c>
      <c r="V9" s="332" t="s">
        <v>845</v>
      </c>
      <c r="W9" s="386">
        <v>44155</v>
      </c>
    </row>
    <row r="10" spans="1:23" s="9" customFormat="1" x14ac:dyDescent="0.25">
      <c r="A10" s="558" t="s">
        <v>710</v>
      </c>
      <c r="B10" s="461"/>
      <c r="C10" s="461"/>
      <c r="D10" s="461"/>
      <c r="E10" s="461"/>
      <c r="F10" s="461"/>
      <c r="G10" s="461"/>
      <c r="H10" s="393">
        <v>4</v>
      </c>
      <c r="I10" s="403">
        <f t="shared" si="1"/>
        <v>8</v>
      </c>
      <c r="J10" s="393">
        <v>4</v>
      </c>
      <c r="K10" s="393">
        <v>2000</v>
      </c>
      <c r="L10" s="393">
        <v>400</v>
      </c>
      <c r="M10" s="393" t="s">
        <v>723</v>
      </c>
      <c r="N10" s="582"/>
      <c r="O10" s="393">
        <v>3308</v>
      </c>
      <c r="P10" s="472" t="s">
        <v>770</v>
      </c>
      <c r="Q10" s="393" t="s">
        <v>691</v>
      </c>
      <c r="R10" s="393" t="s">
        <v>692</v>
      </c>
      <c r="S10" s="393" t="s">
        <v>693</v>
      </c>
      <c r="T10" s="393" t="s">
        <v>694</v>
      </c>
      <c r="U10" s="388">
        <v>18121086387</v>
      </c>
      <c r="V10" s="388" t="s">
        <v>695</v>
      </c>
      <c r="W10" s="394">
        <v>44091</v>
      </c>
    </row>
    <row r="11" spans="1:23" s="9" customFormat="1" x14ac:dyDescent="0.25">
      <c r="A11" s="559"/>
      <c r="B11" s="461"/>
      <c r="C11" s="461"/>
      <c r="D11" s="461"/>
      <c r="E11" s="461"/>
      <c r="F11" s="461"/>
      <c r="G11" s="461"/>
      <c r="H11" s="428">
        <v>4</v>
      </c>
      <c r="I11" s="428">
        <f t="shared" ref="I11" si="3">ROUND(J11+(K11*2/1024),0)</f>
        <v>8</v>
      </c>
      <c r="J11" s="428">
        <v>4</v>
      </c>
      <c r="K11" s="428">
        <v>2000</v>
      </c>
      <c r="L11" s="428">
        <v>400</v>
      </c>
      <c r="M11" s="427" t="s">
        <v>504</v>
      </c>
      <c r="N11" s="582"/>
      <c r="O11" s="428">
        <v>3311</v>
      </c>
      <c r="P11" s="473"/>
      <c r="Q11" s="579" t="s">
        <v>761</v>
      </c>
      <c r="R11" s="580"/>
      <c r="S11" s="427" t="s">
        <v>510</v>
      </c>
      <c r="T11" s="427" t="s">
        <v>766</v>
      </c>
      <c r="U11" s="388">
        <v>13020222966</v>
      </c>
      <c r="V11" s="426" t="s">
        <v>769</v>
      </c>
      <c r="W11" s="429">
        <v>44124</v>
      </c>
    </row>
    <row r="12" spans="1:23" s="9" customFormat="1" x14ac:dyDescent="0.25">
      <c r="A12" s="560"/>
      <c r="B12" s="462"/>
      <c r="C12" s="462"/>
      <c r="D12" s="462"/>
      <c r="E12" s="462"/>
      <c r="F12" s="462"/>
      <c r="G12" s="462"/>
      <c r="H12" s="384">
        <v>4</v>
      </c>
      <c r="I12" s="403">
        <f t="shared" si="1"/>
        <v>8</v>
      </c>
      <c r="J12" s="384">
        <v>4</v>
      </c>
      <c r="K12" s="384">
        <v>2000</v>
      </c>
      <c r="L12" s="384">
        <v>400</v>
      </c>
      <c r="M12" s="392" t="s">
        <v>856</v>
      </c>
      <c r="N12" s="583"/>
      <c r="O12" s="384">
        <v>3315</v>
      </c>
      <c r="P12" s="497"/>
      <c r="Q12" s="427" t="s">
        <v>852</v>
      </c>
      <c r="R12" s="427" t="s">
        <v>859</v>
      </c>
      <c r="S12" s="392" t="s">
        <v>860</v>
      </c>
      <c r="T12" s="392" t="s">
        <v>854</v>
      </c>
      <c r="U12" s="432" t="s">
        <v>862</v>
      </c>
      <c r="V12" s="426" t="s">
        <v>863</v>
      </c>
      <c r="W12" s="387">
        <v>44158</v>
      </c>
    </row>
  </sheetData>
  <mergeCells count="20">
    <mergeCell ref="N3:N12"/>
    <mergeCell ref="P3:P6"/>
    <mergeCell ref="Q11:R11"/>
    <mergeCell ref="Q5:R5"/>
    <mergeCell ref="A1:G1"/>
    <mergeCell ref="H1:W1"/>
    <mergeCell ref="A3:A6"/>
    <mergeCell ref="B3:B12"/>
    <mergeCell ref="C3:C12"/>
    <mergeCell ref="D3:D12"/>
    <mergeCell ref="E3:E12"/>
    <mergeCell ref="F3:F12"/>
    <mergeCell ref="G3:G12"/>
    <mergeCell ref="A7:A9"/>
    <mergeCell ref="P7:P9"/>
    <mergeCell ref="A10:A12"/>
    <mergeCell ref="P10:P12"/>
    <mergeCell ref="Q7:R7"/>
    <mergeCell ref="Q8:R8"/>
    <mergeCell ref="Q9:R9"/>
  </mergeCells>
  <phoneticPr fontId="2" type="noConversion"/>
  <hyperlinks>
    <hyperlink ref="V3" r:id="rId1"/>
    <hyperlink ref="V7" r:id="rId2"/>
    <hyperlink ref="V10" r:id="rId3"/>
    <hyperlink ref="V4" r:id="rId4"/>
    <hyperlink ref="V8" r:id="rId5"/>
    <hyperlink ref="V9" r:id="rId6"/>
    <hyperlink ref="V11" r:id="rId7"/>
    <hyperlink ref="V12" r:id="rId8"/>
    <hyperlink ref="V5" r:id="rId9"/>
  </hyperlinks>
  <pageMargins left="0.7" right="0.7" top="0.75" bottom="0.75" header="0.3" footer="0.3"/>
  <pageSetup paperSize="9" orientation="portrait" horizontalDpi="1200" verticalDpi="12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A3" sqref="A3:A7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45" t="s">
        <v>10</v>
      </c>
      <c r="B1" s="445"/>
      <c r="C1" s="445"/>
      <c r="D1" s="445"/>
      <c r="E1" s="445"/>
      <c r="F1" s="445"/>
      <c r="G1" s="445"/>
      <c r="H1" s="510" t="str">
        <f>"MySQL(" &amp; MAX(O6:O952) &amp; ")"</f>
        <v>MySQL(3310)</v>
      </c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42" t="s">
        <v>880</v>
      </c>
      <c r="B3" s="460">
        <v>72</v>
      </c>
      <c r="C3" s="460">
        <v>512</v>
      </c>
      <c r="D3" s="460">
        <v>80</v>
      </c>
      <c r="E3" s="460" t="str">
        <f>TEXT(ROUND(SUM(H6:H85)/(B3*3)*100,4),"0.00")</f>
        <v>1.85</v>
      </c>
      <c r="F3" s="460" t="str">
        <f>TEXT(ROUND(SUM(I6:I85)/C3*100,4),"0.00")</f>
        <v>2.34</v>
      </c>
      <c r="G3" s="460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724</v>
      </c>
      <c r="N3" s="581" t="s">
        <v>725</v>
      </c>
      <c r="O3" s="403">
        <v>3307</v>
      </c>
      <c r="P3" s="495" t="s">
        <v>776</v>
      </c>
      <c r="Q3" s="403" t="s">
        <v>726</v>
      </c>
      <c r="R3" s="403" t="s">
        <v>727</v>
      </c>
      <c r="S3" s="403" t="s">
        <v>728</v>
      </c>
      <c r="T3" s="403" t="s">
        <v>729</v>
      </c>
      <c r="U3" s="388"/>
      <c r="V3" s="388"/>
      <c r="W3" s="404">
        <v>44095</v>
      </c>
    </row>
    <row r="4" spans="1:23" s="9" customFormat="1" x14ac:dyDescent="0.25">
      <c r="A4" s="459"/>
      <c r="B4" s="461"/>
      <c r="C4" s="461"/>
      <c r="D4" s="461"/>
      <c r="E4" s="461"/>
      <c r="F4" s="461"/>
      <c r="G4" s="461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771</v>
      </c>
      <c r="N4" s="582"/>
      <c r="O4" s="403">
        <v>3309</v>
      </c>
      <c r="P4" s="497"/>
      <c r="Q4" s="584" t="s">
        <v>775</v>
      </c>
      <c r="R4" s="585"/>
      <c r="S4" s="403" t="s">
        <v>774</v>
      </c>
      <c r="T4" s="403" t="s">
        <v>772</v>
      </c>
      <c r="U4" s="388"/>
      <c r="V4" s="388"/>
      <c r="W4" s="404">
        <v>44126</v>
      </c>
    </row>
    <row r="5" spans="1:23" s="7" customFormat="1" x14ac:dyDescent="0.25">
      <c r="A5" s="469" t="s">
        <v>705</v>
      </c>
      <c r="B5" s="461"/>
      <c r="C5" s="461"/>
      <c r="D5" s="461"/>
      <c r="E5" s="461"/>
      <c r="F5" s="461"/>
      <c r="G5" s="461"/>
      <c r="H5" s="414">
        <v>32</v>
      </c>
      <c r="I5" s="414">
        <f>ROUND(J5+(K5*2/1024),0)</f>
        <v>39</v>
      </c>
      <c r="J5" s="414">
        <v>16</v>
      </c>
      <c r="K5" s="414">
        <v>12000</v>
      </c>
      <c r="L5" s="414">
        <v>810</v>
      </c>
      <c r="M5" s="414" t="s">
        <v>679</v>
      </c>
      <c r="N5" s="582"/>
      <c r="O5" s="414">
        <v>3306</v>
      </c>
      <c r="P5" s="507" t="s">
        <v>680</v>
      </c>
      <c r="Q5" s="586" t="s">
        <v>681</v>
      </c>
      <c r="R5" s="587"/>
      <c r="S5" s="414" t="s">
        <v>773</v>
      </c>
      <c r="T5" s="414" t="s">
        <v>682</v>
      </c>
      <c r="U5" s="414"/>
      <c r="V5" s="414"/>
      <c r="W5" s="417">
        <v>44084</v>
      </c>
    </row>
    <row r="6" spans="1:23" s="7" customFormat="1" x14ac:dyDescent="0.25">
      <c r="A6" s="471"/>
      <c r="B6" s="461"/>
      <c r="C6" s="461"/>
      <c r="D6" s="461"/>
      <c r="E6" s="461"/>
      <c r="F6" s="461"/>
      <c r="G6" s="461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3" t="s">
        <v>831</v>
      </c>
      <c r="N6" s="582"/>
      <c r="O6" s="401">
        <v>3310</v>
      </c>
      <c r="P6" s="509"/>
      <c r="Q6" s="413" t="s">
        <v>828</v>
      </c>
      <c r="R6" s="413" t="s">
        <v>829</v>
      </c>
      <c r="S6" s="413" t="s">
        <v>830</v>
      </c>
      <c r="T6" s="413" t="s">
        <v>826</v>
      </c>
      <c r="U6" s="414"/>
      <c r="V6" s="414"/>
      <c r="W6" s="417">
        <v>44148</v>
      </c>
    </row>
    <row r="7" spans="1:23" s="9" customFormat="1" ht="28.8" x14ac:dyDescent="0.25">
      <c r="A7" s="408" t="s">
        <v>706</v>
      </c>
      <c r="B7" s="462"/>
      <c r="C7" s="462"/>
      <c r="D7" s="462"/>
      <c r="E7" s="462"/>
      <c r="F7" s="462"/>
      <c r="G7" s="462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749</v>
      </c>
      <c r="N7" s="583"/>
      <c r="O7" s="403">
        <v>3308</v>
      </c>
      <c r="P7" s="403" t="s">
        <v>750</v>
      </c>
      <c r="Q7" s="403" t="s">
        <v>752</v>
      </c>
      <c r="R7" s="403" t="s">
        <v>751</v>
      </c>
      <c r="S7" s="403" t="s">
        <v>755</v>
      </c>
      <c r="T7" s="403" t="s">
        <v>753</v>
      </c>
      <c r="U7" s="403">
        <v>18818208521</v>
      </c>
      <c r="V7" s="403" t="s">
        <v>754</v>
      </c>
      <c r="W7" s="404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2020-12-08T07:34:19Z</dcterms:modified>
</cp:coreProperties>
</file>