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4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5" i="5"/>
  <c r="J113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12" i="4" l="1"/>
  <c r="J111" i="4"/>
  <c r="I4" i="6" l="1"/>
  <c r="I5" i="6"/>
  <c r="I6" i="6"/>
  <c r="I7" i="6"/>
  <c r="I8" i="6"/>
  <c r="H1" i="6"/>
  <c r="J100" i="4"/>
  <c r="J99" i="4"/>
  <c r="J95" i="4" l="1"/>
  <c r="J96" i="4"/>
  <c r="J97" i="4"/>
  <c r="J98" i="4"/>
  <c r="J105" i="4"/>
  <c r="J106" i="4"/>
  <c r="J107" i="4"/>
  <c r="J108" i="4"/>
  <c r="J109" i="4"/>
  <c r="J110" i="4"/>
  <c r="J114" i="4"/>
  <c r="N108" i="4" l="1"/>
  <c r="N109" i="4"/>
  <c r="N110" i="4"/>
  <c r="N107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<sst xmlns="http://schemas.openxmlformats.org/spreadsheetml/2006/main" count="1202" uniqueCount="838">
  <si>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</si>
  <si>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</si>
  <si>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</si>
  <si>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</si>
  <si>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</si>
  <si>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</si>
  <si>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</si>
  <si>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</si>
  <si>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</si>
  <si>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</si>
  <si>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</si>
  <si>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</si>
  <si>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</si>
  <si>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</si>
  <si>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</si>
  <si>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</si>
  <si>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</si>
  <si>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</si>
  <si>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</si>
  <si>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</si>
  <si>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</si>
  <si>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</si>
  <si>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</si>
  <si>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</si>
  <si>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</si>
  <si>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</si>
  <si>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</si>
  <si>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</si>
  <si>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</si>
  <si>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</si>
  <si>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</si>
  <si>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</si>
  <si>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</si>
  <si>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</si>
  <si>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</si>
  <si>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</si>
  <si>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</si>
  <si>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</si>
  <si>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</si>
  <si>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</si>
  <si>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</si>
  <si>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</si>
  <si>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</si>
  <si>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</si>
  <si>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</si>
  <si>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</si>
  <si>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</si>
  <si>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</si>
  <si>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</si>
  <si>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</si>
  <si>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</si>
  <si>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</si>
  <si>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</si>
  <si>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</si>
  <si>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</si>
  <si>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</si>
  <si>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</si>
  <si>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</si>
  <si>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</si>
  <si>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</si>
  <si>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</si>
  <si>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</si>
  <si>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</si>
  <si>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</si>
  <si>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</si>
  <si>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</si>
  <si>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</si>
  <si>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</si>
  <si>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</si>
  <si>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</si>
  <si>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</si>
  <si>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</si>
  <si>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</si>
  <si>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</si>
  <si>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</si>
  <si>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</si>
  <si>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</si>
  <si>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</si>
  <si>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</si>
  <si>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</si>
  <si>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</si>
  <si>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</si>
  <si>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</si>
  <si>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</si>
  <si>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</si>
  <si>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</si>
  <si>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</si>
  <si>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</si>
  <si>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</si>
  <si>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</si>
  <si>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</si>
  <si>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</si>
  <si>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</si>
  <si>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</si>
  <si>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</si>
  <si>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</si>
  <si>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</si>
  <si>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</si>
  <si>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</si>
  <si>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</si>
  <si>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</si>
  <si>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</si>
  <si>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</si>
  <si>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</si>
  <si>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</si>
  <si>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</si>
  <si>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</si>
  <si>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</si>
  <si>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</si>
  <si>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</si>
  <si>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</si>
  <si>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</si>
  <si>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</si>
  <si>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</si>
  <si>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</si>
  <si>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</si>
  <si>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</si>
  <si>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</si>
  <si>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</si>
  <si>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</si>
  <si>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</si>
  <si>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</si>
  <si>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</si>
  <si>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</si>
  <si>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</si>
  <si>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</si>
  <si>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</si>
  <si>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</si>
  <si>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</si>
  <si>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</si>
  <si>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</si>
  <si>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</si>
  <si>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</si>
  <si>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</si>
  <si>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</si>
  <si>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</si>
  <si>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</si>
  <si>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</si>
  <si>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</si>
  <si>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</si>
  <si>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</si>
  <si>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</si>
  <si>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</si>
  <si>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</si>
  <si>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</si>
  <si>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</si>
  <si>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</si>
  <si>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</si>
  <si>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</si>
  <si>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</si>
  <si>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</si>
  <si>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</si>
  <si>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</si>
  <si>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</si>
  <si>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</si>
  <si>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</si>
  <si>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</si>
  <si>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</si>
  <si>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</si>
  <si>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</si>
  <si>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</si>
  <si>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</si>
  <si>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</si>
  <si>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</si>
  <si>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</si>
  <si>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</si>
  <si>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</si>
  <si>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</si>
  <si>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</si>
  <si>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</si>
  <si>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</si>
  <si>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</si>
  <si>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</si>
  <si>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</si>
  <si>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</si>
  <si>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</si>
  <si>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</si>
  <si>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</si>
  <si>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</si>
  <si>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</si>
  <si>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</si>
  <si>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</si>
  <si>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</si>
  <si>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</si>
  <si>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</si>
  <si>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</si>
  <si>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</si>
  <si>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</si>
  <si>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</si>
  <si>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</si>
  <si>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</si>
  <si>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</si>
  <si>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</si>
  <si>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</si>
  <si>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</si>
  <si>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</si>
  <si>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</si>
  <si>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</si>
  <si>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</si>
  <si>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</si>
  <si>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</si>
  <si>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</si>
  <si>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</si>
  <si>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</si>
  <si>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</si>
  <si>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</si>
  <si>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</si>
  <si>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</si>
  <si>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</si>
  <si>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</si>
  <si>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</si>
  <si>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</si>
  <si>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</si>
  <si>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</si>
  <si>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</si>
  <si>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</si>
  <si>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</si>
  <si>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</si>
  <si>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</si>
  <si>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</si>
  <si>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</si>
  <si>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</si>
  <si>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</si>
  <si>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</si>
  <si>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</si>
  <si>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</si>
  <si>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</si>
  <si>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</si>
  <si>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</si>
  <si>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</si>
  <si>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</si>
  <si>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</si>
  <si>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</si>
  <si>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</si>
  <si>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</si>
  <si>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</si>
  <si>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</si>
  <si>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</si>
  <si>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</si>
  <si>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</si>
  <si>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</si>
  <si>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</si>
  <si>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</si>
  <si>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</si>
  <si>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</si>
  <si>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</si>
  <si>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</si>
  <si>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</si>
  <si>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</si>
  <si>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</si>
  <si>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</si>
  <si>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</si>
  <si>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</si>
  <si>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</si>
  <si>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</si>
  <si>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</si>
  <si>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</si>
  <si>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</si>
  <si>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</si>
  <si>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</si>
  <si>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</si>
  <si>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</si>
  <si>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</si>
  <si>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</si>
  <si>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</si>
  <si>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</si>
  <si>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</si>
  <si>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</si>
  <si>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</si>
  <si>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</si>
  <si>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</si>
  <si>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</si>
  <si>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</si>
  <si>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</si>
  <si>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</si>
  <si>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</si>
  <si>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</si>
  <si>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</si>
  <si>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</si>
  <si>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</si>
  <si>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</si>
  <si>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</si>
  <si>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</si>
  <si>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</si>
  <si>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</si>
  <si>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</si>
  <si>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</si>
  <si>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</si>
  <si>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</si>
  <si>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</si>
  <si>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</si>
  <si>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</si>
  <si>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</si>
  <si>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</si>
  <si>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</si>
  <si>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</si>
  <si>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</si>
  <si>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</si>
  <si>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</si>
  <si>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</si>
  <si>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</si>
  <si>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</si>
  <si>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</si>
  <si>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</si>
  <si>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</si>
  <si>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</si>
  <si>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</si>
  <si>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</si>
  <si>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</si>
  <si>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</si>
  <si>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</si>
  <si>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</si>
  <si>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</si>
  <si>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</si>
  <si>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</si>
  <si>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</si>
  <si>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</si>
  <si>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</si>
  <si>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</si>
  <si>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</si>
  <si>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</si>
  <si>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</si>
  <si>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</si>
  <si>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</si>
  <si>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</si>
  <si>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</si>
  <si>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</si>
  <si>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</si>
  <si>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</si>
  <si>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</si>
  <si>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</si>
  <si>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</si>
  <si>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</si>
  <si>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</si>
  <si>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</si>
  <si>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</si>
  <si>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</si>
  <si>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</si>
  <si>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</si>
  <si>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</si>
  <si>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</si>
  <si>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</si>
  <si>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</si>
  <si>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</si>
  <si>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</si>
  <si>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</si>
  <si>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</si>
  <si>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</si>
  <si>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</si>
  <si>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</si>
  <si>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</si>
  <si>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</si>
  <si>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</si>
  <si>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</si>
  <si>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</si>
  <si>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</si>
  <si>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</si>
  <si>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</si>
  <si>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</si>
  <si>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</si>
  <si>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</si>
  <si>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</si>
  <si>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</si>
  <si>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</si>
  <si>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</si>
  <si>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</si>
  <si>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</si>
  <si>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</si>
  <si>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</si>
  <si>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</si>
  <si>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</si>
  <si>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</si>
  <si>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</si>
  <si>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</si>
  <si>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</si>
  <si>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</si>
  <si>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</si>
  <si>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</si>
  <si>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</si>
  <si>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</si>
  <si>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</si>
  <si>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</si>
  <si>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</si>
  <si>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</si>
  <si>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</si>
  <si>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</si>
  <si>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</si>
  <si>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</si>
  <si>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</si>
  <si>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</si>
  <si>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</si>
  <si>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</si>
  <si>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</si>
  <si>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</si>
  <si>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</si>
  <si>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</si>
  <si>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</si>
  <si>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</si>
  <si>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</si>
  <si>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</si>
  <si>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</si>
  <si>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</si>
  <si>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</si>
  <si>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</si>
  <si>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</si>
  <si>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</si>
  <si>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</si>
  <si>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</si>
  <si>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</si>
  <si>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</si>
  <si>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</si>
  <si>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</si>
  <si>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</si>
  <si>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</si>
  <si>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</si>
  <si>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</si>
  <si>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</si>
  <si>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</si>
  <si>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</si>
  <si>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</si>
  <si>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</si>
  <si>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</si>
  <si>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</si>
  <si>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</si>
  <si>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</si>
  <si>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</si>
  <si>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</si>
  <si>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</si>
  <si>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</si>
  <si>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</si>
  <si>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</si>
  <si>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</si>
  <si>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</si>
  <si>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</si>
  <si>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</si>
  <si>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</si>
  <si>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</si>
  <si>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</si>
  <si>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</si>
  <si>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</si>
  <si>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</si>
  <si>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</si>
  <si>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</si>
  <si>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</si>
  <si>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</si>
  <si>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</si>
  <si>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</si>
  <si>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</si>
  <si>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</si>
  <si>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</si>
  <si>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</si>
  <si>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</si>
  <si>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</si>
  <si>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</si>
  <si>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</si>
  <si>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</si>
  <si>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</si>
  <si>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</si>
  <si>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</si>
  <si>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</si>
  <si>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</si>
  <si>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</si>
  <si>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</si>
  <si>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</si>
  <si>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</si>
  <si>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</si>
  <si>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</si>
  <si>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</si>
  <si>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</si>
  <si>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</si>
  <si>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</si>
  <si>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</si>
  <si>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</si>
  <si>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</si>
  <si>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</si>
  <si>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</si>
  <si>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</si>
  <si>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</si>
  <si>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</si>
  <si>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</si>
  <si>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</si>
  <si>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</si>
  <si>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</si>
  <si>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</si>
  <si>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</si>
  <si>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</si>
  <si>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</si>
  <si>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</si>
  <si>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</si>
  <si>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</si>
  <si>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</si>
  <si>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</si>
  <si>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</si>
  <si>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</si>
  <si>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</si>
  <si>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</si>
  <si>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</si>
  <si>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</si>
  <si>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</si>
  <si>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</si>
  <si>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</si>
  <si>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</si>
  <si>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</si>
  <si>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</si>
  <si>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</si>
  <si>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</si>
  <si>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</si>
  <si>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</si>
  <si>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</si>
  <si>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</si>
  <si>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</si>
  <si>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</si>
  <si>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</si>
  <si>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</si>
  <si>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</si>
  <si>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</si>
  <si>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</si>
  <si>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</si>
  <si>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</si>
  <si>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</si>
  <si>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</si>
  <si>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</si>
  <si>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</si>
  <si>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</si>
  <si>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</si>
  <si>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</si>
  <si>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</si>
  <si>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</si>
  <si>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</si>
  <si>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</si>
  <si>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</si>
  <si>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</si>
  <si>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</si>
  <si>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</si>
  <si>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</si>
  <si>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</si>
  <si>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</si>
  <si>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</si>
  <si>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</si>
  <si>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</si>
  <si>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</si>
  <si>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</si>
  <si>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</si>
  <si>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</si>
  <si>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</si>
  <si>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</si>
  <si>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</si>
  <si>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</si>
  <si>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</si>
  <si>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</si>
  <si>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</si>
  <si>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</si>
  <si>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</si>
  <si>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</si>
  <si>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</si>
  <si>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</si>
  <si>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</si>
  <si>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</si>
  <si>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</si>
  <si>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</si>
  <si>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</si>
  <si>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</si>
  <si>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</si>
  <si>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</si>
  <si>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</si>
  <si>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</si>
  <si>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</si>
  <si>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</si>
  <si>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</si>
  <si>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</si>
  <si>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</si>
  <si>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</si>
  <si>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</si>
  <si>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</si>
  <si>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</si>
  <si>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</si>
  <si>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</si>
  <si>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</si>
  <si>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</si>
  <si>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</si>
  <si>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</si>
  <si>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</si>
  <si>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</si>
  <si>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</si>
  <si>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</si>
  <si>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</si>
  <si>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</si>
  <si>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</si>
  <si>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</si>
  <si>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</si>
  <si>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</si>
  <si>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</si>
  <si>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</si>
  <si>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</si>
  <si>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</si>
  <si>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</si>
  <si>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</si>
  <si>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</si>
  <si>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</si>
  <si>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</si>
  <si>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</si>
  <si>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</si>
  <si>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</si>
  <si>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</si>
  <si>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</si>
  <si>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</si>
  <si>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</si>
  <si>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</si>
  <si>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</si>
  <si>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</si>
  <si>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</si>
  <si>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</si>
  <si>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</si>
  <si>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</si>
  <si>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</si>
  <si>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</si>
  <si>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</si>
  <si>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</si>
  <si>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</si>
  <si>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</si>
  <si>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</si>
  <si>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</si>
  <si>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</si>
  <si>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</si>
  <si>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</si>
  <si>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</si>
  <si>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</si>
  <si>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</si>
  <si>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</si>
  <si>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</si>
  <si>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</si>
  <si>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</si>
  <si>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</si>
  <si>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</si>
  <si>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</si>
  <si>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</si>
  <si>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</si>
  <si>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</si>
  <si>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</si>
  <si>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</si>
  <si>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</si>
  <si>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</si>
  <si>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</si>
  <si>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</si>
  <si>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</si>
  <si>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</si>
  <si>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</si>
  <si>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</si>
  <si>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</si>
  <si>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</si>
  <si>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</si>
  <si>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</si>
  <si>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</si>
  <si>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</si>
  <si>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</si>
  <si>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</si>
  <si>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</si>
  <si>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</si>
  <si>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</si>
  <si>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</si>
  <si>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</si>
  <si>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</si>
  <si>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</si>
  <si>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</si>
  <si>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</si>
  <si>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</si>
  <si>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</si>
  <si>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</si>
  <si>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</si>
  <si>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</si>
  <si>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</si>
  <si>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</si>
  <si>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</si>
  <si>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</si>
  <si>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</si>
  <si>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</si>
  <si>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</si>
  <si>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</si>
  <si>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</si>
  <si>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</si>
  <si>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</si>
  <si>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</si>
  <si>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</si>
  <si>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</si>
  <si>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</si>
  <si>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</si>
  <si>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</si>
  <si>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</si>
  <si>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</si>
  <si>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</si>
  <si>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</si>
  <si>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</si>
  <si>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</si>
  <si>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</si>
  <si>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</si>
  <si>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</si>
  <si>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</si>
  <si>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</si>
  <si>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</si>
  <si>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</si>
  <si>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</si>
  <si>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</si>
  <si>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</si>
  <si>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</si>
  <si>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</si>
  <si>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</si>
  <si>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</si>
  <si>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</si>
  <si>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</si>
  <si>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</si>
  <si>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</si>
  <si>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</si>
  <si>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</si>
  <si>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</si>
  <si>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</si>
  <si>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</si>
  <si>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</si>
  <si>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</si>
  <si>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</si>
  <si>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</si>
  <si>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</si>
  <si>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</si>
  <si>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</si>
  <si>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</si>
  <si>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</si>
  <si>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</si>
  <si>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</si>
  <si>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</si>
  <si>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</si>
  <si>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</si>
  <si>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</si>
  <si>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</si>
  <si>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</si>
  <si>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</si>
  <si>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</si>
  <si>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</si>
  <si>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</si>
  <si>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</si>
  <si>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</si>
  <si>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</si>
  <si>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</si>
  <si>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</si>
  <si>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</si>
  <si>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</si>
  <si>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</si>
  <si>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</si>
  <si>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</si>
  <si>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</si>
  <si>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</si>
  <si>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</si>
  <si>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</si>
  <si>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</si>
  <si>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</si>
  <si>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</si>
  <si>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</si>
  <si>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</si>
  <si>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</si>
  <si>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</si>
  <si>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</si>
  <si>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</si>
  <si>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</si>
  <si>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</si>
  <si>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</si>
  <si>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</si>
  <si>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</si>
  <si>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</si>
  <si>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</si>
  <si>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</si>
  <si>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</si>
  <si>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</si>
  <si>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</si>
  <si>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</si>
  <si>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</si>
  <si>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</si>
  <si>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</si>
  <si>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</si>
  <si>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</si>
  <si>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</si>
  <si>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</si>
  <si>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</si>
  <si>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</si>
  <si>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</si>
  <si>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</si>
  <si>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</si>
  <si>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</si>
  <si>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</si>
  <si>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</si>
  <si>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</si>
  <si>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</si>
  <si>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</si>
  <si>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</si>
  <si>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</si>
  <si>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</si>
  <si>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</si>
  <si>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</si>
  <si>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</si>
  <si>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</si>
  <si>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</si>
  <si>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</si>
  <si>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</si>
  <si>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</si>
  <si>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</si>
  <si>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</si>
  <si>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</si>
  <si>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张倩丽</t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</si>
  <si>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</si>
  <si>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</si>
  <si>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</si>
  <si>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</si>
  <si>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</si>
  <si>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</si>
  <si>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</si>
  <si>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</si>
  <si>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</si>
  <si>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</si>
  <si>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</si>
  <si>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</si>
  <si>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</si>
  <si>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</si>
  <si>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</si>
  <si>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</si>
  <si>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</si>
  <si>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</si>
  <si>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</si>
  <si>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0202/11/6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</si>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</sst>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94" zoomScaleNormal="100" workbookViewId="0">
      <pane xSplit="1" topLeftCell="B1" activePane="topRight" state="frozen"/>
      <selection pane="topRight" activeCell="A93" sqref="A93:A108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41" t="s">
        <v>170</v>
      </c>
      <c r="B3" s="438">
        <v>32</v>
      </c>
      <c r="C3" s="438">
        <v>128</v>
      </c>
      <c r="D3" s="438">
        <v>18</v>
      </c>
      <c r="E3" s="444" t="str">
        <f>TEXT(ROUND(SUM(I3:I35)/(B3*2)*100,4),"0.00")</f>
        <v>112.50</v>
      </c>
      <c r="F3" s="444" t="str">
        <f>TEXT(ROUND(SUM(J3:J35)/C3*100,4),"0.00")</f>
        <v>225.00</v>
      </c>
      <c r="G3" s="447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30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42"/>
      <c r="B4" s="439"/>
      <c r="C4" s="439"/>
      <c r="D4" s="439"/>
      <c r="E4" s="445"/>
      <c r="F4" s="445"/>
      <c r="G4" s="448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31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42"/>
      <c r="B5" s="439"/>
      <c r="C5" s="439"/>
      <c r="D5" s="439"/>
      <c r="E5" s="445"/>
      <c r="F5" s="445"/>
      <c r="G5" s="448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31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42"/>
      <c r="B6" s="439"/>
      <c r="C6" s="439"/>
      <c r="D6" s="439"/>
      <c r="E6" s="445"/>
      <c r="F6" s="445"/>
      <c r="G6" s="448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31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42"/>
      <c r="B7" s="439"/>
      <c r="C7" s="439"/>
      <c r="D7" s="439"/>
      <c r="E7" s="445"/>
      <c r="F7" s="445"/>
      <c r="G7" s="448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31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42"/>
      <c r="B8" s="439"/>
      <c r="C8" s="439"/>
      <c r="D8" s="439"/>
      <c r="E8" s="445"/>
      <c r="F8" s="445"/>
      <c r="G8" s="448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31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42"/>
      <c r="B9" s="439"/>
      <c r="C9" s="439"/>
      <c r="D9" s="439"/>
      <c r="E9" s="445"/>
      <c r="F9" s="445"/>
      <c r="G9" s="448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31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42"/>
      <c r="B10" s="439"/>
      <c r="C10" s="439"/>
      <c r="D10" s="439"/>
      <c r="E10" s="445"/>
      <c r="F10" s="445"/>
      <c r="G10" s="448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31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42"/>
      <c r="B11" s="439"/>
      <c r="C11" s="439"/>
      <c r="D11" s="439"/>
      <c r="E11" s="445"/>
      <c r="F11" s="445"/>
      <c r="G11" s="448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31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42"/>
      <c r="B12" s="439"/>
      <c r="C12" s="439"/>
      <c r="D12" s="439"/>
      <c r="E12" s="445"/>
      <c r="F12" s="445"/>
      <c r="G12" s="448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31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42"/>
      <c r="B13" s="439"/>
      <c r="C13" s="439"/>
      <c r="D13" s="439"/>
      <c r="E13" s="445"/>
      <c r="F13" s="445"/>
      <c r="G13" s="448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31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42"/>
      <c r="B14" s="439"/>
      <c r="C14" s="439"/>
      <c r="D14" s="439"/>
      <c r="E14" s="445"/>
      <c r="F14" s="445"/>
      <c r="G14" s="448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31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42"/>
      <c r="B15" s="439"/>
      <c r="C15" s="439"/>
      <c r="D15" s="439"/>
      <c r="E15" s="445"/>
      <c r="F15" s="445"/>
      <c r="G15" s="448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31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42"/>
      <c r="B16" s="439"/>
      <c r="C16" s="439"/>
      <c r="D16" s="439"/>
      <c r="E16" s="445"/>
      <c r="F16" s="445"/>
      <c r="G16" s="448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31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42"/>
      <c r="B17" s="439"/>
      <c r="C17" s="439"/>
      <c r="D17" s="439"/>
      <c r="E17" s="445"/>
      <c r="F17" s="445"/>
      <c r="G17" s="448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31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42"/>
      <c r="B18" s="439"/>
      <c r="C18" s="439"/>
      <c r="D18" s="439"/>
      <c r="E18" s="445"/>
      <c r="F18" s="445"/>
      <c r="G18" s="448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31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43"/>
      <c r="B19" s="439"/>
      <c r="C19" s="439"/>
      <c r="D19" s="439"/>
      <c r="E19" s="445"/>
      <c r="F19" s="445"/>
      <c r="G19" s="448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31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24" t="s">
        <v>171</v>
      </c>
      <c r="B20" s="439"/>
      <c r="C20" s="439"/>
      <c r="D20" s="439"/>
      <c r="E20" s="445"/>
      <c r="F20" s="445"/>
      <c r="G20" s="448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30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25"/>
      <c r="B21" s="439"/>
      <c r="C21" s="439"/>
      <c r="D21" s="439"/>
      <c r="E21" s="445"/>
      <c r="F21" s="445"/>
      <c r="G21" s="448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31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25"/>
      <c r="B22" s="439"/>
      <c r="C22" s="439"/>
      <c r="D22" s="439"/>
      <c r="E22" s="445"/>
      <c r="F22" s="445"/>
      <c r="G22" s="448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31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25"/>
      <c r="B23" s="439"/>
      <c r="C23" s="439"/>
      <c r="D23" s="439"/>
      <c r="E23" s="445"/>
      <c r="F23" s="445"/>
      <c r="G23" s="448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31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25"/>
      <c r="B24" s="439"/>
      <c r="C24" s="439"/>
      <c r="D24" s="439"/>
      <c r="E24" s="445"/>
      <c r="F24" s="445"/>
      <c r="G24" s="448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31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25"/>
      <c r="B25" s="439"/>
      <c r="C25" s="439"/>
      <c r="D25" s="439"/>
      <c r="E25" s="445"/>
      <c r="F25" s="445"/>
      <c r="G25" s="448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31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25"/>
      <c r="B26" s="439"/>
      <c r="C26" s="439"/>
      <c r="D26" s="439"/>
      <c r="E26" s="445"/>
      <c r="F26" s="445"/>
      <c r="G26" s="448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31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25"/>
      <c r="B27" s="439"/>
      <c r="C27" s="439"/>
      <c r="D27" s="439"/>
      <c r="E27" s="445"/>
      <c r="F27" s="445"/>
      <c r="G27" s="448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31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25"/>
      <c r="B28" s="439"/>
      <c r="C28" s="439"/>
      <c r="D28" s="439"/>
      <c r="E28" s="445"/>
      <c r="F28" s="445"/>
      <c r="G28" s="448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31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25"/>
      <c r="B29" s="439"/>
      <c r="C29" s="439"/>
      <c r="D29" s="439"/>
      <c r="E29" s="445"/>
      <c r="F29" s="445"/>
      <c r="G29" s="448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31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25"/>
      <c r="B30" s="439"/>
      <c r="C30" s="439"/>
      <c r="D30" s="439"/>
      <c r="E30" s="445"/>
      <c r="F30" s="445"/>
      <c r="G30" s="448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31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25"/>
      <c r="B31" s="439"/>
      <c r="C31" s="439"/>
      <c r="D31" s="439"/>
      <c r="E31" s="445"/>
      <c r="F31" s="445"/>
      <c r="G31" s="448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31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25"/>
      <c r="B32" s="439"/>
      <c r="C32" s="439"/>
      <c r="D32" s="439"/>
      <c r="E32" s="445"/>
      <c r="F32" s="445"/>
      <c r="G32" s="448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31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25"/>
      <c r="B33" s="439"/>
      <c r="C33" s="439"/>
      <c r="D33" s="439"/>
      <c r="E33" s="445"/>
      <c r="F33" s="445"/>
      <c r="G33" s="448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31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25"/>
      <c r="B34" s="439"/>
      <c r="C34" s="439"/>
      <c r="D34" s="439"/>
      <c r="E34" s="445"/>
      <c r="F34" s="445"/>
      <c r="G34" s="448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31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25"/>
      <c r="B35" s="439"/>
      <c r="C35" s="439"/>
      <c r="D35" s="439"/>
      <c r="E35" s="446"/>
      <c r="F35" s="446"/>
      <c r="G35" s="449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31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26" t="s">
        <v>172</v>
      </c>
      <c r="B36" s="439"/>
      <c r="C36" s="439"/>
      <c r="D36" s="439"/>
      <c r="E36" s="432" t="str">
        <f>TEXT(ROUND(SUM(I36:I75)/(B3*2)*100,4),"0.00")</f>
        <v>143.75</v>
      </c>
      <c r="F36" s="432" t="str">
        <f>TEXT(ROUND(SUM(J36:J75)/C3*100,4),"0.00")</f>
        <v>264.06</v>
      </c>
      <c r="G36" s="435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28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27"/>
      <c r="B37" s="439"/>
      <c r="C37" s="439"/>
      <c r="D37" s="439"/>
      <c r="E37" s="433"/>
      <c r="F37" s="433"/>
      <c r="G37" s="436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29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27"/>
      <c r="B38" s="439"/>
      <c r="C38" s="439"/>
      <c r="D38" s="439"/>
      <c r="E38" s="433"/>
      <c r="F38" s="433"/>
      <c r="G38" s="436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29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27"/>
      <c r="B39" s="439"/>
      <c r="C39" s="439"/>
      <c r="D39" s="439"/>
      <c r="E39" s="433"/>
      <c r="F39" s="433"/>
      <c r="G39" s="436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29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27"/>
      <c r="B40" s="439"/>
      <c r="C40" s="439"/>
      <c r="D40" s="439"/>
      <c r="E40" s="433"/>
      <c r="F40" s="433"/>
      <c r="G40" s="436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29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27"/>
      <c r="B41" s="439"/>
      <c r="C41" s="439"/>
      <c r="D41" s="439"/>
      <c r="E41" s="433"/>
      <c r="F41" s="433"/>
      <c r="G41" s="436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29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27"/>
      <c r="B42" s="439"/>
      <c r="C42" s="439"/>
      <c r="D42" s="439"/>
      <c r="E42" s="433"/>
      <c r="F42" s="433"/>
      <c r="G42" s="436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29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7"/>
      <c r="B43" s="439"/>
      <c r="C43" s="439"/>
      <c r="D43" s="439"/>
      <c r="E43" s="433"/>
      <c r="F43" s="433"/>
      <c r="G43" s="436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29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7"/>
      <c r="B44" s="439"/>
      <c r="C44" s="439"/>
      <c r="D44" s="439"/>
      <c r="E44" s="433"/>
      <c r="F44" s="433"/>
      <c r="G44" s="436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29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7"/>
      <c r="B45" s="439"/>
      <c r="C45" s="439"/>
      <c r="D45" s="439"/>
      <c r="E45" s="433"/>
      <c r="F45" s="433"/>
      <c r="G45" s="436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29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7"/>
      <c r="B46" s="439"/>
      <c r="C46" s="439"/>
      <c r="D46" s="439"/>
      <c r="E46" s="433"/>
      <c r="F46" s="433"/>
      <c r="G46" s="436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29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7"/>
      <c r="B47" s="439"/>
      <c r="C47" s="439"/>
      <c r="D47" s="439"/>
      <c r="E47" s="433"/>
      <c r="F47" s="433"/>
      <c r="G47" s="436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29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7"/>
      <c r="B48" s="439"/>
      <c r="C48" s="439"/>
      <c r="D48" s="439"/>
      <c r="E48" s="433"/>
      <c r="F48" s="433"/>
      <c r="G48" s="436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29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7"/>
      <c r="B49" s="439"/>
      <c r="C49" s="439"/>
      <c r="D49" s="439"/>
      <c r="E49" s="433"/>
      <c r="F49" s="433"/>
      <c r="G49" s="436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29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7"/>
      <c r="B50" s="439"/>
      <c r="C50" s="439"/>
      <c r="D50" s="439"/>
      <c r="E50" s="433"/>
      <c r="F50" s="433"/>
      <c r="G50" s="436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29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7"/>
      <c r="B51" s="439"/>
      <c r="C51" s="439"/>
      <c r="D51" s="439"/>
      <c r="E51" s="433"/>
      <c r="F51" s="433"/>
      <c r="G51" s="436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29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27"/>
      <c r="B52" s="439"/>
      <c r="C52" s="439"/>
      <c r="D52" s="439"/>
      <c r="E52" s="433"/>
      <c r="F52" s="433"/>
      <c r="G52" s="436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50" t="s">
        <v>676</v>
      </c>
      <c r="P52" s="364">
        <v>3386</v>
      </c>
      <c r="Q52" s="429"/>
      <c r="R52" s="420" t="s">
        <v>677</v>
      </c>
      <c r="S52" s="420"/>
      <c r="T52" s="420"/>
      <c r="U52" s="420" t="s">
        <v>685</v>
      </c>
      <c r="V52" s="420">
        <v>13408527712</v>
      </c>
      <c r="W52" s="455" t="s">
        <v>678</v>
      </c>
      <c r="X52" s="453">
        <v>44085</v>
      </c>
    </row>
    <row r="53" spans="1:24" s="9" customFormat="1" x14ac:dyDescent="0.25">
      <c r="A53" s="427"/>
      <c r="B53" s="439"/>
      <c r="C53" s="439"/>
      <c r="D53" s="439"/>
      <c r="E53" s="433"/>
      <c r="F53" s="433"/>
      <c r="G53" s="436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51"/>
      <c r="P53" s="364">
        <v>3387</v>
      </c>
      <c r="Q53" s="429"/>
      <c r="R53" s="421"/>
      <c r="S53" s="421"/>
      <c r="T53" s="421"/>
      <c r="U53" s="421"/>
      <c r="V53" s="421"/>
      <c r="W53" s="456"/>
      <c r="X53" s="454"/>
    </row>
    <row r="54" spans="1:24" s="9" customFormat="1" ht="28.05" customHeight="1" x14ac:dyDescent="0.25">
      <c r="A54" s="427"/>
      <c r="B54" s="439"/>
      <c r="C54" s="439"/>
      <c r="D54" s="439"/>
      <c r="E54" s="433"/>
      <c r="F54" s="433"/>
      <c r="G54" s="436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51"/>
      <c r="P54" s="377">
        <v>3390</v>
      </c>
      <c r="Q54" s="429"/>
      <c r="R54" s="420" t="s">
        <v>698</v>
      </c>
      <c r="S54" s="420" t="s">
        <v>699</v>
      </c>
      <c r="T54" s="420" t="s">
        <v>700</v>
      </c>
      <c r="U54" s="420" t="s">
        <v>701</v>
      </c>
      <c r="V54" s="420">
        <v>15951730288</v>
      </c>
      <c r="W54" s="420" t="s">
        <v>702</v>
      </c>
      <c r="X54" s="453">
        <v>44089</v>
      </c>
    </row>
    <row r="55" spans="1:24" s="9" customFormat="1" x14ac:dyDescent="0.25">
      <c r="A55" s="427"/>
      <c r="B55" s="439"/>
      <c r="C55" s="439"/>
      <c r="D55" s="439"/>
      <c r="E55" s="433"/>
      <c r="F55" s="433"/>
      <c r="G55" s="436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52"/>
      <c r="P55" s="377">
        <v>3391</v>
      </c>
      <c r="Q55" s="429"/>
      <c r="R55" s="421"/>
      <c r="S55" s="421"/>
      <c r="T55" s="421"/>
      <c r="U55" s="421"/>
      <c r="V55" s="421"/>
      <c r="W55" s="421"/>
      <c r="X55" s="454"/>
    </row>
    <row r="56" spans="1:24" s="9" customFormat="1" x14ac:dyDescent="0.25">
      <c r="A56" s="427"/>
      <c r="B56" s="439"/>
      <c r="C56" s="439"/>
      <c r="D56" s="439"/>
      <c r="E56" s="433"/>
      <c r="F56" s="433"/>
      <c r="G56" s="436"/>
      <c r="H56" s="13"/>
      <c r="I56" s="15"/>
      <c r="J56" s="152"/>
      <c r="K56" s="158"/>
      <c r="L56" s="158"/>
      <c r="M56" s="15"/>
      <c r="N56" s="13"/>
      <c r="O56" s="262"/>
      <c r="P56" s="15"/>
      <c r="Q56" s="429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26" t="s">
        <v>173</v>
      </c>
      <c r="B57" s="439"/>
      <c r="C57" s="439"/>
      <c r="D57" s="439"/>
      <c r="E57" s="433"/>
      <c r="F57" s="433"/>
      <c r="G57" s="436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28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27"/>
      <c r="B58" s="439"/>
      <c r="C58" s="439"/>
      <c r="D58" s="439"/>
      <c r="E58" s="433"/>
      <c r="F58" s="433"/>
      <c r="G58" s="436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29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7"/>
      <c r="B59" s="439"/>
      <c r="C59" s="439"/>
      <c r="D59" s="439"/>
      <c r="E59" s="433"/>
      <c r="F59" s="433"/>
      <c r="G59" s="436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29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27"/>
      <c r="B60" s="439"/>
      <c r="C60" s="439"/>
      <c r="D60" s="439"/>
      <c r="E60" s="433"/>
      <c r="F60" s="433"/>
      <c r="G60" s="436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29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27"/>
      <c r="B61" s="439"/>
      <c r="C61" s="439"/>
      <c r="D61" s="439"/>
      <c r="E61" s="433"/>
      <c r="F61" s="433"/>
      <c r="G61" s="436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29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27"/>
      <c r="B62" s="439"/>
      <c r="C62" s="439"/>
      <c r="D62" s="439"/>
      <c r="E62" s="433"/>
      <c r="F62" s="433"/>
      <c r="G62" s="436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29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27"/>
      <c r="B63" s="439"/>
      <c r="C63" s="439"/>
      <c r="D63" s="439"/>
      <c r="E63" s="433"/>
      <c r="F63" s="433"/>
      <c r="G63" s="436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29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7"/>
      <c r="B64" s="439"/>
      <c r="C64" s="439"/>
      <c r="D64" s="439"/>
      <c r="E64" s="433"/>
      <c r="F64" s="433"/>
      <c r="G64" s="436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29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7"/>
      <c r="B65" s="439"/>
      <c r="C65" s="439"/>
      <c r="D65" s="439"/>
      <c r="E65" s="433"/>
      <c r="F65" s="433"/>
      <c r="G65" s="436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29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7"/>
      <c r="B66" s="439"/>
      <c r="C66" s="439"/>
      <c r="D66" s="439"/>
      <c r="E66" s="433"/>
      <c r="F66" s="433"/>
      <c r="G66" s="436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29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7"/>
      <c r="B67" s="439"/>
      <c r="C67" s="439"/>
      <c r="D67" s="439"/>
      <c r="E67" s="433"/>
      <c r="F67" s="433"/>
      <c r="G67" s="436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29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7"/>
      <c r="B68" s="439"/>
      <c r="C68" s="439"/>
      <c r="D68" s="439"/>
      <c r="E68" s="433"/>
      <c r="F68" s="433"/>
      <c r="G68" s="436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29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7"/>
      <c r="B69" s="439"/>
      <c r="C69" s="439"/>
      <c r="D69" s="439"/>
      <c r="E69" s="433"/>
      <c r="F69" s="433"/>
      <c r="G69" s="436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29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7"/>
      <c r="B70" s="439"/>
      <c r="C70" s="439"/>
      <c r="D70" s="439"/>
      <c r="E70" s="433"/>
      <c r="F70" s="433"/>
      <c r="G70" s="436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29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7"/>
      <c r="B71" s="439"/>
      <c r="C71" s="439"/>
      <c r="D71" s="439"/>
      <c r="E71" s="433"/>
      <c r="F71" s="433"/>
      <c r="G71" s="436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29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7"/>
      <c r="B72" s="439"/>
      <c r="C72" s="439"/>
      <c r="D72" s="439"/>
      <c r="E72" s="433"/>
      <c r="F72" s="433"/>
      <c r="G72" s="436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50" t="s">
        <v>496</v>
      </c>
      <c r="P72" s="374">
        <v>3383</v>
      </c>
      <c r="Q72" s="429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27"/>
      <c r="B73" s="439"/>
      <c r="C73" s="439"/>
      <c r="D73" s="439"/>
      <c r="E73" s="433"/>
      <c r="F73" s="433"/>
      <c r="G73" s="436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51"/>
      <c r="P73" s="374">
        <v>3388</v>
      </c>
      <c r="Q73" s="429"/>
      <c r="R73" s="420" t="s">
        <v>691</v>
      </c>
      <c r="S73" s="420" t="s">
        <v>692</v>
      </c>
      <c r="T73" s="420" t="s">
        <v>693</v>
      </c>
      <c r="U73" s="420" t="s">
        <v>694</v>
      </c>
      <c r="V73" s="420">
        <v>18121086387</v>
      </c>
      <c r="W73" s="420" t="s">
        <v>695</v>
      </c>
      <c r="X73" s="457">
        <v>44088</v>
      </c>
    </row>
    <row r="74" spans="1:24" s="9" customFormat="1" x14ac:dyDescent="0.25">
      <c r="A74" s="427"/>
      <c r="B74" s="439"/>
      <c r="C74" s="439"/>
      <c r="D74" s="439"/>
      <c r="E74" s="433"/>
      <c r="F74" s="433"/>
      <c r="G74" s="436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52"/>
      <c r="P74" s="374">
        <v>3389</v>
      </c>
      <c r="Q74" s="429"/>
      <c r="R74" s="421"/>
      <c r="S74" s="421"/>
      <c r="T74" s="421"/>
      <c r="U74" s="421"/>
      <c r="V74" s="421"/>
      <c r="W74" s="421"/>
      <c r="X74" s="421"/>
    </row>
    <row r="75" spans="1:24" s="9" customFormat="1" x14ac:dyDescent="0.25">
      <c r="A75" s="427"/>
      <c r="B75" s="439"/>
      <c r="C75" s="439"/>
      <c r="D75" s="439"/>
      <c r="E75" s="434"/>
      <c r="F75" s="434"/>
      <c r="G75" s="437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29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41" t="s">
        <v>232</v>
      </c>
      <c r="B76" s="439"/>
      <c r="C76" s="439"/>
      <c r="D76" s="439"/>
      <c r="E76" s="444" t="str">
        <f>TEXT(ROUND(SUM(I76:I108)/(B3*2)*100,4),"0.00")</f>
        <v>109.38</v>
      </c>
      <c r="F76" s="444" t="str">
        <f>TEXT(ROUND(SUM(J76:J108)/C3*100,4),"0.00")</f>
        <v>212.50</v>
      </c>
      <c r="G76" s="447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30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42"/>
      <c r="B77" s="439"/>
      <c r="C77" s="439"/>
      <c r="D77" s="439"/>
      <c r="E77" s="445"/>
      <c r="F77" s="445"/>
      <c r="G77" s="448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31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42"/>
      <c r="B78" s="439"/>
      <c r="C78" s="439"/>
      <c r="D78" s="439"/>
      <c r="E78" s="445"/>
      <c r="F78" s="445"/>
      <c r="G78" s="448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31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42"/>
      <c r="B79" s="439"/>
      <c r="C79" s="439"/>
      <c r="D79" s="439"/>
      <c r="E79" s="445"/>
      <c r="F79" s="445"/>
      <c r="G79" s="448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31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42"/>
      <c r="B80" s="439"/>
      <c r="C80" s="439"/>
      <c r="D80" s="439"/>
      <c r="E80" s="445"/>
      <c r="F80" s="445"/>
      <c r="G80" s="448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31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42"/>
      <c r="B81" s="439"/>
      <c r="C81" s="439"/>
      <c r="D81" s="439"/>
      <c r="E81" s="445"/>
      <c r="F81" s="445"/>
      <c r="G81" s="448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31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42"/>
      <c r="B82" s="439"/>
      <c r="C82" s="439"/>
      <c r="D82" s="439"/>
      <c r="E82" s="445"/>
      <c r="F82" s="445"/>
      <c r="G82" s="448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31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42"/>
      <c r="B83" s="439"/>
      <c r="C83" s="439"/>
      <c r="D83" s="439"/>
      <c r="E83" s="445"/>
      <c r="F83" s="445"/>
      <c r="G83" s="448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31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42"/>
      <c r="B84" s="439"/>
      <c r="C84" s="439"/>
      <c r="D84" s="439"/>
      <c r="E84" s="445"/>
      <c r="F84" s="445"/>
      <c r="G84" s="448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31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42"/>
      <c r="B85" s="439"/>
      <c r="C85" s="439"/>
      <c r="D85" s="439"/>
      <c r="E85" s="445"/>
      <c r="F85" s="445"/>
      <c r="G85" s="448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31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42"/>
      <c r="B86" s="439"/>
      <c r="C86" s="439"/>
      <c r="D86" s="439"/>
      <c r="E86" s="445"/>
      <c r="F86" s="445"/>
      <c r="G86" s="448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31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42"/>
      <c r="B87" s="439"/>
      <c r="C87" s="439"/>
      <c r="D87" s="439"/>
      <c r="E87" s="445"/>
      <c r="F87" s="445"/>
      <c r="G87" s="448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31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42"/>
      <c r="B88" s="439"/>
      <c r="C88" s="439"/>
      <c r="D88" s="439"/>
      <c r="E88" s="445"/>
      <c r="F88" s="445"/>
      <c r="G88" s="448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31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42"/>
      <c r="B89" s="439"/>
      <c r="C89" s="439"/>
      <c r="D89" s="439"/>
      <c r="E89" s="445"/>
      <c r="F89" s="445"/>
      <c r="G89" s="448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31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42"/>
      <c r="B90" s="439"/>
      <c r="C90" s="439"/>
      <c r="D90" s="439"/>
      <c r="E90" s="445"/>
      <c r="F90" s="445"/>
      <c r="G90" s="448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31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42"/>
      <c r="B91" s="439"/>
      <c r="C91" s="439"/>
      <c r="D91" s="439"/>
      <c r="E91" s="445"/>
      <c r="F91" s="445"/>
      <c r="G91" s="448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31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43"/>
      <c r="B92" s="439"/>
      <c r="C92" s="439"/>
      <c r="D92" s="439"/>
      <c r="E92" s="445"/>
      <c r="F92" s="445"/>
      <c r="G92" s="448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31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41" t="s">
        <v>174</v>
      </c>
      <c r="B93" s="439"/>
      <c r="C93" s="439"/>
      <c r="D93" s="439"/>
      <c r="E93" s="445"/>
      <c r="F93" s="445"/>
      <c r="G93" s="448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30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42"/>
      <c r="B94" s="439"/>
      <c r="C94" s="439"/>
      <c r="D94" s="439"/>
      <c r="E94" s="445"/>
      <c r="F94" s="445"/>
      <c r="G94" s="448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31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42"/>
      <c r="B95" s="439"/>
      <c r="C95" s="439"/>
      <c r="D95" s="439"/>
      <c r="E95" s="445"/>
      <c r="F95" s="445"/>
      <c r="G95" s="448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31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42"/>
      <c r="B96" s="439"/>
      <c r="C96" s="439"/>
      <c r="D96" s="439"/>
      <c r="E96" s="445"/>
      <c r="F96" s="445"/>
      <c r="G96" s="448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31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42"/>
      <c r="B97" s="439"/>
      <c r="C97" s="439"/>
      <c r="D97" s="439"/>
      <c r="E97" s="445"/>
      <c r="F97" s="445"/>
      <c r="G97" s="448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31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42"/>
      <c r="B98" s="439"/>
      <c r="C98" s="439"/>
      <c r="D98" s="439"/>
      <c r="E98" s="445"/>
      <c r="F98" s="445"/>
      <c r="G98" s="448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31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42"/>
      <c r="B99" s="439"/>
      <c r="C99" s="439"/>
      <c r="D99" s="439"/>
      <c r="E99" s="445"/>
      <c r="F99" s="445"/>
      <c r="G99" s="448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31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42"/>
      <c r="B100" s="439"/>
      <c r="C100" s="439"/>
      <c r="D100" s="439"/>
      <c r="E100" s="445"/>
      <c r="F100" s="445"/>
      <c r="G100" s="448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31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42"/>
      <c r="B101" s="439"/>
      <c r="C101" s="439"/>
      <c r="D101" s="439"/>
      <c r="E101" s="445"/>
      <c r="F101" s="445"/>
      <c r="G101" s="448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31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42"/>
      <c r="B102" s="439"/>
      <c r="C102" s="439"/>
      <c r="D102" s="439"/>
      <c r="E102" s="445"/>
      <c r="F102" s="445"/>
      <c r="G102" s="448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31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42"/>
      <c r="B103" s="439"/>
      <c r="C103" s="439"/>
      <c r="D103" s="439"/>
      <c r="E103" s="445"/>
      <c r="F103" s="445"/>
      <c r="G103" s="448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31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42"/>
      <c r="B104" s="439"/>
      <c r="C104" s="439"/>
      <c r="D104" s="439"/>
      <c r="E104" s="445"/>
      <c r="F104" s="445"/>
      <c r="G104" s="448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31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42"/>
      <c r="B105" s="439"/>
      <c r="C105" s="439"/>
      <c r="D105" s="439"/>
      <c r="E105" s="445"/>
      <c r="F105" s="445"/>
      <c r="G105" s="448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31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42"/>
      <c r="B106" s="439"/>
      <c r="C106" s="439"/>
      <c r="D106" s="439"/>
      <c r="E106" s="445"/>
      <c r="F106" s="445"/>
      <c r="G106" s="448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31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42"/>
      <c r="B107" s="439"/>
      <c r="C107" s="439"/>
      <c r="D107" s="439"/>
      <c r="E107" s="445"/>
      <c r="F107" s="445"/>
      <c r="G107" s="448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31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43"/>
      <c r="B108" s="440"/>
      <c r="C108" s="440"/>
      <c r="D108" s="440"/>
      <c r="E108" s="446"/>
      <c r="F108" s="446"/>
      <c r="G108" s="449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31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1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23" t="s">
        <v>17</v>
      </c>
      <c r="B1" s="423"/>
      <c r="C1" s="423"/>
      <c r="D1" s="423"/>
      <c r="E1" s="423"/>
      <c r="F1" s="423"/>
      <c r="G1" s="423"/>
      <c r="H1" s="488" t="str">
        <f>"MySQL(" &amp; MAX(O3:O948) &amp; ")"</f>
        <v>MySQL(3390)</v>
      </c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24" t="s">
        <v>175</v>
      </c>
      <c r="B3" s="499">
        <v>56</v>
      </c>
      <c r="C3" s="499">
        <v>512</v>
      </c>
      <c r="D3" s="499">
        <v>50</v>
      </c>
      <c r="E3" s="500" t="str">
        <f>TEXT(ROUND(SUM(H3:H81)/(B3*3)*100,4),"0.00")</f>
        <v>205.95</v>
      </c>
      <c r="F3" s="500" t="str">
        <f>TEXT(ROUND(SUM(I3:I81)/C3*100,4),"0.00")</f>
        <v>229.10</v>
      </c>
      <c r="G3" s="500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76" t="s">
        <v>135</v>
      </c>
      <c r="Q3" s="431" t="s">
        <v>38</v>
      </c>
      <c r="R3" s="485"/>
      <c r="S3" s="485"/>
      <c r="T3" s="476" t="s">
        <v>613</v>
      </c>
      <c r="U3" s="496"/>
      <c r="V3" s="496"/>
      <c r="W3" s="491">
        <v>43612</v>
      </c>
    </row>
    <row r="4" spans="1:23" s="7" customFormat="1" ht="18" customHeight="1" x14ac:dyDescent="0.25">
      <c r="A4" s="424"/>
      <c r="B4" s="499"/>
      <c r="C4" s="499"/>
      <c r="D4" s="499"/>
      <c r="E4" s="501"/>
      <c r="F4" s="501"/>
      <c r="G4" s="501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77"/>
      <c r="Q4" s="431"/>
      <c r="R4" s="486"/>
      <c r="S4" s="486"/>
      <c r="T4" s="486"/>
      <c r="U4" s="497"/>
      <c r="V4" s="497"/>
      <c r="W4" s="491"/>
    </row>
    <row r="5" spans="1:23" s="7" customFormat="1" ht="18" customHeight="1" x14ac:dyDescent="0.25">
      <c r="A5" s="425"/>
      <c r="B5" s="499"/>
      <c r="C5" s="499"/>
      <c r="D5" s="499"/>
      <c r="E5" s="501"/>
      <c r="F5" s="501"/>
      <c r="G5" s="501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86"/>
      <c r="Q5" s="431"/>
      <c r="R5" s="486"/>
      <c r="S5" s="486"/>
      <c r="T5" s="486"/>
      <c r="U5" s="497"/>
      <c r="V5" s="497"/>
      <c r="W5" s="491"/>
    </row>
    <row r="6" spans="1:23" s="7" customFormat="1" ht="18" customHeight="1" x14ac:dyDescent="0.25">
      <c r="A6" s="425"/>
      <c r="B6" s="499"/>
      <c r="C6" s="499"/>
      <c r="D6" s="499"/>
      <c r="E6" s="501"/>
      <c r="F6" s="501"/>
      <c r="G6" s="501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86"/>
      <c r="Q6" s="431"/>
      <c r="R6" s="486"/>
      <c r="S6" s="486"/>
      <c r="T6" s="486"/>
      <c r="U6" s="497"/>
      <c r="V6" s="497"/>
      <c r="W6" s="491"/>
    </row>
    <row r="7" spans="1:23" s="7" customFormat="1" ht="18" customHeight="1" x14ac:dyDescent="0.25">
      <c r="A7" s="425"/>
      <c r="B7" s="499"/>
      <c r="C7" s="499"/>
      <c r="D7" s="499"/>
      <c r="E7" s="501"/>
      <c r="F7" s="501"/>
      <c r="G7" s="501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86"/>
      <c r="Q7" s="431"/>
      <c r="R7" s="486"/>
      <c r="S7" s="486"/>
      <c r="T7" s="486"/>
      <c r="U7" s="497"/>
      <c r="V7" s="497"/>
      <c r="W7" s="491"/>
    </row>
    <row r="8" spans="1:23" s="7" customFormat="1" ht="18" customHeight="1" x14ac:dyDescent="0.25">
      <c r="A8" s="425"/>
      <c r="B8" s="499"/>
      <c r="C8" s="499"/>
      <c r="D8" s="499"/>
      <c r="E8" s="501"/>
      <c r="F8" s="501"/>
      <c r="G8" s="501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86"/>
      <c r="Q8" s="431"/>
      <c r="R8" s="487"/>
      <c r="S8" s="487"/>
      <c r="T8" s="487"/>
      <c r="U8" s="498"/>
      <c r="V8" s="498"/>
      <c r="W8" s="491"/>
    </row>
    <row r="9" spans="1:23" s="7" customFormat="1" ht="18" customHeight="1" x14ac:dyDescent="0.25">
      <c r="A9" s="425"/>
      <c r="B9" s="499"/>
      <c r="C9" s="499"/>
      <c r="D9" s="499"/>
      <c r="E9" s="501"/>
      <c r="F9" s="501"/>
      <c r="G9" s="501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86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25"/>
      <c r="B10" s="499"/>
      <c r="C10" s="499"/>
      <c r="D10" s="499"/>
      <c r="E10" s="501"/>
      <c r="F10" s="501"/>
      <c r="G10" s="501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86"/>
      <c r="Q10" s="485" t="s">
        <v>73</v>
      </c>
      <c r="R10" s="485"/>
      <c r="S10" s="485"/>
      <c r="T10" s="476" t="s">
        <v>626</v>
      </c>
      <c r="U10" s="479" t="s">
        <v>627</v>
      </c>
      <c r="V10" s="482" t="s">
        <v>628</v>
      </c>
      <c r="W10" s="492">
        <v>43734</v>
      </c>
    </row>
    <row r="11" spans="1:23" s="7" customFormat="1" ht="18" customHeight="1" x14ac:dyDescent="0.25">
      <c r="A11" s="425"/>
      <c r="B11" s="499"/>
      <c r="C11" s="499"/>
      <c r="D11" s="499"/>
      <c r="E11" s="501"/>
      <c r="F11" s="501"/>
      <c r="G11" s="501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86"/>
      <c r="Q11" s="486"/>
      <c r="R11" s="486"/>
      <c r="S11" s="486"/>
      <c r="T11" s="477"/>
      <c r="U11" s="480"/>
      <c r="V11" s="483"/>
      <c r="W11" s="493"/>
    </row>
    <row r="12" spans="1:23" s="7" customFormat="1" ht="18" customHeight="1" x14ac:dyDescent="0.25">
      <c r="A12" s="425"/>
      <c r="B12" s="499"/>
      <c r="C12" s="499"/>
      <c r="D12" s="499"/>
      <c r="E12" s="501"/>
      <c r="F12" s="501"/>
      <c r="G12" s="501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86"/>
      <c r="Q12" s="486"/>
      <c r="R12" s="486"/>
      <c r="S12" s="486"/>
      <c r="T12" s="477"/>
      <c r="U12" s="480"/>
      <c r="V12" s="483"/>
      <c r="W12" s="493"/>
    </row>
    <row r="13" spans="1:23" s="7" customFormat="1" ht="18" customHeight="1" x14ac:dyDescent="0.25">
      <c r="A13" s="425"/>
      <c r="B13" s="499"/>
      <c r="C13" s="499"/>
      <c r="D13" s="499"/>
      <c r="E13" s="501"/>
      <c r="F13" s="501"/>
      <c r="G13" s="501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86"/>
      <c r="Q13" s="487"/>
      <c r="R13" s="487"/>
      <c r="S13" s="487"/>
      <c r="T13" s="478"/>
      <c r="U13" s="481"/>
      <c r="V13" s="484"/>
      <c r="W13" s="494"/>
    </row>
    <row r="14" spans="1:23" s="7" customFormat="1" ht="28.8" x14ac:dyDescent="0.25">
      <c r="A14" s="425"/>
      <c r="B14" s="499"/>
      <c r="C14" s="499"/>
      <c r="D14" s="499"/>
      <c r="E14" s="501"/>
      <c r="F14" s="501"/>
      <c r="G14" s="501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86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25"/>
      <c r="B15" s="499"/>
      <c r="C15" s="499"/>
      <c r="D15" s="499"/>
      <c r="E15" s="501"/>
      <c r="F15" s="501"/>
      <c r="G15" s="501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86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25"/>
      <c r="B16" s="499"/>
      <c r="C16" s="499"/>
      <c r="D16" s="499"/>
      <c r="E16" s="501"/>
      <c r="F16" s="501"/>
      <c r="G16" s="501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86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25"/>
      <c r="B17" s="499"/>
      <c r="C17" s="499"/>
      <c r="D17" s="499"/>
      <c r="E17" s="501"/>
      <c r="F17" s="501"/>
      <c r="G17" s="501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86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25"/>
      <c r="B18" s="499"/>
      <c r="C18" s="499"/>
      <c r="D18" s="499"/>
      <c r="E18" s="501"/>
      <c r="F18" s="501"/>
      <c r="G18" s="501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86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25"/>
      <c r="B19" s="499"/>
      <c r="C19" s="499"/>
      <c r="D19" s="499"/>
      <c r="E19" s="501"/>
      <c r="F19" s="501"/>
      <c r="G19" s="501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86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25"/>
      <c r="B20" s="499"/>
      <c r="C20" s="499"/>
      <c r="D20" s="499"/>
      <c r="E20" s="501"/>
      <c r="F20" s="501"/>
      <c r="G20" s="501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86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25"/>
      <c r="B21" s="499"/>
      <c r="C21" s="499"/>
      <c r="D21" s="499"/>
      <c r="E21" s="501"/>
      <c r="F21" s="501"/>
      <c r="G21" s="501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86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25"/>
      <c r="B22" s="499"/>
      <c r="C22" s="499"/>
      <c r="D22" s="499"/>
      <c r="E22" s="501"/>
      <c r="F22" s="501"/>
      <c r="G22" s="501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86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25"/>
      <c r="B23" s="499"/>
      <c r="C23" s="499"/>
      <c r="D23" s="499"/>
      <c r="E23" s="501"/>
      <c r="F23" s="501"/>
      <c r="G23" s="501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86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25"/>
      <c r="B24" s="499"/>
      <c r="C24" s="499"/>
      <c r="D24" s="499"/>
      <c r="E24" s="501"/>
      <c r="F24" s="501"/>
      <c r="G24" s="501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76" t="s">
        <v>530</v>
      </c>
      <c r="O24" s="252">
        <v>3377</v>
      </c>
      <c r="P24" s="486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25"/>
      <c r="B25" s="499"/>
      <c r="C25" s="499"/>
      <c r="D25" s="499"/>
      <c r="E25" s="501"/>
      <c r="F25" s="501"/>
      <c r="G25" s="501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77"/>
      <c r="O25" s="295">
        <v>3380</v>
      </c>
      <c r="P25" s="486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25"/>
      <c r="B26" s="499"/>
      <c r="C26" s="499"/>
      <c r="D26" s="499"/>
      <c r="E26" s="501"/>
      <c r="F26" s="501"/>
      <c r="G26" s="501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77"/>
      <c r="O26" s="318">
        <v>3383</v>
      </c>
      <c r="P26" s="486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25"/>
      <c r="B27" s="499"/>
      <c r="C27" s="499"/>
      <c r="D27" s="499"/>
      <c r="E27" s="501"/>
      <c r="F27" s="501"/>
      <c r="G27" s="501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77"/>
      <c r="O27" s="342">
        <v>3386</v>
      </c>
      <c r="P27" s="486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25"/>
      <c r="B28" s="499"/>
      <c r="C28" s="499"/>
      <c r="D28" s="499"/>
      <c r="E28" s="501"/>
      <c r="F28" s="501"/>
      <c r="G28" s="501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77"/>
      <c r="O28" s="367">
        <v>3389</v>
      </c>
      <c r="P28" s="486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25"/>
      <c r="B29" s="499"/>
      <c r="C29" s="499"/>
      <c r="D29" s="499"/>
      <c r="E29" s="501"/>
      <c r="F29" s="501"/>
      <c r="G29" s="501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78"/>
      <c r="O29" s="11">
        <v>3390</v>
      </c>
      <c r="P29" s="487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26" t="s">
        <v>176</v>
      </c>
      <c r="B30" s="499"/>
      <c r="C30" s="499"/>
      <c r="D30" s="499"/>
      <c r="E30" s="501"/>
      <c r="F30" s="501"/>
      <c r="G30" s="501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50" t="s">
        <v>51</v>
      </c>
      <c r="Q30" s="429" t="s">
        <v>37</v>
      </c>
      <c r="R30" s="473"/>
      <c r="S30" s="473"/>
      <c r="T30" s="450" t="s">
        <v>613</v>
      </c>
      <c r="U30" s="503"/>
      <c r="V30" s="503"/>
      <c r="W30" s="490">
        <v>43612</v>
      </c>
    </row>
    <row r="31" spans="1:23" s="9" customFormat="1" ht="18" customHeight="1" x14ac:dyDescent="0.25">
      <c r="A31" s="426"/>
      <c r="B31" s="499"/>
      <c r="C31" s="499"/>
      <c r="D31" s="499"/>
      <c r="E31" s="501"/>
      <c r="F31" s="501"/>
      <c r="G31" s="501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4"/>
      <c r="Q31" s="429"/>
      <c r="R31" s="474"/>
      <c r="S31" s="474"/>
      <c r="T31" s="474"/>
      <c r="U31" s="504"/>
      <c r="V31" s="504"/>
      <c r="W31" s="490"/>
    </row>
    <row r="32" spans="1:23" s="9" customFormat="1" ht="18" customHeight="1" x14ac:dyDescent="0.25">
      <c r="A32" s="427"/>
      <c r="B32" s="499"/>
      <c r="C32" s="499"/>
      <c r="D32" s="499"/>
      <c r="E32" s="501"/>
      <c r="F32" s="501"/>
      <c r="G32" s="501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4"/>
      <c r="Q32" s="429"/>
      <c r="R32" s="474"/>
      <c r="S32" s="474"/>
      <c r="T32" s="474"/>
      <c r="U32" s="504"/>
      <c r="V32" s="504"/>
      <c r="W32" s="490"/>
    </row>
    <row r="33" spans="1:23" s="9" customFormat="1" ht="18" customHeight="1" x14ac:dyDescent="0.25">
      <c r="A33" s="427"/>
      <c r="B33" s="499"/>
      <c r="C33" s="499"/>
      <c r="D33" s="499"/>
      <c r="E33" s="501"/>
      <c r="F33" s="501"/>
      <c r="G33" s="501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4"/>
      <c r="Q33" s="429"/>
      <c r="R33" s="474"/>
      <c r="S33" s="474"/>
      <c r="T33" s="474"/>
      <c r="U33" s="504"/>
      <c r="V33" s="504"/>
      <c r="W33" s="490"/>
    </row>
    <row r="34" spans="1:23" s="9" customFormat="1" ht="18" customHeight="1" x14ac:dyDescent="0.25">
      <c r="A34" s="427"/>
      <c r="B34" s="499"/>
      <c r="C34" s="499"/>
      <c r="D34" s="499"/>
      <c r="E34" s="501"/>
      <c r="F34" s="501"/>
      <c r="G34" s="501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4"/>
      <c r="Q34" s="429"/>
      <c r="R34" s="474"/>
      <c r="S34" s="474"/>
      <c r="T34" s="474"/>
      <c r="U34" s="504"/>
      <c r="V34" s="504"/>
      <c r="W34" s="490"/>
    </row>
    <row r="35" spans="1:23" s="9" customFormat="1" ht="18" customHeight="1" x14ac:dyDescent="0.25">
      <c r="A35" s="427"/>
      <c r="B35" s="499"/>
      <c r="C35" s="499"/>
      <c r="D35" s="499"/>
      <c r="E35" s="501"/>
      <c r="F35" s="501"/>
      <c r="G35" s="501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4"/>
      <c r="Q35" s="429"/>
      <c r="R35" s="474"/>
      <c r="S35" s="474"/>
      <c r="T35" s="474"/>
      <c r="U35" s="504"/>
      <c r="V35" s="504"/>
      <c r="W35" s="490"/>
    </row>
    <row r="36" spans="1:23" s="9" customFormat="1" ht="18" customHeight="1" x14ac:dyDescent="0.25">
      <c r="A36" s="427"/>
      <c r="B36" s="499"/>
      <c r="C36" s="499"/>
      <c r="D36" s="499"/>
      <c r="E36" s="501"/>
      <c r="F36" s="501"/>
      <c r="G36" s="501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4"/>
      <c r="Q36" s="429"/>
      <c r="R36" s="474"/>
      <c r="S36" s="474"/>
      <c r="T36" s="474"/>
      <c r="U36" s="504"/>
      <c r="V36" s="504"/>
      <c r="W36" s="490"/>
    </row>
    <row r="37" spans="1:23" s="9" customFormat="1" ht="18" customHeight="1" x14ac:dyDescent="0.25">
      <c r="A37" s="427"/>
      <c r="B37" s="499"/>
      <c r="C37" s="499"/>
      <c r="D37" s="499"/>
      <c r="E37" s="501"/>
      <c r="F37" s="501"/>
      <c r="G37" s="501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4"/>
      <c r="Q37" s="429"/>
      <c r="R37" s="474"/>
      <c r="S37" s="474"/>
      <c r="T37" s="474"/>
      <c r="U37" s="504"/>
      <c r="V37" s="504"/>
      <c r="W37" s="490"/>
    </row>
    <row r="38" spans="1:23" s="9" customFormat="1" ht="18" customHeight="1" x14ac:dyDescent="0.25">
      <c r="A38" s="427"/>
      <c r="B38" s="499"/>
      <c r="C38" s="499"/>
      <c r="D38" s="499"/>
      <c r="E38" s="501"/>
      <c r="F38" s="501"/>
      <c r="G38" s="501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4"/>
      <c r="Q38" s="429"/>
      <c r="R38" s="475"/>
      <c r="S38" s="475"/>
      <c r="T38" s="475"/>
      <c r="U38" s="505"/>
      <c r="V38" s="505"/>
      <c r="W38" s="490"/>
    </row>
    <row r="39" spans="1:23" s="9" customFormat="1" ht="18" customHeight="1" x14ac:dyDescent="0.25">
      <c r="A39" s="427"/>
      <c r="B39" s="499"/>
      <c r="C39" s="499"/>
      <c r="D39" s="499"/>
      <c r="E39" s="501"/>
      <c r="F39" s="501"/>
      <c r="G39" s="501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4"/>
      <c r="Q39" s="473" t="s">
        <v>73</v>
      </c>
      <c r="R39" s="473"/>
      <c r="S39" s="473"/>
      <c r="T39" s="450" t="s">
        <v>626</v>
      </c>
      <c r="U39" s="467" t="s">
        <v>627</v>
      </c>
      <c r="V39" s="470" t="s">
        <v>628</v>
      </c>
      <c r="W39" s="453">
        <v>43734</v>
      </c>
    </row>
    <row r="40" spans="1:23" s="9" customFormat="1" ht="18" customHeight="1" x14ac:dyDescent="0.25">
      <c r="A40" s="427"/>
      <c r="B40" s="499"/>
      <c r="C40" s="499"/>
      <c r="D40" s="499"/>
      <c r="E40" s="501"/>
      <c r="F40" s="501"/>
      <c r="G40" s="501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4"/>
      <c r="Q40" s="474"/>
      <c r="R40" s="474"/>
      <c r="S40" s="474"/>
      <c r="T40" s="451"/>
      <c r="U40" s="468"/>
      <c r="V40" s="471"/>
      <c r="W40" s="495"/>
    </row>
    <row r="41" spans="1:23" s="9" customFormat="1" ht="18" customHeight="1" x14ac:dyDescent="0.25">
      <c r="A41" s="427"/>
      <c r="B41" s="499"/>
      <c r="C41" s="499"/>
      <c r="D41" s="499"/>
      <c r="E41" s="501"/>
      <c r="F41" s="501"/>
      <c r="G41" s="501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4"/>
      <c r="Q41" s="474"/>
      <c r="R41" s="474"/>
      <c r="S41" s="474"/>
      <c r="T41" s="451"/>
      <c r="U41" s="468"/>
      <c r="V41" s="471"/>
      <c r="W41" s="495"/>
    </row>
    <row r="42" spans="1:23" s="9" customFormat="1" ht="18" customHeight="1" x14ac:dyDescent="0.25">
      <c r="A42" s="427"/>
      <c r="B42" s="499"/>
      <c r="C42" s="499"/>
      <c r="D42" s="499"/>
      <c r="E42" s="501"/>
      <c r="F42" s="501"/>
      <c r="G42" s="501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4"/>
      <c r="Q42" s="475"/>
      <c r="R42" s="475"/>
      <c r="S42" s="475"/>
      <c r="T42" s="452"/>
      <c r="U42" s="469"/>
      <c r="V42" s="472"/>
      <c r="W42" s="495"/>
    </row>
    <row r="43" spans="1:23" s="9" customFormat="1" ht="28.8" x14ac:dyDescent="0.25">
      <c r="A43" s="427"/>
      <c r="B43" s="499"/>
      <c r="C43" s="499"/>
      <c r="D43" s="499"/>
      <c r="E43" s="501"/>
      <c r="F43" s="501"/>
      <c r="G43" s="501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4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7"/>
      <c r="B44" s="499"/>
      <c r="C44" s="499"/>
      <c r="D44" s="499"/>
      <c r="E44" s="501"/>
      <c r="F44" s="501"/>
      <c r="G44" s="501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4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7"/>
      <c r="B45" s="499"/>
      <c r="C45" s="499"/>
      <c r="D45" s="499"/>
      <c r="E45" s="501"/>
      <c r="F45" s="501"/>
      <c r="G45" s="501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4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7"/>
      <c r="B46" s="499"/>
      <c r="C46" s="499"/>
      <c r="D46" s="499"/>
      <c r="E46" s="501"/>
      <c r="F46" s="501"/>
      <c r="G46" s="501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4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7"/>
      <c r="B47" s="499"/>
      <c r="C47" s="499"/>
      <c r="D47" s="499"/>
      <c r="E47" s="501"/>
      <c r="F47" s="501"/>
      <c r="G47" s="501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4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7"/>
      <c r="B48" s="499"/>
      <c r="C48" s="499"/>
      <c r="D48" s="499"/>
      <c r="E48" s="501"/>
      <c r="F48" s="501"/>
      <c r="G48" s="501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4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7"/>
      <c r="B49" s="499"/>
      <c r="C49" s="499"/>
      <c r="D49" s="499"/>
      <c r="E49" s="501"/>
      <c r="F49" s="501"/>
      <c r="G49" s="501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4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7"/>
      <c r="B50" s="499"/>
      <c r="C50" s="499"/>
      <c r="D50" s="499"/>
      <c r="E50" s="501"/>
      <c r="F50" s="501"/>
      <c r="G50" s="501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4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7"/>
      <c r="B51" s="499"/>
      <c r="C51" s="499"/>
      <c r="D51" s="499"/>
      <c r="E51" s="501"/>
      <c r="F51" s="501"/>
      <c r="G51" s="501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4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7"/>
      <c r="B52" s="499"/>
      <c r="C52" s="499"/>
      <c r="D52" s="499"/>
      <c r="E52" s="501"/>
      <c r="F52" s="501"/>
      <c r="G52" s="501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4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7"/>
      <c r="B53" s="499"/>
      <c r="C53" s="499"/>
      <c r="D53" s="499"/>
      <c r="E53" s="501"/>
      <c r="F53" s="501"/>
      <c r="G53" s="501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4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7"/>
      <c r="B54" s="499"/>
      <c r="C54" s="499"/>
      <c r="D54" s="499"/>
      <c r="E54" s="501"/>
      <c r="F54" s="501"/>
      <c r="G54" s="501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4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7"/>
      <c r="B55" s="499"/>
      <c r="C55" s="499"/>
      <c r="D55" s="499"/>
      <c r="E55" s="501"/>
      <c r="F55" s="501"/>
      <c r="G55" s="501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4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24" t="s">
        <v>131</v>
      </c>
      <c r="B56" s="499"/>
      <c r="C56" s="499"/>
      <c r="D56" s="499"/>
      <c r="E56" s="501"/>
      <c r="F56" s="501"/>
      <c r="G56" s="501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76" t="s">
        <v>302</v>
      </c>
      <c r="Q56" s="431" t="s">
        <v>37</v>
      </c>
      <c r="R56" s="485"/>
      <c r="S56" s="485"/>
      <c r="T56" s="476" t="s">
        <v>613</v>
      </c>
      <c r="U56" s="496"/>
      <c r="V56" s="496"/>
      <c r="W56" s="491">
        <v>43612</v>
      </c>
    </row>
    <row r="57" spans="1:23" s="7" customFormat="1" ht="18" customHeight="1" x14ac:dyDescent="0.25">
      <c r="A57" s="425"/>
      <c r="B57" s="499"/>
      <c r="C57" s="499"/>
      <c r="D57" s="499"/>
      <c r="E57" s="501"/>
      <c r="F57" s="501"/>
      <c r="G57" s="501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86"/>
      <c r="Q57" s="431"/>
      <c r="R57" s="486"/>
      <c r="S57" s="486"/>
      <c r="T57" s="486"/>
      <c r="U57" s="497"/>
      <c r="V57" s="497"/>
      <c r="W57" s="491"/>
    </row>
    <row r="58" spans="1:23" s="7" customFormat="1" ht="18" customHeight="1" x14ac:dyDescent="0.25">
      <c r="A58" s="425"/>
      <c r="B58" s="499"/>
      <c r="C58" s="499"/>
      <c r="D58" s="499"/>
      <c r="E58" s="501"/>
      <c r="F58" s="501"/>
      <c r="G58" s="501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86"/>
      <c r="Q58" s="431"/>
      <c r="R58" s="486"/>
      <c r="S58" s="486"/>
      <c r="T58" s="486"/>
      <c r="U58" s="497"/>
      <c r="V58" s="497"/>
      <c r="W58" s="491"/>
    </row>
    <row r="59" spans="1:23" s="7" customFormat="1" ht="18" customHeight="1" x14ac:dyDescent="0.25">
      <c r="A59" s="425"/>
      <c r="B59" s="499"/>
      <c r="C59" s="499"/>
      <c r="D59" s="499"/>
      <c r="E59" s="501"/>
      <c r="F59" s="501"/>
      <c r="G59" s="501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86"/>
      <c r="Q59" s="431"/>
      <c r="R59" s="487"/>
      <c r="S59" s="487"/>
      <c r="T59" s="487"/>
      <c r="U59" s="498"/>
      <c r="V59" s="498"/>
      <c r="W59" s="491"/>
    </row>
    <row r="60" spans="1:23" s="7" customFormat="1" ht="18" customHeight="1" x14ac:dyDescent="0.25">
      <c r="A60" s="425"/>
      <c r="B60" s="499"/>
      <c r="C60" s="499"/>
      <c r="D60" s="499"/>
      <c r="E60" s="501"/>
      <c r="F60" s="501"/>
      <c r="G60" s="501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86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25"/>
      <c r="B61" s="499"/>
      <c r="C61" s="499"/>
      <c r="D61" s="499"/>
      <c r="E61" s="501"/>
      <c r="F61" s="501"/>
      <c r="G61" s="501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86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25"/>
      <c r="B62" s="499"/>
      <c r="C62" s="499"/>
      <c r="D62" s="499"/>
      <c r="E62" s="501"/>
      <c r="F62" s="501"/>
      <c r="G62" s="501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86"/>
      <c r="Q62" s="458" t="s">
        <v>183</v>
      </c>
      <c r="R62" s="458"/>
      <c r="S62" s="458"/>
      <c r="T62" s="458" t="s">
        <v>626</v>
      </c>
      <c r="U62" s="461" t="s">
        <v>627</v>
      </c>
      <c r="V62" s="464" t="s">
        <v>628</v>
      </c>
      <c r="W62" s="492">
        <v>43734</v>
      </c>
    </row>
    <row r="63" spans="1:23" s="7" customFormat="1" x14ac:dyDescent="0.25">
      <c r="A63" s="425"/>
      <c r="B63" s="499"/>
      <c r="C63" s="499"/>
      <c r="D63" s="499"/>
      <c r="E63" s="501"/>
      <c r="F63" s="501"/>
      <c r="G63" s="501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86"/>
      <c r="Q63" s="459"/>
      <c r="R63" s="459"/>
      <c r="S63" s="459"/>
      <c r="T63" s="459"/>
      <c r="U63" s="462"/>
      <c r="V63" s="465"/>
      <c r="W63" s="493"/>
    </row>
    <row r="64" spans="1:23" s="7" customFormat="1" x14ac:dyDescent="0.25">
      <c r="A64" s="425"/>
      <c r="B64" s="499"/>
      <c r="C64" s="499"/>
      <c r="D64" s="499"/>
      <c r="E64" s="501"/>
      <c r="F64" s="501"/>
      <c r="G64" s="501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86"/>
      <c r="Q64" s="459"/>
      <c r="R64" s="459"/>
      <c r="S64" s="459"/>
      <c r="T64" s="459"/>
      <c r="U64" s="462"/>
      <c r="V64" s="465"/>
      <c r="W64" s="493"/>
    </row>
    <row r="65" spans="1:23" s="7" customFormat="1" x14ac:dyDescent="0.25">
      <c r="A65" s="425"/>
      <c r="B65" s="499"/>
      <c r="C65" s="499"/>
      <c r="D65" s="499"/>
      <c r="E65" s="501"/>
      <c r="F65" s="501"/>
      <c r="G65" s="501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86"/>
      <c r="Q65" s="459"/>
      <c r="R65" s="459"/>
      <c r="S65" s="459"/>
      <c r="T65" s="459"/>
      <c r="U65" s="462"/>
      <c r="V65" s="465"/>
      <c r="W65" s="493"/>
    </row>
    <row r="66" spans="1:23" s="7" customFormat="1" x14ac:dyDescent="0.25">
      <c r="A66" s="425"/>
      <c r="B66" s="499"/>
      <c r="C66" s="499"/>
      <c r="D66" s="499"/>
      <c r="E66" s="501"/>
      <c r="F66" s="501"/>
      <c r="G66" s="501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86"/>
      <c r="Q66" s="460"/>
      <c r="R66" s="460"/>
      <c r="S66" s="460"/>
      <c r="T66" s="460"/>
      <c r="U66" s="463"/>
      <c r="V66" s="466"/>
      <c r="W66" s="494"/>
    </row>
    <row r="67" spans="1:23" s="7" customFormat="1" ht="28.8" x14ac:dyDescent="0.25">
      <c r="A67" s="425"/>
      <c r="B67" s="499"/>
      <c r="C67" s="499"/>
      <c r="D67" s="499"/>
      <c r="E67" s="501"/>
      <c r="F67" s="501"/>
      <c r="G67" s="501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86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25"/>
      <c r="B68" s="499"/>
      <c r="C68" s="499"/>
      <c r="D68" s="499"/>
      <c r="E68" s="501"/>
      <c r="F68" s="501"/>
      <c r="G68" s="501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86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25"/>
      <c r="B69" s="499"/>
      <c r="C69" s="499"/>
      <c r="D69" s="499"/>
      <c r="E69" s="501"/>
      <c r="F69" s="501"/>
      <c r="G69" s="501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86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25"/>
      <c r="B70" s="499"/>
      <c r="C70" s="499"/>
      <c r="D70" s="499"/>
      <c r="E70" s="501"/>
      <c r="F70" s="501"/>
      <c r="G70" s="501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86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25"/>
      <c r="B71" s="499"/>
      <c r="C71" s="499"/>
      <c r="D71" s="499"/>
      <c r="E71" s="501"/>
      <c r="F71" s="501"/>
      <c r="G71" s="501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86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25"/>
      <c r="B72" s="499"/>
      <c r="C72" s="499"/>
      <c r="D72" s="499"/>
      <c r="E72" s="501"/>
      <c r="F72" s="501"/>
      <c r="G72" s="501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86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25"/>
      <c r="B73" s="499"/>
      <c r="C73" s="499"/>
      <c r="D73" s="499"/>
      <c r="E73" s="501"/>
      <c r="F73" s="501"/>
      <c r="G73" s="501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86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25"/>
      <c r="B74" s="499"/>
      <c r="C74" s="499"/>
      <c r="D74" s="499"/>
      <c r="E74" s="501"/>
      <c r="F74" s="501"/>
      <c r="G74" s="501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86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25"/>
      <c r="B75" s="499"/>
      <c r="C75" s="499"/>
      <c r="D75" s="499"/>
      <c r="E75" s="501"/>
      <c r="F75" s="501"/>
      <c r="G75" s="501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86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25"/>
      <c r="B76" s="499"/>
      <c r="C76" s="499"/>
      <c r="D76" s="499"/>
      <c r="E76" s="501"/>
      <c r="F76" s="501"/>
      <c r="G76" s="501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86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25"/>
      <c r="B77" s="499"/>
      <c r="C77" s="499"/>
      <c r="D77" s="499"/>
      <c r="E77" s="501"/>
      <c r="F77" s="501"/>
      <c r="G77" s="501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86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25"/>
      <c r="B78" s="499"/>
      <c r="C78" s="499"/>
      <c r="D78" s="499"/>
      <c r="E78" s="501"/>
      <c r="F78" s="501"/>
      <c r="G78" s="501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86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25"/>
      <c r="B79" s="499"/>
      <c r="C79" s="499"/>
      <c r="D79" s="499"/>
      <c r="E79" s="501"/>
      <c r="F79" s="501"/>
      <c r="G79" s="501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76" t="s">
        <v>497</v>
      </c>
      <c r="O79" s="310">
        <v>3382</v>
      </c>
      <c r="P79" s="486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25"/>
      <c r="B80" s="499"/>
      <c r="C80" s="499"/>
      <c r="D80" s="499"/>
      <c r="E80" s="501"/>
      <c r="F80" s="501"/>
      <c r="G80" s="501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77"/>
      <c r="O80" s="336">
        <v>3385</v>
      </c>
      <c r="P80" s="486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25"/>
      <c r="B81" s="499"/>
      <c r="C81" s="499"/>
      <c r="D81" s="499"/>
      <c r="E81" s="502"/>
      <c r="F81" s="502"/>
      <c r="G81" s="502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78"/>
      <c r="O81" s="161">
        <v>3388</v>
      </c>
      <c r="P81" s="487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topLeftCell="A100" workbookViewId="0">
      <pane xSplit="1" topLeftCell="I1" activePane="topRight" state="frozen"/>
      <selection pane="topRight" activeCell="Q106" sqref="Q106:Q114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6" t="s">
        <v>785</v>
      </c>
      <c r="L2" s="406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24" t="s">
        <v>287</v>
      </c>
      <c r="B3" s="499">
        <v>56</v>
      </c>
      <c r="C3" s="499">
        <v>512</v>
      </c>
      <c r="D3" s="499">
        <v>44</v>
      </c>
      <c r="E3" s="444" t="str">
        <f>TEXT(ROUND(SUM(I3:I94)/(B3*2)*100,4),"0.00")</f>
        <v>164.29</v>
      </c>
      <c r="F3" s="444" t="str">
        <f>TEXT(ROUND(SUM(J3:J94)/C3*100,4),"0.00")</f>
        <v>108.59</v>
      </c>
      <c r="G3" s="447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30" t="s">
        <v>311</v>
      </c>
      <c r="R3" s="430" t="s">
        <v>614</v>
      </c>
      <c r="S3" s="476" t="s">
        <v>615</v>
      </c>
      <c r="T3" s="476" t="s">
        <v>616</v>
      </c>
      <c r="U3" s="476" t="s">
        <v>617</v>
      </c>
      <c r="V3" s="479" t="s">
        <v>618</v>
      </c>
      <c r="W3" s="482" t="s">
        <v>619</v>
      </c>
      <c r="X3" s="491">
        <v>43944</v>
      </c>
    </row>
    <row r="4" spans="1:24" ht="14.4" customHeight="1" x14ac:dyDescent="0.25">
      <c r="A4" s="424"/>
      <c r="B4" s="499"/>
      <c r="C4" s="499"/>
      <c r="D4" s="499"/>
      <c r="E4" s="445"/>
      <c r="F4" s="445"/>
      <c r="G4" s="448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30"/>
      <c r="R4" s="430"/>
      <c r="S4" s="478"/>
      <c r="T4" s="478"/>
      <c r="U4" s="478"/>
      <c r="V4" s="481"/>
      <c r="W4" s="498"/>
      <c r="X4" s="491"/>
    </row>
    <row r="5" spans="1:24" ht="14.4" customHeight="1" x14ac:dyDescent="0.25">
      <c r="A5" s="424"/>
      <c r="B5" s="499"/>
      <c r="C5" s="499"/>
      <c r="D5" s="499"/>
      <c r="E5" s="445"/>
      <c r="F5" s="445"/>
      <c r="G5" s="448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30"/>
      <c r="R5" s="512" t="s">
        <v>297</v>
      </c>
      <c r="S5" s="513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24"/>
      <c r="B6" s="499"/>
      <c r="C6" s="499"/>
      <c r="D6" s="499"/>
      <c r="E6" s="445"/>
      <c r="F6" s="445"/>
      <c r="G6" s="448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30"/>
      <c r="R6" s="510" t="s">
        <v>304</v>
      </c>
      <c r="S6" s="511"/>
      <c r="T6" s="277"/>
      <c r="U6" s="199"/>
      <c r="V6" s="187"/>
      <c r="W6" s="203"/>
      <c r="X6" s="197">
        <v>43944</v>
      </c>
    </row>
    <row r="7" spans="1:24" x14ac:dyDescent="0.25">
      <c r="A7" s="424"/>
      <c r="B7" s="499"/>
      <c r="C7" s="499"/>
      <c r="D7" s="499"/>
      <c r="E7" s="445"/>
      <c r="F7" s="445"/>
      <c r="G7" s="448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30"/>
      <c r="R7" s="512" t="s">
        <v>307</v>
      </c>
      <c r="S7" s="513"/>
      <c r="T7" s="275"/>
      <c r="U7" s="193"/>
      <c r="V7" s="186"/>
      <c r="W7" s="188"/>
      <c r="X7" s="197">
        <v>43945</v>
      </c>
    </row>
    <row r="8" spans="1:24" x14ac:dyDescent="0.25">
      <c r="A8" s="424"/>
      <c r="B8" s="499"/>
      <c r="C8" s="499"/>
      <c r="D8" s="499"/>
      <c r="E8" s="445"/>
      <c r="F8" s="445"/>
      <c r="G8" s="448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30"/>
      <c r="R8" s="512" t="s">
        <v>312</v>
      </c>
      <c r="S8" s="513"/>
      <c r="T8" s="275"/>
      <c r="U8" s="193"/>
      <c r="V8" s="186"/>
      <c r="W8" s="188"/>
      <c r="X8" s="197">
        <v>43945</v>
      </c>
    </row>
    <row r="9" spans="1:24" x14ac:dyDescent="0.25">
      <c r="A9" s="424"/>
      <c r="B9" s="499"/>
      <c r="C9" s="499"/>
      <c r="D9" s="499"/>
      <c r="E9" s="445"/>
      <c r="F9" s="445"/>
      <c r="G9" s="448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30"/>
      <c r="R9" s="512" t="s">
        <v>318</v>
      </c>
      <c r="S9" s="513"/>
      <c r="T9" s="275"/>
      <c r="U9" s="193"/>
      <c r="V9" s="186"/>
      <c r="W9" s="188"/>
      <c r="X9" s="197">
        <v>43947</v>
      </c>
    </row>
    <row r="10" spans="1:24" ht="14.4" customHeight="1" x14ac:dyDescent="0.25">
      <c r="A10" s="424"/>
      <c r="B10" s="499"/>
      <c r="C10" s="499"/>
      <c r="D10" s="499"/>
      <c r="E10" s="445"/>
      <c r="F10" s="445"/>
      <c r="G10" s="448"/>
      <c r="H10" s="430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30"/>
      <c r="R10" s="514" t="s">
        <v>323</v>
      </c>
      <c r="S10" s="515"/>
      <c r="T10" s="278"/>
      <c r="U10" s="458" t="s">
        <v>377</v>
      </c>
      <c r="V10" s="461" t="s">
        <v>378</v>
      </c>
      <c r="W10" s="536" t="s">
        <v>379</v>
      </c>
      <c r="X10" s="491">
        <v>43948</v>
      </c>
    </row>
    <row r="11" spans="1:24" x14ac:dyDescent="0.25">
      <c r="A11" s="424"/>
      <c r="B11" s="499"/>
      <c r="C11" s="499"/>
      <c r="D11" s="499"/>
      <c r="E11" s="445"/>
      <c r="F11" s="445"/>
      <c r="G11" s="448"/>
      <c r="H11" s="430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30"/>
      <c r="R11" s="516"/>
      <c r="S11" s="517"/>
      <c r="T11" s="279"/>
      <c r="U11" s="459"/>
      <c r="V11" s="462"/>
      <c r="W11" s="536"/>
      <c r="X11" s="491"/>
    </row>
    <row r="12" spans="1:24" x14ac:dyDescent="0.25">
      <c r="A12" s="424"/>
      <c r="B12" s="499"/>
      <c r="C12" s="499"/>
      <c r="D12" s="499"/>
      <c r="E12" s="445"/>
      <c r="F12" s="445"/>
      <c r="G12" s="448"/>
      <c r="H12" s="430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30"/>
      <c r="R12" s="516"/>
      <c r="S12" s="517"/>
      <c r="T12" s="279"/>
      <c r="U12" s="459"/>
      <c r="V12" s="462"/>
      <c r="W12" s="536"/>
      <c r="X12" s="491"/>
    </row>
    <row r="13" spans="1:24" x14ac:dyDescent="0.25">
      <c r="A13" s="424"/>
      <c r="B13" s="499"/>
      <c r="C13" s="499"/>
      <c r="D13" s="499"/>
      <c r="E13" s="445"/>
      <c r="F13" s="445"/>
      <c r="G13" s="448"/>
      <c r="H13" s="430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30"/>
      <c r="R13" s="516"/>
      <c r="S13" s="517"/>
      <c r="T13" s="279"/>
      <c r="U13" s="459"/>
      <c r="V13" s="462"/>
      <c r="W13" s="536"/>
      <c r="X13" s="491"/>
    </row>
    <row r="14" spans="1:24" x14ac:dyDescent="0.25">
      <c r="A14" s="424"/>
      <c r="B14" s="499"/>
      <c r="C14" s="499"/>
      <c r="D14" s="499"/>
      <c r="E14" s="445"/>
      <c r="F14" s="445"/>
      <c r="G14" s="448"/>
      <c r="H14" s="430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30"/>
      <c r="R14" s="516"/>
      <c r="S14" s="517"/>
      <c r="T14" s="279"/>
      <c r="U14" s="459"/>
      <c r="V14" s="462"/>
      <c r="W14" s="536"/>
      <c r="X14" s="491"/>
    </row>
    <row r="15" spans="1:24" x14ac:dyDescent="0.25">
      <c r="A15" s="424"/>
      <c r="B15" s="499"/>
      <c r="C15" s="499"/>
      <c r="D15" s="499"/>
      <c r="E15" s="445"/>
      <c r="F15" s="445"/>
      <c r="G15" s="448"/>
      <c r="H15" s="430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30"/>
      <c r="R15" s="516"/>
      <c r="S15" s="517"/>
      <c r="T15" s="279"/>
      <c r="U15" s="459"/>
      <c r="V15" s="462"/>
      <c r="W15" s="536"/>
      <c r="X15" s="491"/>
    </row>
    <row r="16" spans="1:24" x14ac:dyDescent="0.25">
      <c r="A16" s="424"/>
      <c r="B16" s="499"/>
      <c r="C16" s="499"/>
      <c r="D16" s="499"/>
      <c r="E16" s="445"/>
      <c r="F16" s="445"/>
      <c r="G16" s="448"/>
      <c r="H16" s="430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30"/>
      <c r="R16" s="516"/>
      <c r="S16" s="517"/>
      <c r="T16" s="279"/>
      <c r="U16" s="459"/>
      <c r="V16" s="462"/>
      <c r="W16" s="536"/>
      <c r="X16" s="491"/>
    </row>
    <row r="17" spans="1:24" x14ac:dyDescent="0.25">
      <c r="A17" s="424"/>
      <c r="B17" s="499"/>
      <c r="C17" s="499"/>
      <c r="D17" s="499"/>
      <c r="E17" s="445"/>
      <c r="F17" s="445"/>
      <c r="G17" s="448"/>
      <c r="H17" s="430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30"/>
      <c r="R17" s="516"/>
      <c r="S17" s="517"/>
      <c r="T17" s="279"/>
      <c r="U17" s="459"/>
      <c r="V17" s="462"/>
      <c r="W17" s="536"/>
      <c r="X17" s="491"/>
    </row>
    <row r="18" spans="1:24" x14ac:dyDescent="0.25">
      <c r="A18" s="424"/>
      <c r="B18" s="499"/>
      <c r="C18" s="499"/>
      <c r="D18" s="499"/>
      <c r="E18" s="445"/>
      <c r="F18" s="445"/>
      <c r="G18" s="448"/>
      <c r="H18" s="430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30"/>
      <c r="R18" s="516"/>
      <c r="S18" s="517"/>
      <c r="T18" s="279"/>
      <c r="U18" s="459"/>
      <c r="V18" s="462"/>
      <c r="W18" s="536"/>
      <c r="X18" s="491"/>
    </row>
    <row r="19" spans="1:24" x14ac:dyDescent="0.25">
      <c r="A19" s="424"/>
      <c r="B19" s="499"/>
      <c r="C19" s="499"/>
      <c r="D19" s="499"/>
      <c r="E19" s="445"/>
      <c r="F19" s="445"/>
      <c r="G19" s="448"/>
      <c r="H19" s="430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30"/>
      <c r="R19" s="518"/>
      <c r="S19" s="519"/>
      <c r="T19" s="280"/>
      <c r="U19" s="460"/>
      <c r="V19" s="463"/>
      <c r="W19" s="536"/>
      <c r="X19" s="491"/>
    </row>
    <row r="20" spans="1:24" x14ac:dyDescent="0.25">
      <c r="A20" s="424"/>
      <c r="B20" s="499"/>
      <c r="C20" s="499"/>
      <c r="D20" s="499"/>
      <c r="E20" s="445"/>
      <c r="F20" s="445"/>
      <c r="G20" s="448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30"/>
      <c r="R20" s="510" t="s">
        <v>346</v>
      </c>
      <c r="S20" s="511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24"/>
      <c r="B21" s="499"/>
      <c r="C21" s="499"/>
      <c r="D21" s="499"/>
      <c r="E21" s="445"/>
      <c r="F21" s="445"/>
      <c r="G21" s="448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30"/>
      <c r="R21" s="514" t="s">
        <v>355</v>
      </c>
      <c r="S21" s="515"/>
      <c r="T21" s="278"/>
      <c r="U21" s="458" t="s">
        <v>356</v>
      </c>
      <c r="V21" s="461" t="s">
        <v>364</v>
      </c>
      <c r="W21" s="485" t="s">
        <v>374</v>
      </c>
      <c r="X21" s="492">
        <v>43962</v>
      </c>
    </row>
    <row r="22" spans="1:24" x14ac:dyDescent="0.25">
      <c r="A22" s="424"/>
      <c r="B22" s="499"/>
      <c r="C22" s="499"/>
      <c r="D22" s="499"/>
      <c r="E22" s="445"/>
      <c r="F22" s="445"/>
      <c r="G22" s="448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30"/>
      <c r="R22" s="518"/>
      <c r="S22" s="519"/>
      <c r="T22" s="280"/>
      <c r="U22" s="460"/>
      <c r="V22" s="463"/>
      <c r="W22" s="487"/>
      <c r="X22" s="494"/>
    </row>
    <row r="23" spans="1:24" ht="14.4" customHeight="1" x14ac:dyDescent="0.25">
      <c r="A23" s="424"/>
      <c r="B23" s="499"/>
      <c r="C23" s="499"/>
      <c r="D23" s="499"/>
      <c r="E23" s="445"/>
      <c r="F23" s="445"/>
      <c r="G23" s="448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30"/>
      <c r="R23" s="514" t="s">
        <v>392</v>
      </c>
      <c r="S23" s="515"/>
      <c r="T23" s="458"/>
      <c r="U23" s="538" t="s">
        <v>456</v>
      </c>
      <c r="V23" s="461" t="s">
        <v>383</v>
      </c>
      <c r="W23" s="534" t="s">
        <v>459</v>
      </c>
      <c r="X23" s="492">
        <v>43966</v>
      </c>
    </row>
    <row r="24" spans="1:24" x14ac:dyDescent="0.25">
      <c r="A24" s="424"/>
      <c r="B24" s="499"/>
      <c r="C24" s="499"/>
      <c r="D24" s="499"/>
      <c r="E24" s="445"/>
      <c r="F24" s="445"/>
      <c r="G24" s="448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30"/>
      <c r="R24" s="516"/>
      <c r="S24" s="517"/>
      <c r="T24" s="459"/>
      <c r="U24" s="538"/>
      <c r="V24" s="462"/>
      <c r="W24" s="539"/>
      <c r="X24" s="493"/>
    </row>
    <row r="25" spans="1:24" x14ac:dyDescent="0.25">
      <c r="A25" s="424"/>
      <c r="B25" s="499"/>
      <c r="C25" s="499"/>
      <c r="D25" s="499"/>
      <c r="E25" s="445"/>
      <c r="F25" s="445"/>
      <c r="G25" s="448"/>
      <c r="H25" s="477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30"/>
      <c r="R25" s="516"/>
      <c r="S25" s="517"/>
      <c r="T25" s="459"/>
      <c r="U25" s="538"/>
      <c r="V25" s="462"/>
      <c r="W25" s="539"/>
      <c r="X25" s="493"/>
    </row>
    <row r="26" spans="1:24" x14ac:dyDescent="0.25">
      <c r="A26" s="424"/>
      <c r="B26" s="499"/>
      <c r="C26" s="499"/>
      <c r="D26" s="499"/>
      <c r="E26" s="445"/>
      <c r="F26" s="445"/>
      <c r="G26" s="448"/>
      <c r="H26" s="478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30"/>
      <c r="R26" s="516"/>
      <c r="S26" s="517"/>
      <c r="T26" s="459"/>
      <c r="U26" s="538"/>
      <c r="V26" s="462"/>
      <c r="W26" s="539"/>
      <c r="X26" s="493"/>
    </row>
    <row r="27" spans="1:24" x14ac:dyDescent="0.25">
      <c r="A27" s="424"/>
      <c r="B27" s="499"/>
      <c r="C27" s="499"/>
      <c r="D27" s="499"/>
      <c r="E27" s="445"/>
      <c r="F27" s="445"/>
      <c r="G27" s="448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30"/>
      <c r="R27" s="516"/>
      <c r="S27" s="517"/>
      <c r="T27" s="459"/>
      <c r="U27" s="538"/>
      <c r="V27" s="462"/>
      <c r="W27" s="539"/>
      <c r="X27" s="493"/>
    </row>
    <row r="28" spans="1:24" x14ac:dyDescent="0.25">
      <c r="A28" s="424"/>
      <c r="B28" s="499"/>
      <c r="C28" s="499"/>
      <c r="D28" s="499"/>
      <c r="E28" s="445"/>
      <c r="F28" s="445"/>
      <c r="G28" s="448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30"/>
      <c r="R28" s="518"/>
      <c r="S28" s="519"/>
      <c r="T28" s="460"/>
      <c r="U28" s="538"/>
      <c r="V28" s="463"/>
      <c r="W28" s="535"/>
      <c r="X28" s="494"/>
    </row>
    <row r="29" spans="1:24" ht="14.4" customHeight="1" x14ac:dyDescent="0.25">
      <c r="A29" s="424"/>
      <c r="B29" s="499"/>
      <c r="C29" s="499"/>
      <c r="D29" s="499"/>
      <c r="E29" s="445"/>
      <c r="F29" s="445"/>
      <c r="G29" s="448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30"/>
      <c r="R29" s="514" t="s">
        <v>415</v>
      </c>
      <c r="S29" s="515"/>
      <c r="T29" s="278"/>
      <c r="U29" s="458" t="s">
        <v>412</v>
      </c>
      <c r="V29" s="461" t="s">
        <v>413</v>
      </c>
      <c r="W29" s="534" t="s">
        <v>414</v>
      </c>
      <c r="X29" s="492">
        <v>43978</v>
      </c>
    </row>
    <row r="30" spans="1:24" x14ac:dyDescent="0.25">
      <c r="A30" s="424"/>
      <c r="B30" s="499"/>
      <c r="C30" s="499"/>
      <c r="D30" s="499"/>
      <c r="E30" s="445"/>
      <c r="F30" s="445"/>
      <c r="G30" s="448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30"/>
      <c r="R30" s="516"/>
      <c r="S30" s="517"/>
      <c r="T30" s="279"/>
      <c r="U30" s="459"/>
      <c r="V30" s="462"/>
      <c r="W30" s="539"/>
      <c r="X30" s="493"/>
    </row>
    <row r="31" spans="1:24" x14ac:dyDescent="0.25">
      <c r="A31" s="424"/>
      <c r="B31" s="499"/>
      <c r="C31" s="499"/>
      <c r="D31" s="499"/>
      <c r="E31" s="445"/>
      <c r="F31" s="445"/>
      <c r="G31" s="448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30"/>
      <c r="R31" s="518"/>
      <c r="S31" s="519"/>
      <c r="T31" s="280"/>
      <c r="U31" s="460"/>
      <c r="V31" s="463"/>
      <c r="W31" s="535"/>
      <c r="X31" s="494"/>
    </row>
    <row r="32" spans="1:24" ht="14.4" customHeight="1" x14ac:dyDescent="0.25">
      <c r="A32" s="424"/>
      <c r="B32" s="499"/>
      <c r="C32" s="499"/>
      <c r="D32" s="499"/>
      <c r="E32" s="445"/>
      <c r="F32" s="445"/>
      <c r="G32" s="448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30"/>
      <c r="R32" s="514" t="s">
        <v>432</v>
      </c>
      <c r="S32" s="515"/>
      <c r="T32" s="278"/>
      <c r="U32" s="458" t="s">
        <v>433</v>
      </c>
      <c r="V32" s="461" t="s">
        <v>434</v>
      </c>
      <c r="W32" s="534" t="s">
        <v>435</v>
      </c>
      <c r="X32" s="492">
        <v>43984</v>
      </c>
    </row>
    <row r="33" spans="1:24" x14ac:dyDescent="0.25">
      <c r="A33" s="424"/>
      <c r="B33" s="499"/>
      <c r="C33" s="499"/>
      <c r="D33" s="499"/>
      <c r="E33" s="445"/>
      <c r="F33" s="445"/>
      <c r="G33" s="448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30"/>
      <c r="R33" s="516"/>
      <c r="S33" s="517"/>
      <c r="T33" s="279"/>
      <c r="U33" s="459"/>
      <c r="V33" s="462"/>
      <c r="W33" s="539"/>
      <c r="X33" s="493"/>
    </row>
    <row r="34" spans="1:24" x14ac:dyDescent="0.25">
      <c r="A34" s="424"/>
      <c r="B34" s="499"/>
      <c r="C34" s="499"/>
      <c r="D34" s="499"/>
      <c r="E34" s="445"/>
      <c r="F34" s="445"/>
      <c r="G34" s="448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30"/>
      <c r="R34" s="518"/>
      <c r="S34" s="519"/>
      <c r="T34" s="280"/>
      <c r="U34" s="460"/>
      <c r="V34" s="463"/>
      <c r="W34" s="535"/>
      <c r="X34" s="494"/>
    </row>
    <row r="35" spans="1:24" x14ac:dyDescent="0.25">
      <c r="A35" s="424"/>
      <c r="B35" s="499"/>
      <c r="C35" s="499"/>
      <c r="D35" s="499"/>
      <c r="E35" s="445"/>
      <c r="F35" s="445"/>
      <c r="G35" s="448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30"/>
      <c r="R35" s="514" t="s">
        <v>455</v>
      </c>
      <c r="S35" s="515"/>
      <c r="T35" s="278"/>
      <c r="U35" s="458" t="s">
        <v>457</v>
      </c>
      <c r="V35" s="461" t="s">
        <v>458</v>
      </c>
      <c r="W35" s="534" t="s">
        <v>460</v>
      </c>
      <c r="X35" s="243">
        <v>43987</v>
      </c>
    </row>
    <row r="36" spans="1:24" x14ac:dyDescent="0.25">
      <c r="A36" s="424"/>
      <c r="B36" s="499"/>
      <c r="C36" s="499"/>
      <c r="D36" s="499"/>
      <c r="E36" s="445"/>
      <c r="F36" s="445"/>
      <c r="G36" s="448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30"/>
      <c r="R36" s="516"/>
      <c r="S36" s="517"/>
      <c r="T36" s="279"/>
      <c r="U36" s="459"/>
      <c r="V36" s="462"/>
      <c r="W36" s="539"/>
      <c r="X36" s="492">
        <v>43990</v>
      </c>
    </row>
    <row r="37" spans="1:24" x14ac:dyDescent="0.25">
      <c r="A37" s="424"/>
      <c r="B37" s="499"/>
      <c r="C37" s="499"/>
      <c r="D37" s="499"/>
      <c r="E37" s="445"/>
      <c r="F37" s="445"/>
      <c r="G37" s="448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30"/>
      <c r="R37" s="516"/>
      <c r="S37" s="517"/>
      <c r="T37" s="279"/>
      <c r="U37" s="459"/>
      <c r="V37" s="462"/>
      <c r="W37" s="539"/>
      <c r="X37" s="493"/>
    </row>
    <row r="38" spans="1:24" x14ac:dyDescent="0.25">
      <c r="A38" s="424"/>
      <c r="B38" s="499"/>
      <c r="C38" s="499"/>
      <c r="D38" s="499"/>
      <c r="E38" s="445"/>
      <c r="F38" s="445"/>
      <c r="G38" s="448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30"/>
      <c r="R38" s="518"/>
      <c r="S38" s="519"/>
      <c r="T38" s="280"/>
      <c r="U38" s="460"/>
      <c r="V38" s="463"/>
      <c r="W38" s="535"/>
      <c r="X38" s="494"/>
    </row>
    <row r="39" spans="1:24" x14ac:dyDescent="0.25">
      <c r="A39" s="424"/>
      <c r="B39" s="499"/>
      <c r="C39" s="499"/>
      <c r="D39" s="499"/>
      <c r="E39" s="445"/>
      <c r="F39" s="445"/>
      <c r="G39" s="448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76" t="s">
        <v>521</v>
      </c>
      <c r="P39" s="285">
        <v>3379</v>
      </c>
      <c r="Q39" s="430"/>
      <c r="R39" s="514" t="s">
        <v>522</v>
      </c>
      <c r="S39" s="515"/>
      <c r="T39" s="458" t="s">
        <v>523</v>
      </c>
      <c r="U39" s="458" t="s">
        <v>524</v>
      </c>
      <c r="V39" s="461" t="s">
        <v>525</v>
      </c>
      <c r="W39" s="534" t="s">
        <v>526</v>
      </c>
      <c r="X39" s="287">
        <v>44006</v>
      </c>
    </row>
    <row r="40" spans="1:24" x14ac:dyDescent="0.25">
      <c r="A40" s="424"/>
      <c r="B40" s="499"/>
      <c r="C40" s="499"/>
      <c r="D40" s="499"/>
      <c r="E40" s="445"/>
      <c r="F40" s="445"/>
      <c r="G40" s="448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77"/>
      <c r="P40" s="285">
        <v>3380</v>
      </c>
      <c r="Q40" s="430"/>
      <c r="R40" s="516"/>
      <c r="S40" s="517"/>
      <c r="T40" s="459"/>
      <c r="U40" s="459"/>
      <c r="V40" s="462"/>
      <c r="W40" s="539"/>
      <c r="X40" s="492">
        <v>44010</v>
      </c>
    </row>
    <row r="41" spans="1:24" x14ac:dyDescent="0.25">
      <c r="A41" s="424"/>
      <c r="B41" s="499"/>
      <c r="C41" s="499"/>
      <c r="D41" s="499"/>
      <c r="E41" s="445"/>
      <c r="F41" s="445"/>
      <c r="G41" s="448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77"/>
      <c r="P41" s="283">
        <v>3381</v>
      </c>
      <c r="Q41" s="430"/>
      <c r="R41" s="518"/>
      <c r="S41" s="519"/>
      <c r="T41" s="460"/>
      <c r="U41" s="460"/>
      <c r="V41" s="463"/>
      <c r="W41" s="535"/>
      <c r="X41" s="494"/>
    </row>
    <row r="42" spans="1:24" ht="14.4" customHeight="1" x14ac:dyDescent="0.25">
      <c r="A42" s="424"/>
      <c r="B42" s="499"/>
      <c r="C42" s="499"/>
      <c r="D42" s="499"/>
      <c r="E42" s="445"/>
      <c r="F42" s="445"/>
      <c r="G42" s="448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77"/>
      <c r="P42" s="301">
        <v>3385</v>
      </c>
      <c r="Q42" s="430"/>
      <c r="R42" s="514" t="s">
        <v>556</v>
      </c>
      <c r="S42" s="515"/>
      <c r="T42" s="458"/>
      <c r="U42" s="458" t="s">
        <v>557</v>
      </c>
      <c r="V42" s="461" t="s">
        <v>558</v>
      </c>
      <c r="W42" s="534" t="s">
        <v>559</v>
      </c>
      <c r="X42" s="492">
        <v>44048</v>
      </c>
    </row>
    <row r="43" spans="1:24" x14ac:dyDescent="0.25">
      <c r="A43" s="424"/>
      <c r="B43" s="499"/>
      <c r="C43" s="499"/>
      <c r="D43" s="499"/>
      <c r="E43" s="445"/>
      <c r="F43" s="445"/>
      <c r="G43" s="448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77"/>
      <c r="P43" s="301">
        <v>3386</v>
      </c>
      <c r="Q43" s="430"/>
      <c r="R43" s="518"/>
      <c r="S43" s="519"/>
      <c r="T43" s="460"/>
      <c r="U43" s="460"/>
      <c r="V43" s="463"/>
      <c r="W43" s="535"/>
      <c r="X43" s="494"/>
    </row>
    <row r="44" spans="1:24" x14ac:dyDescent="0.25">
      <c r="A44" s="424"/>
      <c r="B44" s="499"/>
      <c r="C44" s="499"/>
      <c r="D44" s="499"/>
      <c r="E44" s="445"/>
      <c r="F44" s="445"/>
      <c r="G44" s="448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77"/>
      <c r="P44" s="314">
        <v>3389</v>
      </c>
      <c r="Q44" s="430"/>
      <c r="R44" s="458" t="s">
        <v>581</v>
      </c>
      <c r="S44" s="458" t="s">
        <v>582</v>
      </c>
      <c r="T44" s="458" t="s">
        <v>583</v>
      </c>
      <c r="U44" s="458" t="s">
        <v>584</v>
      </c>
      <c r="V44" s="461" t="s">
        <v>585</v>
      </c>
      <c r="W44" s="534" t="s">
        <v>586</v>
      </c>
      <c r="X44" s="492">
        <v>44053</v>
      </c>
    </row>
    <row r="45" spans="1:24" x14ac:dyDescent="0.25">
      <c r="A45" s="424"/>
      <c r="B45" s="499"/>
      <c r="C45" s="499"/>
      <c r="D45" s="499"/>
      <c r="E45" s="445"/>
      <c r="F45" s="445"/>
      <c r="G45" s="448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77"/>
      <c r="P45" s="314">
        <v>3390</v>
      </c>
      <c r="Q45" s="430"/>
      <c r="R45" s="460"/>
      <c r="S45" s="460"/>
      <c r="T45" s="460"/>
      <c r="U45" s="460"/>
      <c r="V45" s="463"/>
      <c r="W45" s="535"/>
      <c r="X45" s="494"/>
    </row>
    <row r="46" spans="1:24" x14ac:dyDescent="0.25">
      <c r="A46" s="424"/>
      <c r="B46" s="499"/>
      <c r="C46" s="499"/>
      <c r="D46" s="499"/>
      <c r="E46" s="445"/>
      <c r="F46" s="445"/>
      <c r="G46" s="448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77"/>
      <c r="P46" s="335">
        <v>3394</v>
      </c>
      <c r="Q46" s="430"/>
      <c r="R46" s="458" t="s">
        <v>648</v>
      </c>
      <c r="S46" s="458" t="s">
        <v>642</v>
      </c>
      <c r="T46" s="458" t="s">
        <v>643</v>
      </c>
      <c r="U46" s="458" t="s">
        <v>644</v>
      </c>
      <c r="V46" s="461" t="s">
        <v>645</v>
      </c>
      <c r="W46" s="534" t="s">
        <v>646</v>
      </c>
      <c r="X46" s="492">
        <v>44068</v>
      </c>
    </row>
    <row r="47" spans="1:24" x14ac:dyDescent="0.25">
      <c r="A47" s="424"/>
      <c r="B47" s="499"/>
      <c r="C47" s="499"/>
      <c r="D47" s="499"/>
      <c r="E47" s="445"/>
      <c r="F47" s="445"/>
      <c r="G47" s="448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78"/>
      <c r="P47" s="335">
        <v>3395</v>
      </c>
      <c r="Q47" s="430"/>
      <c r="R47" s="460"/>
      <c r="S47" s="460"/>
      <c r="T47" s="460"/>
      <c r="U47" s="460"/>
      <c r="V47" s="463"/>
      <c r="W47" s="535"/>
      <c r="X47" s="494"/>
    </row>
    <row r="48" spans="1:24" ht="28.8" customHeight="1" x14ac:dyDescent="0.25">
      <c r="A48" s="424"/>
      <c r="B48" s="499"/>
      <c r="C48" s="499"/>
      <c r="D48" s="499"/>
      <c r="E48" s="445"/>
      <c r="F48" s="445"/>
      <c r="G48" s="448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30"/>
      <c r="R48" s="510" t="s">
        <v>669</v>
      </c>
      <c r="S48" s="511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24"/>
      <c r="B49" s="499"/>
      <c r="C49" s="499"/>
      <c r="D49" s="499"/>
      <c r="E49" s="445"/>
      <c r="F49" s="445"/>
      <c r="G49" s="448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30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24" t="s">
        <v>288</v>
      </c>
      <c r="B50" s="499"/>
      <c r="C50" s="499"/>
      <c r="D50" s="499"/>
      <c r="E50" s="445"/>
      <c r="F50" s="445"/>
      <c r="G50" s="448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30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24"/>
      <c r="B51" s="499"/>
      <c r="C51" s="499"/>
      <c r="D51" s="499"/>
      <c r="E51" s="445"/>
      <c r="F51" s="445"/>
      <c r="G51" s="448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31"/>
      <c r="R51" s="430" t="s">
        <v>297</v>
      </c>
      <c r="S51" s="476"/>
      <c r="T51" s="476" t="s">
        <v>624</v>
      </c>
      <c r="U51" s="476" t="s">
        <v>621</v>
      </c>
      <c r="V51" s="479" t="s">
        <v>622</v>
      </c>
      <c r="W51" s="482" t="s">
        <v>623</v>
      </c>
      <c r="X51" s="491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24"/>
      <c r="B52" s="499"/>
      <c r="C52" s="499"/>
      <c r="D52" s="499"/>
      <c r="E52" s="445"/>
      <c r="F52" s="445"/>
      <c r="G52" s="448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31"/>
      <c r="R52" s="430"/>
      <c r="S52" s="478"/>
      <c r="T52" s="478"/>
      <c r="U52" s="478"/>
      <c r="V52" s="481"/>
      <c r="W52" s="498"/>
      <c r="X52" s="491"/>
      <c r="Y52" s="183"/>
      <c r="Z52" s="183"/>
      <c r="AA52" s="183"/>
      <c r="AB52" s="183"/>
      <c r="AC52" s="183"/>
      <c r="AD52" s="183"/>
    </row>
    <row r="53" spans="1:30" s="7" customFormat="1" x14ac:dyDescent="0.25">
      <c r="A53" s="424"/>
      <c r="B53" s="499"/>
      <c r="C53" s="499"/>
      <c r="D53" s="499"/>
      <c r="E53" s="445"/>
      <c r="F53" s="445"/>
      <c r="G53" s="448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31"/>
      <c r="R53" s="512" t="s">
        <v>307</v>
      </c>
      <c r="S53" s="513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24"/>
      <c r="B54" s="499"/>
      <c r="C54" s="499"/>
      <c r="D54" s="499"/>
      <c r="E54" s="445"/>
      <c r="F54" s="445"/>
      <c r="G54" s="448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31"/>
      <c r="R54" s="512" t="s">
        <v>312</v>
      </c>
      <c r="S54" s="513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24"/>
      <c r="B55" s="499"/>
      <c r="C55" s="499"/>
      <c r="D55" s="499"/>
      <c r="E55" s="445"/>
      <c r="F55" s="445"/>
      <c r="G55" s="448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31"/>
      <c r="R55" s="541" t="s">
        <v>318</v>
      </c>
      <c r="S55" s="542"/>
      <c r="T55" s="282"/>
      <c r="U55" s="476"/>
      <c r="V55" s="479"/>
      <c r="W55" s="496"/>
      <c r="X55" s="491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24"/>
      <c r="B56" s="499"/>
      <c r="C56" s="499"/>
      <c r="D56" s="499"/>
      <c r="E56" s="445"/>
      <c r="F56" s="445"/>
      <c r="G56" s="448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31"/>
      <c r="R56" s="543"/>
      <c r="S56" s="544"/>
      <c r="T56" s="281"/>
      <c r="U56" s="478"/>
      <c r="V56" s="481"/>
      <c r="W56" s="498"/>
      <c r="X56" s="491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24"/>
      <c r="B57" s="499"/>
      <c r="C57" s="499"/>
      <c r="D57" s="499"/>
      <c r="E57" s="445"/>
      <c r="F57" s="445"/>
      <c r="G57" s="448"/>
      <c r="H57" s="430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31"/>
      <c r="R57" s="514" t="s">
        <v>323</v>
      </c>
      <c r="S57" s="515"/>
      <c r="T57" s="458"/>
      <c r="U57" s="538" t="s">
        <v>377</v>
      </c>
      <c r="V57" s="537" t="s">
        <v>378</v>
      </c>
      <c r="W57" s="431" t="s">
        <v>379</v>
      </c>
      <c r="X57" s="491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24"/>
      <c r="B58" s="499"/>
      <c r="C58" s="499"/>
      <c r="D58" s="499"/>
      <c r="E58" s="445"/>
      <c r="F58" s="445"/>
      <c r="G58" s="448"/>
      <c r="H58" s="430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31"/>
      <c r="R58" s="516"/>
      <c r="S58" s="517"/>
      <c r="T58" s="459"/>
      <c r="U58" s="538"/>
      <c r="V58" s="537"/>
      <c r="W58" s="431"/>
      <c r="X58" s="491"/>
      <c r="Y58" s="183"/>
      <c r="Z58" s="183"/>
      <c r="AA58" s="183"/>
      <c r="AB58" s="183"/>
      <c r="AC58" s="183"/>
      <c r="AD58" s="183"/>
    </row>
    <row r="59" spans="1:30" s="7" customFormat="1" x14ac:dyDescent="0.25">
      <c r="A59" s="424"/>
      <c r="B59" s="499"/>
      <c r="C59" s="499"/>
      <c r="D59" s="499"/>
      <c r="E59" s="445"/>
      <c r="F59" s="445"/>
      <c r="G59" s="448"/>
      <c r="H59" s="430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31"/>
      <c r="R59" s="516"/>
      <c r="S59" s="517"/>
      <c r="T59" s="459"/>
      <c r="U59" s="538"/>
      <c r="V59" s="537"/>
      <c r="W59" s="431"/>
      <c r="X59" s="491"/>
      <c r="Y59" s="183"/>
      <c r="Z59" s="183"/>
      <c r="AA59" s="183"/>
      <c r="AB59" s="183"/>
      <c r="AC59" s="183"/>
      <c r="AD59" s="183"/>
    </row>
    <row r="60" spans="1:30" s="7" customFormat="1" x14ac:dyDescent="0.25">
      <c r="A60" s="424"/>
      <c r="B60" s="499"/>
      <c r="C60" s="499"/>
      <c r="D60" s="499"/>
      <c r="E60" s="445"/>
      <c r="F60" s="445"/>
      <c r="G60" s="448"/>
      <c r="H60" s="430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31"/>
      <c r="R60" s="516"/>
      <c r="S60" s="517"/>
      <c r="T60" s="459"/>
      <c r="U60" s="538"/>
      <c r="V60" s="537"/>
      <c r="W60" s="431"/>
      <c r="X60" s="491"/>
      <c r="Y60" s="183"/>
      <c r="Z60" s="183"/>
      <c r="AA60" s="183"/>
      <c r="AB60" s="183"/>
      <c r="AC60" s="183"/>
      <c r="AD60" s="183"/>
    </row>
    <row r="61" spans="1:30" s="7" customFormat="1" x14ac:dyDescent="0.25">
      <c r="A61" s="424"/>
      <c r="B61" s="499"/>
      <c r="C61" s="499"/>
      <c r="D61" s="499"/>
      <c r="E61" s="445"/>
      <c r="F61" s="445"/>
      <c r="G61" s="448"/>
      <c r="H61" s="430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31"/>
      <c r="R61" s="516"/>
      <c r="S61" s="517"/>
      <c r="T61" s="459"/>
      <c r="U61" s="538"/>
      <c r="V61" s="537"/>
      <c r="W61" s="431"/>
      <c r="X61" s="491"/>
      <c r="Y61" s="183"/>
      <c r="Z61" s="183"/>
      <c r="AA61" s="183"/>
      <c r="AB61" s="183"/>
      <c r="AC61" s="183"/>
      <c r="AD61" s="183"/>
    </row>
    <row r="62" spans="1:30" s="7" customFormat="1" x14ac:dyDescent="0.25">
      <c r="A62" s="424"/>
      <c r="B62" s="499"/>
      <c r="C62" s="499"/>
      <c r="D62" s="499"/>
      <c r="E62" s="445"/>
      <c r="F62" s="445"/>
      <c r="G62" s="448"/>
      <c r="H62" s="430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31"/>
      <c r="R62" s="516"/>
      <c r="S62" s="517"/>
      <c r="T62" s="459"/>
      <c r="U62" s="538"/>
      <c r="V62" s="537"/>
      <c r="W62" s="431"/>
      <c r="X62" s="491"/>
      <c r="Y62" s="183"/>
      <c r="Z62" s="183"/>
      <c r="AA62" s="183"/>
      <c r="AB62" s="183"/>
      <c r="AC62" s="183"/>
      <c r="AD62" s="183"/>
    </row>
    <row r="63" spans="1:30" s="7" customFormat="1" x14ac:dyDescent="0.25">
      <c r="A63" s="424"/>
      <c r="B63" s="499"/>
      <c r="C63" s="499"/>
      <c r="D63" s="499"/>
      <c r="E63" s="445"/>
      <c r="F63" s="445"/>
      <c r="G63" s="448"/>
      <c r="H63" s="430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31"/>
      <c r="R63" s="516"/>
      <c r="S63" s="517"/>
      <c r="T63" s="459"/>
      <c r="U63" s="538"/>
      <c r="V63" s="537"/>
      <c r="W63" s="431"/>
      <c r="X63" s="491"/>
      <c r="Y63" s="183"/>
      <c r="Z63" s="183"/>
      <c r="AA63" s="183"/>
      <c r="AB63" s="183"/>
      <c r="AC63" s="183"/>
      <c r="AD63" s="183"/>
    </row>
    <row r="64" spans="1:30" s="7" customFormat="1" x14ac:dyDescent="0.25">
      <c r="A64" s="424"/>
      <c r="B64" s="499"/>
      <c r="C64" s="499"/>
      <c r="D64" s="499"/>
      <c r="E64" s="445"/>
      <c r="F64" s="445"/>
      <c r="G64" s="448"/>
      <c r="H64" s="430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31"/>
      <c r="R64" s="516"/>
      <c r="S64" s="517"/>
      <c r="T64" s="459"/>
      <c r="U64" s="538"/>
      <c r="V64" s="537"/>
      <c r="W64" s="431"/>
      <c r="X64" s="491"/>
      <c r="Y64" s="183"/>
      <c r="Z64" s="183"/>
      <c r="AA64" s="183"/>
      <c r="AB64" s="183"/>
      <c r="AC64" s="183"/>
      <c r="AD64" s="183"/>
    </row>
    <row r="65" spans="1:30" s="7" customFormat="1" x14ac:dyDescent="0.25">
      <c r="A65" s="424"/>
      <c r="B65" s="499"/>
      <c r="C65" s="499"/>
      <c r="D65" s="499"/>
      <c r="E65" s="445"/>
      <c r="F65" s="445"/>
      <c r="G65" s="448"/>
      <c r="H65" s="430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31"/>
      <c r="R65" s="516"/>
      <c r="S65" s="517"/>
      <c r="T65" s="459"/>
      <c r="U65" s="538"/>
      <c r="V65" s="537"/>
      <c r="W65" s="431"/>
      <c r="X65" s="491"/>
      <c r="Y65" s="183"/>
      <c r="Z65" s="183"/>
      <c r="AA65" s="183"/>
      <c r="AB65" s="183"/>
      <c r="AC65" s="183"/>
      <c r="AD65" s="183"/>
    </row>
    <row r="66" spans="1:30" s="7" customFormat="1" x14ac:dyDescent="0.25">
      <c r="A66" s="424"/>
      <c r="B66" s="499"/>
      <c r="C66" s="499"/>
      <c r="D66" s="499"/>
      <c r="E66" s="445"/>
      <c r="F66" s="445"/>
      <c r="G66" s="448"/>
      <c r="H66" s="430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31"/>
      <c r="R66" s="518"/>
      <c r="S66" s="519"/>
      <c r="T66" s="460"/>
      <c r="U66" s="538"/>
      <c r="V66" s="537"/>
      <c r="W66" s="431"/>
      <c r="X66" s="491"/>
      <c r="Y66" s="183"/>
      <c r="Z66" s="183"/>
      <c r="AA66" s="183"/>
      <c r="AB66" s="183"/>
      <c r="AC66" s="183"/>
      <c r="AD66" s="183"/>
    </row>
    <row r="67" spans="1:30" s="7" customFormat="1" x14ac:dyDescent="0.25">
      <c r="A67" s="424"/>
      <c r="B67" s="499"/>
      <c r="C67" s="499"/>
      <c r="D67" s="499"/>
      <c r="E67" s="445"/>
      <c r="F67" s="445"/>
      <c r="G67" s="448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31"/>
      <c r="R67" s="514" t="s">
        <v>349</v>
      </c>
      <c r="S67" s="515"/>
      <c r="T67" s="458"/>
      <c r="U67" s="538" t="s">
        <v>351</v>
      </c>
      <c r="V67" s="537" t="s">
        <v>363</v>
      </c>
      <c r="W67" s="431" t="s">
        <v>375</v>
      </c>
      <c r="X67" s="491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24"/>
      <c r="B68" s="499"/>
      <c r="C68" s="499"/>
      <c r="D68" s="499"/>
      <c r="E68" s="445"/>
      <c r="F68" s="445"/>
      <c r="G68" s="448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31"/>
      <c r="R68" s="518"/>
      <c r="S68" s="519"/>
      <c r="T68" s="460"/>
      <c r="U68" s="538"/>
      <c r="V68" s="537"/>
      <c r="W68" s="431"/>
      <c r="X68" s="491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24"/>
      <c r="B69" s="499"/>
      <c r="C69" s="499"/>
      <c r="D69" s="499"/>
      <c r="E69" s="445"/>
      <c r="F69" s="445"/>
      <c r="G69" s="448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31"/>
      <c r="R69" s="514" t="s">
        <v>419</v>
      </c>
      <c r="S69" s="515"/>
      <c r="T69" s="458"/>
      <c r="U69" s="538" t="s">
        <v>371</v>
      </c>
      <c r="V69" s="537" t="s">
        <v>372</v>
      </c>
      <c r="W69" s="431" t="s">
        <v>373</v>
      </c>
      <c r="X69" s="491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24"/>
      <c r="B70" s="499"/>
      <c r="C70" s="499"/>
      <c r="D70" s="499"/>
      <c r="E70" s="445"/>
      <c r="F70" s="445"/>
      <c r="G70" s="448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31"/>
      <c r="R70" s="518"/>
      <c r="S70" s="519"/>
      <c r="T70" s="460"/>
      <c r="U70" s="538"/>
      <c r="V70" s="537"/>
      <c r="W70" s="431"/>
      <c r="X70" s="491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24"/>
      <c r="B71" s="499"/>
      <c r="C71" s="499"/>
      <c r="D71" s="499"/>
      <c r="E71" s="445"/>
      <c r="F71" s="445"/>
      <c r="G71" s="448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31"/>
      <c r="R71" s="514" t="s">
        <v>394</v>
      </c>
      <c r="S71" s="515"/>
      <c r="T71" s="458"/>
      <c r="U71" s="538" t="s">
        <v>397</v>
      </c>
      <c r="V71" s="537" t="s">
        <v>398</v>
      </c>
      <c r="W71" s="540" t="s">
        <v>399</v>
      </c>
      <c r="X71" s="491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24"/>
      <c r="B72" s="499"/>
      <c r="C72" s="499"/>
      <c r="D72" s="499"/>
      <c r="E72" s="445"/>
      <c r="F72" s="445"/>
      <c r="G72" s="448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31"/>
      <c r="R72" s="518"/>
      <c r="S72" s="519"/>
      <c r="T72" s="460"/>
      <c r="U72" s="538"/>
      <c r="V72" s="537"/>
      <c r="W72" s="540"/>
      <c r="X72" s="491"/>
      <c r="Y72" s="183"/>
      <c r="Z72" s="183"/>
      <c r="AA72" s="183"/>
      <c r="AB72" s="183"/>
      <c r="AC72" s="183"/>
      <c r="AD72" s="183"/>
    </row>
    <row r="73" spans="1:30" s="7" customFormat="1" x14ac:dyDescent="0.25">
      <c r="A73" s="424"/>
      <c r="B73" s="499"/>
      <c r="C73" s="499"/>
      <c r="D73" s="499"/>
      <c r="E73" s="445"/>
      <c r="F73" s="445"/>
      <c r="G73" s="448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31"/>
      <c r="R73" s="514" t="s">
        <v>404</v>
      </c>
      <c r="S73" s="515"/>
      <c r="T73" s="458"/>
      <c r="U73" s="538" t="s">
        <v>405</v>
      </c>
      <c r="V73" s="537" t="s">
        <v>406</v>
      </c>
      <c r="W73" s="540" t="s">
        <v>407</v>
      </c>
      <c r="X73" s="491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24"/>
      <c r="B74" s="499"/>
      <c r="C74" s="499"/>
      <c r="D74" s="499"/>
      <c r="E74" s="445"/>
      <c r="F74" s="445"/>
      <c r="G74" s="448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31"/>
      <c r="R74" s="518"/>
      <c r="S74" s="519"/>
      <c r="T74" s="460"/>
      <c r="U74" s="538"/>
      <c r="V74" s="537"/>
      <c r="W74" s="540"/>
      <c r="X74" s="491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24"/>
      <c r="B75" s="499"/>
      <c r="C75" s="499"/>
      <c r="D75" s="499"/>
      <c r="E75" s="445"/>
      <c r="F75" s="445"/>
      <c r="G75" s="448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31"/>
      <c r="R75" s="514" t="s">
        <v>418</v>
      </c>
      <c r="S75" s="515"/>
      <c r="T75" s="278"/>
      <c r="U75" s="458" t="s">
        <v>412</v>
      </c>
      <c r="V75" s="461" t="s">
        <v>413</v>
      </c>
      <c r="W75" s="534" t="s">
        <v>414</v>
      </c>
      <c r="X75" s="492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24"/>
      <c r="B76" s="499"/>
      <c r="C76" s="499"/>
      <c r="D76" s="499"/>
      <c r="E76" s="445"/>
      <c r="F76" s="445"/>
      <c r="G76" s="448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31"/>
      <c r="R76" s="516"/>
      <c r="S76" s="517"/>
      <c r="T76" s="279"/>
      <c r="U76" s="459"/>
      <c r="V76" s="462"/>
      <c r="W76" s="539"/>
      <c r="X76" s="493"/>
      <c r="Y76" s="183"/>
      <c r="Z76" s="183"/>
      <c r="AA76" s="183"/>
      <c r="AB76" s="183"/>
      <c r="AC76" s="183"/>
      <c r="AD76" s="183"/>
    </row>
    <row r="77" spans="1:30" s="7" customFormat="1" x14ac:dyDescent="0.25">
      <c r="A77" s="424"/>
      <c r="B77" s="499"/>
      <c r="C77" s="499"/>
      <c r="D77" s="499"/>
      <c r="E77" s="445"/>
      <c r="F77" s="445"/>
      <c r="G77" s="448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31"/>
      <c r="R77" s="518"/>
      <c r="S77" s="519"/>
      <c r="T77" s="280"/>
      <c r="U77" s="460"/>
      <c r="V77" s="463"/>
      <c r="W77" s="535"/>
      <c r="X77" s="494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24"/>
      <c r="B78" s="499"/>
      <c r="C78" s="499"/>
      <c r="D78" s="499"/>
      <c r="E78" s="445"/>
      <c r="F78" s="445"/>
      <c r="G78" s="448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31"/>
      <c r="R78" s="514" t="s">
        <v>440</v>
      </c>
      <c r="S78" s="515"/>
      <c r="T78" s="278"/>
      <c r="U78" s="458" t="s">
        <v>441</v>
      </c>
      <c r="V78" s="461" t="s">
        <v>442</v>
      </c>
      <c r="W78" s="534" t="s">
        <v>443</v>
      </c>
      <c r="X78" s="492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24"/>
      <c r="B79" s="499"/>
      <c r="C79" s="499"/>
      <c r="D79" s="499"/>
      <c r="E79" s="445"/>
      <c r="F79" s="445"/>
      <c r="G79" s="448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31"/>
      <c r="R79" s="516"/>
      <c r="S79" s="517"/>
      <c r="T79" s="279"/>
      <c r="U79" s="459"/>
      <c r="V79" s="462"/>
      <c r="W79" s="539"/>
      <c r="X79" s="493"/>
      <c r="Y79" s="183"/>
      <c r="Z79" s="183"/>
      <c r="AA79" s="183"/>
      <c r="AB79" s="183"/>
      <c r="AC79" s="183"/>
      <c r="AD79" s="183"/>
    </row>
    <row r="80" spans="1:30" s="7" customFormat="1" x14ac:dyDescent="0.25">
      <c r="A80" s="424"/>
      <c r="B80" s="499"/>
      <c r="C80" s="499"/>
      <c r="D80" s="499"/>
      <c r="E80" s="445"/>
      <c r="F80" s="445"/>
      <c r="G80" s="448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31"/>
      <c r="R80" s="518"/>
      <c r="S80" s="519"/>
      <c r="T80" s="280"/>
      <c r="U80" s="460"/>
      <c r="V80" s="463"/>
      <c r="W80" s="535"/>
      <c r="X80" s="494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24"/>
      <c r="B81" s="499"/>
      <c r="C81" s="499"/>
      <c r="D81" s="499"/>
      <c r="E81" s="445"/>
      <c r="F81" s="445"/>
      <c r="G81" s="448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31"/>
      <c r="R81" s="514" t="s">
        <v>602</v>
      </c>
      <c r="S81" s="515"/>
      <c r="T81" s="278"/>
      <c r="U81" s="458" t="s">
        <v>470</v>
      </c>
      <c r="V81" s="461" t="s">
        <v>472</v>
      </c>
      <c r="W81" s="534" t="s">
        <v>473</v>
      </c>
      <c r="X81" s="492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24"/>
      <c r="B82" s="499"/>
      <c r="C82" s="499"/>
      <c r="D82" s="499"/>
      <c r="E82" s="445"/>
      <c r="F82" s="445"/>
      <c r="G82" s="448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31"/>
      <c r="R82" s="518"/>
      <c r="S82" s="519"/>
      <c r="T82" s="280"/>
      <c r="U82" s="460"/>
      <c r="V82" s="463"/>
      <c r="W82" s="535"/>
      <c r="X82" s="494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24"/>
      <c r="B83" s="499"/>
      <c r="C83" s="499"/>
      <c r="D83" s="499"/>
      <c r="E83" s="445"/>
      <c r="F83" s="445"/>
      <c r="G83" s="448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31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24"/>
      <c r="B84" s="499"/>
      <c r="C84" s="499"/>
      <c r="D84" s="499"/>
      <c r="E84" s="445"/>
      <c r="F84" s="445"/>
      <c r="G84" s="448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31"/>
      <c r="R84" s="458" t="s">
        <v>601</v>
      </c>
      <c r="S84" s="458" t="s">
        <v>515</v>
      </c>
      <c r="T84" s="458" t="s">
        <v>514</v>
      </c>
      <c r="U84" s="458" t="s">
        <v>489</v>
      </c>
      <c r="V84" s="461" t="s">
        <v>490</v>
      </c>
      <c r="W84" s="534" t="s">
        <v>491</v>
      </c>
      <c r="X84" s="492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24"/>
      <c r="B85" s="499"/>
      <c r="C85" s="499"/>
      <c r="D85" s="499"/>
      <c r="E85" s="445"/>
      <c r="F85" s="445"/>
      <c r="G85" s="448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31"/>
      <c r="R85" s="460"/>
      <c r="S85" s="460"/>
      <c r="T85" s="460"/>
      <c r="U85" s="460"/>
      <c r="V85" s="463"/>
      <c r="W85" s="535"/>
      <c r="X85" s="494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24"/>
      <c r="B86" s="499"/>
      <c r="C86" s="499"/>
      <c r="D86" s="499"/>
      <c r="E86" s="445"/>
      <c r="F86" s="445"/>
      <c r="G86" s="448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31"/>
      <c r="R86" s="510" t="s">
        <v>533</v>
      </c>
      <c r="S86" s="511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24"/>
      <c r="B87" s="499"/>
      <c r="C87" s="499"/>
      <c r="D87" s="499"/>
      <c r="E87" s="445"/>
      <c r="F87" s="445"/>
      <c r="G87" s="448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31"/>
      <c r="R87" s="458" t="s">
        <v>600</v>
      </c>
      <c r="S87" s="458" t="s">
        <v>544</v>
      </c>
      <c r="T87" s="458" t="s">
        <v>545</v>
      </c>
      <c r="U87" s="458" t="s">
        <v>552</v>
      </c>
      <c r="V87" s="461" t="s">
        <v>553</v>
      </c>
      <c r="W87" s="534" t="s">
        <v>554</v>
      </c>
      <c r="X87" s="492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24"/>
      <c r="B88" s="499"/>
      <c r="C88" s="499"/>
      <c r="D88" s="499"/>
      <c r="E88" s="445"/>
      <c r="F88" s="445"/>
      <c r="G88" s="448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31"/>
      <c r="R88" s="460"/>
      <c r="S88" s="460"/>
      <c r="T88" s="460"/>
      <c r="U88" s="460"/>
      <c r="V88" s="463"/>
      <c r="W88" s="535"/>
      <c r="X88" s="494"/>
      <c r="Y88" s="183"/>
      <c r="Z88" s="183"/>
      <c r="AA88" s="183"/>
      <c r="AB88" s="183"/>
      <c r="AC88" s="183"/>
      <c r="AD88" s="183"/>
    </row>
    <row r="89" spans="1:30" s="7" customFormat="1" x14ac:dyDescent="0.25">
      <c r="A89" s="424"/>
      <c r="B89" s="499"/>
      <c r="C89" s="499"/>
      <c r="D89" s="499"/>
      <c r="E89" s="445"/>
      <c r="F89" s="445"/>
      <c r="G89" s="448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31"/>
      <c r="R89" s="458" t="s">
        <v>566</v>
      </c>
      <c r="S89" s="458" t="s">
        <v>567</v>
      </c>
      <c r="T89" s="458" t="s">
        <v>565</v>
      </c>
      <c r="U89" s="458" t="s">
        <v>572</v>
      </c>
      <c r="V89" s="461" t="s">
        <v>573</v>
      </c>
      <c r="W89" s="534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24"/>
      <c r="B90" s="499"/>
      <c r="C90" s="499"/>
      <c r="D90" s="499"/>
      <c r="E90" s="445"/>
      <c r="F90" s="445"/>
      <c r="G90" s="448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31"/>
      <c r="R90" s="460"/>
      <c r="S90" s="460"/>
      <c r="T90" s="460"/>
      <c r="U90" s="460"/>
      <c r="V90" s="463"/>
      <c r="W90" s="535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24"/>
      <c r="B91" s="499"/>
      <c r="C91" s="499"/>
      <c r="D91" s="499"/>
      <c r="E91" s="445"/>
      <c r="F91" s="445"/>
      <c r="G91" s="448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31"/>
      <c r="R91" s="514" t="s">
        <v>590</v>
      </c>
      <c r="S91" s="515"/>
      <c r="T91" s="458"/>
      <c r="U91" s="458" t="s">
        <v>591</v>
      </c>
      <c r="V91" s="461" t="s">
        <v>592</v>
      </c>
      <c r="W91" s="534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24"/>
      <c r="B92" s="499"/>
      <c r="C92" s="499"/>
      <c r="D92" s="499"/>
      <c r="E92" s="445"/>
      <c r="F92" s="445"/>
      <c r="G92" s="448"/>
      <c r="H92" s="324" t="s">
        <v>597</v>
      </c>
      <c r="I92" s="325">
        <v>2</v>
      </c>
      <c r="J92" s="325">
        <f t="shared" ref="J92:J114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31"/>
      <c r="R92" s="518" t="s">
        <v>599</v>
      </c>
      <c r="S92" s="519"/>
      <c r="T92" s="460"/>
      <c r="U92" s="460"/>
      <c r="V92" s="463"/>
      <c r="W92" s="535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24"/>
      <c r="B93" s="499"/>
      <c r="C93" s="499"/>
      <c r="D93" s="499"/>
      <c r="E93" s="445"/>
      <c r="F93" s="445"/>
      <c r="G93" s="448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31"/>
      <c r="R93" s="510" t="s">
        <v>653</v>
      </c>
      <c r="S93" s="511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24"/>
      <c r="B94" s="499"/>
      <c r="C94" s="499"/>
      <c r="D94" s="499"/>
      <c r="E94" s="446"/>
      <c r="F94" s="446"/>
      <c r="G94" s="449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31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31" t="s">
        <v>747</v>
      </c>
      <c r="B95" s="473">
        <v>72</v>
      </c>
      <c r="C95" s="473">
        <v>512</v>
      </c>
      <c r="D95" s="473">
        <v>80</v>
      </c>
      <c r="E95" s="432" t="str">
        <f>TEXT(ROUND(SUM(I94:I114)/(B95*2)*100,4),"0.00")</f>
        <v>36.11</v>
      </c>
      <c r="F95" s="432" t="str">
        <f>TEXT(ROUND(SUM(J95:J114)/C95*100,4),"0.00")</f>
        <v>23.44</v>
      </c>
      <c r="G95" s="435" t="str">
        <f>TEXT(ROUND(SUM(M95:M114)/(D95*1024)*100,4),"0.00")</f>
        <v>10.25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50" t="s">
        <v>733</v>
      </c>
      <c r="P95" s="378">
        <v>3306</v>
      </c>
      <c r="Q95" s="450" t="s">
        <v>749</v>
      </c>
      <c r="R95" s="420" t="s">
        <v>735</v>
      </c>
      <c r="S95" s="420" t="s">
        <v>736</v>
      </c>
      <c r="T95" s="420" t="s">
        <v>737</v>
      </c>
      <c r="U95" s="420" t="s">
        <v>738</v>
      </c>
      <c r="V95" s="506" t="s">
        <v>739</v>
      </c>
      <c r="W95" s="508" t="s">
        <v>740</v>
      </c>
      <c r="X95" s="453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32"/>
      <c r="B96" s="474"/>
      <c r="C96" s="474"/>
      <c r="D96" s="474"/>
      <c r="E96" s="433"/>
      <c r="F96" s="433"/>
      <c r="G96" s="436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51"/>
      <c r="P96" s="384">
        <v>3307</v>
      </c>
      <c r="Q96" s="451"/>
      <c r="R96" s="421"/>
      <c r="S96" s="421"/>
      <c r="T96" s="421"/>
      <c r="U96" s="421"/>
      <c r="V96" s="507"/>
      <c r="W96" s="509"/>
      <c r="X96" s="454"/>
      <c r="Y96" s="183"/>
      <c r="Z96" s="183"/>
      <c r="AA96" s="183"/>
      <c r="AB96" s="183"/>
      <c r="AC96" s="183"/>
      <c r="AD96" s="183"/>
    </row>
    <row r="97" spans="1:30" s="7" customFormat="1" x14ac:dyDescent="0.25">
      <c r="A97" s="532"/>
      <c r="B97" s="474"/>
      <c r="C97" s="474"/>
      <c r="D97" s="474"/>
      <c r="E97" s="433"/>
      <c r="F97" s="433"/>
      <c r="G97" s="436"/>
      <c r="H97" s="398" t="s">
        <v>783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781</v>
      </c>
      <c r="O97" s="451"/>
      <c r="P97" s="399">
        <v>3313</v>
      </c>
      <c r="Q97" s="451"/>
      <c r="R97" s="523" t="s">
        <v>791</v>
      </c>
      <c r="S97" s="524"/>
      <c r="T97" s="420" t="s">
        <v>787</v>
      </c>
      <c r="U97" s="420" t="s">
        <v>788</v>
      </c>
      <c r="V97" s="506" t="s">
        <v>789</v>
      </c>
      <c r="W97" s="508" t="s">
        <v>790</v>
      </c>
      <c r="X97" s="453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32"/>
      <c r="B98" s="474"/>
      <c r="C98" s="474"/>
      <c r="D98" s="474"/>
      <c r="E98" s="433"/>
      <c r="F98" s="433"/>
      <c r="G98" s="436"/>
      <c r="H98" s="398" t="s">
        <v>784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782</v>
      </c>
      <c r="O98" s="451"/>
      <c r="P98" s="399">
        <v>3314</v>
      </c>
      <c r="Q98" s="451"/>
      <c r="R98" s="527"/>
      <c r="S98" s="528"/>
      <c r="T98" s="421"/>
      <c r="U98" s="421"/>
      <c r="V98" s="507"/>
      <c r="W98" s="509"/>
      <c r="X98" s="454"/>
      <c r="Y98" s="183"/>
      <c r="Z98" s="183"/>
      <c r="AA98" s="183"/>
      <c r="AB98" s="183"/>
      <c r="AC98" s="183"/>
      <c r="AD98" s="183"/>
    </row>
    <row r="99" spans="1:30" s="7" customFormat="1" x14ac:dyDescent="0.25">
      <c r="A99" s="532"/>
      <c r="B99" s="474"/>
      <c r="C99" s="474"/>
      <c r="D99" s="474"/>
      <c r="E99" s="433"/>
      <c r="F99" s="433"/>
      <c r="G99" s="436"/>
      <c r="H99" s="402" t="s">
        <v>792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799</v>
      </c>
      <c r="O99" s="451"/>
      <c r="P99" s="403">
        <v>3315</v>
      </c>
      <c r="Q99" s="451"/>
      <c r="R99" s="523" t="s">
        <v>795</v>
      </c>
      <c r="S99" s="524"/>
      <c r="T99" s="420" t="s">
        <v>794</v>
      </c>
      <c r="U99" s="420" t="s">
        <v>796</v>
      </c>
      <c r="V99" s="506" t="s">
        <v>797</v>
      </c>
      <c r="W99" s="508" t="s">
        <v>798</v>
      </c>
      <c r="X99" s="453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32"/>
      <c r="B100" s="474"/>
      <c r="C100" s="474"/>
      <c r="D100" s="474"/>
      <c r="E100" s="433"/>
      <c r="F100" s="433"/>
      <c r="G100" s="436"/>
      <c r="H100" s="402" t="s">
        <v>793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800</v>
      </c>
      <c r="O100" s="451"/>
      <c r="P100" s="403">
        <v>3316</v>
      </c>
      <c r="Q100" s="451"/>
      <c r="R100" s="527"/>
      <c r="S100" s="528"/>
      <c r="T100" s="421"/>
      <c r="U100" s="421"/>
      <c r="V100" s="507"/>
      <c r="W100" s="509"/>
      <c r="X100" s="454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32"/>
      <c r="B101" s="474"/>
      <c r="C101" s="474"/>
      <c r="D101" s="474"/>
      <c r="E101" s="433"/>
      <c r="F101" s="433"/>
      <c r="G101" s="436"/>
      <c r="H101" s="450" t="s">
        <v>817</v>
      </c>
      <c r="I101" s="411">
        <v>2</v>
      </c>
      <c r="J101" s="411">
        <f t="shared" ref="J101:J104" si="5">ROUND(K101+(L101*2/1024),0)</f>
        <v>6</v>
      </c>
      <c r="K101" s="411">
        <v>2</v>
      </c>
      <c r="L101" s="411">
        <v>2000</v>
      </c>
      <c r="M101" s="411">
        <v>420</v>
      </c>
      <c r="N101" s="410" t="s">
        <v>815</v>
      </c>
      <c r="O101" s="451"/>
      <c r="P101" s="411">
        <v>3319</v>
      </c>
      <c r="Q101" s="451"/>
      <c r="R101" s="420" t="s">
        <v>818</v>
      </c>
      <c r="S101" s="420" t="s">
        <v>819</v>
      </c>
      <c r="T101" s="420" t="s">
        <v>820</v>
      </c>
      <c r="U101" s="420" t="s">
        <v>821</v>
      </c>
      <c r="V101" s="506" t="s">
        <v>822</v>
      </c>
      <c r="W101" s="508" t="s">
        <v>823</v>
      </c>
      <c r="X101" s="545" t="s">
        <v>824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32"/>
      <c r="B102" s="474"/>
      <c r="C102" s="474"/>
      <c r="D102" s="474"/>
      <c r="E102" s="433"/>
      <c r="F102" s="433"/>
      <c r="G102" s="436"/>
      <c r="H102" s="452"/>
      <c r="I102" s="411">
        <v>2</v>
      </c>
      <c r="J102" s="411">
        <f t="shared" si="5"/>
        <v>6</v>
      </c>
      <c r="K102" s="411">
        <v>2</v>
      </c>
      <c r="L102" s="411">
        <v>2000</v>
      </c>
      <c r="M102" s="411">
        <v>420</v>
      </c>
      <c r="N102" s="410" t="s">
        <v>816</v>
      </c>
      <c r="O102" s="451"/>
      <c r="P102" s="411">
        <v>3320</v>
      </c>
      <c r="Q102" s="451"/>
      <c r="R102" s="520"/>
      <c r="S102" s="520"/>
      <c r="T102" s="520"/>
      <c r="U102" s="520"/>
      <c r="V102" s="521"/>
      <c r="W102" s="522"/>
      <c r="X102" s="546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32"/>
      <c r="B103" s="474"/>
      <c r="C103" s="474"/>
      <c r="D103" s="474"/>
      <c r="E103" s="433"/>
      <c r="F103" s="433"/>
      <c r="G103" s="436"/>
      <c r="H103" s="450" t="s">
        <v>827</v>
      </c>
      <c r="I103" s="413">
        <v>2</v>
      </c>
      <c r="J103" s="413">
        <f t="shared" si="5"/>
        <v>6</v>
      </c>
      <c r="K103" s="413">
        <v>2</v>
      </c>
      <c r="L103" s="413">
        <v>2000</v>
      </c>
      <c r="M103" s="413">
        <v>420</v>
      </c>
      <c r="N103" s="412" t="s">
        <v>825</v>
      </c>
      <c r="O103" s="451"/>
      <c r="P103" s="413">
        <v>3321</v>
      </c>
      <c r="Q103" s="451"/>
      <c r="R103" s="520"/>
      <c r="S103" s="520"/>
      <c r="T103" s="520"/>
      <c r="U103" s="520"/>
      <c r="V103" s="521"/>
      <c r="W103" s="522"/>
      <c r="X103" s="546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32"/>
      <c r="B104" s="474"/>
      <c r="C104" s="474"/>
      <c r="D104" s="474"/>
      <c r="E104" s="433"/>
      <c r="F104" s="433"/>
      <c r="G104" s="436"/>
      <c r="H104" s="452"/>
      <c r="I104" s="413">
        <v>2</v>
      </c>
      <c r="J104" s="413">
        <f t="shared" si="5"/>
        <v>6</v>
      </c>
      <c r="K104" s="413">
        <v>2</v>
      </c>
      <c r="L104" s="413">
        <v>2000</v>
      </c>
      <c r="M104" s="413">
        <v>420</v>
      </c>
      <c r="N104" s="412" t="s">
        <v>826</v>
      </c>
      <c r="O104" s="451"/>
      <c r="P104" s="413">
        <v>3322</v>
      </c>
      <c r="Q104" s="451"/>
      <c r="R104" s="421"/>
      <c r="S104" s="421"/>
      <c r="T104" s="421"/>
      <c r="U104" s="421"/>
      <c r="V104" s="507"/>
      <c r="W104" s="509"/>
      <c r="X104" s="547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33"/>
      <c r="B105" s="474"/>
      <c r="C105" s="474"/>
      <c r="D105" s="474"/>
      <c r="E105" s="433"/>
      <c r="F105" s="433"/>
      <c r="G105" s="436"/>
      <c r="H105" s="378"/>
      <c r="I105" s="378"/>
      <c r="J105" s="399">
        <f t="shared" si="4"/>
        <v>6</v>
      </c>
      <c r="K105" s="378">
        <v>2</v>
      </c>
      <c r="L105" s="378">
        <v>2000</v>
      </c>
      <c r="M105" s="378">
        <v>420</v>
      </c>
      <c r="N105" s="378"/>
      <c r="O105" s="451"/>
      <c r="P105" s="378"/>
      <c r="Q105" s="452"/>
      <c r="R105" s="379"/>
      <c r="S105" s="379"/>
      <c r="T105" s="379"/>
      <c r="U105" s="379"/>
      <c r="V105" s="380"/>
      <c r="W105" s="381"/>
      <c r="X105" s="382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31" t="s">
        <v>748</v>
      </c>
      <c r="B106" s="474"/>
      <c r="C106" s="474"/>
      <c r="D106" s="474"/>
      <c r="E106" s="433"/>
      <c r="F106" s="433"/>
      <c r="G106" s="436"/>
      <c r="H106" s="392" t="s">
        <v>759</v>
      </c>
      <c r="I106" s="378">
        <v>16</v>
      </c>
      <c r="J106" s="399">
        <f t="shared" si="4"/>
        <v>6</v>
      </c>
      <c r="K106" s="378">
        <v>2</v>
      </c>
      <c r="L106" s="378">
        <v>2000</v>
      </c>
      <c r="M106" s="378">
        <v>420</v>
      </c>
      <c r="N106" s="392" t="s">
        <v>760</v>
      </c>
      <c r="O106" s="451"/>
      <c r="P106" s="378">
        <v>3308</v>
      </c>
      <c r="Q106" s="450" t="s">
        <v>734</v>
      </c>
      <c r="R106" s="529"/>
      <c r="S106" s="530"/>
      <c r="T106" s="41" t="s">
        <v>757</v>
      </c>
      <c r="U106" s="41" t="s">
        <v>758</v>
      </c>
      <c r="V106" s="380"/>
      <c r="W106" s="381"/>
      <c r="X106" s="394">
        <v>44117</v>
      </c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32"/>
      <c r="B107" s="474"/>
      <c r="C107" s="474"/>
      <c r="D107" s="474"/>
      <c r="E107" s="433"/>
      <c r="F107" s="433"/>
      <c r="G107" s="436"/>
      <c r="H107" s="395" t="s">
        <v>761</v>
      </c>
      <c r="I107" s="396">
        <v>2</v>
      </c>
      <c r="J107" s="399">
        <f t="shared" si="4"/>
        <v>6</v>
      </c>
      <c r="K107" s="396">
        <v>2</v>
      </c>
      <c r="L107" s="396">
        <v>2000</v>
      </c>
      <c r="M107" s="396">
        <v>420</v>
      </c>
      <c r="N107" s="395" t="str">
        <f>"mysql_msb_" &amp; LOWER(H107)</f>
        <v>mysql_msb_dev</v>
      </c>
      <c r="O107" s="451"/>
      <c r="P107" s="396">
        <v>3309</v>
      </c>
      <c r="Q107" s="451"/>
      <c r="R107" s="523" t="s">
        <v>762</v>
      </c>
      <c r="S107" s="524"/>
      <c r="T107" s="420" t="s">
        <v>766</v>
      </c>
      <c r="U107" s="420" t="s">
        <v>767</v>
      </c>
      <c r="V107" s="506" t="s">
        <v>768</v>
      </c>
      <c r="W107" s="508" t="s">
        <v>769</v>
      </c>
      <c r="X107" s="453">
        <v>44124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32"/>
      <c r="B108" s="474"/>
      <c r="C108" s="474"/>
      <c r="D108" s="474"/>
      <c r="E108" s="433"/>
      <c r="F108" s="433"/>
      <c r="G108" s="436"/>
      <c r="H108" s="395" t="s">
        <v>763</v>
      </c>
      <c r="I108" s="396">
        <v>2</v>
      </c>
      <c r="J108" s="399">
        <f t="shared" si="4"/>
        <v>6</v>
      </c>
      <c r="K108" s="396">
        <v>2</v>
      </c>
      <c r="L108" s="396">
        <v>2000</v>
      </c>
      <c r="M108" s="396">
        <v>420</v>
      </c>
      <c r="N108" s="395" t="str">
        <f t="shared" ref="N108:N110" si="6">"mysql_msb_" &amp; LOWER(H108)</f>
        <v>mysql_msb_sit</v>
      </c>
      <c r="O108" s="451"/>
      <c r="P108" s="396">
        <v>3310</v>
      </c>
      <c r="Q108" s="451"/>
      <c r="R108" s="525"/>
      <c r="S108" s="526"/>
      <c r="T108" s="520"/>
      <c r="U108" s="520"/>
      <c r="V108" s="521"/>
      <c r="W108" s="522"/>
      <c r="X108" s="495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32"/>
      <c r="B109" s="474"/>
      <c r="C109" s="474"/>
      <c r="D109" s="474"/>
      <c r="E109" s="433"/>
      <c r="F109" s="433"/>
      <c r="G109" s="436"/>
      <c r="H109" s="395" t="s">
        <v>764</v>
      </c>
      <c r="I109" s="396">
        <v>2</v>
      </c>
      <c r="J109" s="399">
        <f t="shared" si="4"/>
        <v>6</v>
      </c>
      <c r="K109" s="396">
        <v>2</v>
      </c>
      <c r="L109" s="396">
        <v>2000</v>
      </c>
      <c r="M109" s="396">
        <v>420</v>
      </c>
      <c r="N109" s="395" t="str">
        <f t="shared" si="6"/>
        <v>mysql_msb_uat</v>
      </c>
      <c r="O109" s="451"/>
      <c r="P109" s="396">
        <v>3311</v>
      </c>
      <c r="Q109" s="451"/>
      <c r="R109" s="525"/>
      <c r="S109" s="526"/>
      <c r="T109" s="520"/>
      <c r="U109" s="520"/>
      <c r="V109" s="521"/>
      <c r="W109" s="522"/>
      <c r="X109" s="495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32"/>
      <c r="B110" s="474"/>
      <c r="C110" s="474"/>
      <c r="D110" s="474"/>
      <c r="E110" s="433"/>
      <c r="F110" s="433"/>
      <c r="G110" s="436"/>
      <c r="H110" s="395" t="s">
        <v>765</v>
      </c>
      <c r="I110" s="396">
        <v>2</v>
      </c>
      <c r="J110" s="399">
        <f t="shared" si="4"/>
        <v>6</v>
      </c>
      <c r="K110" s="396">
        <v>2</v>
      </c>
      <c r="L110" s="396">
        <v>2000</v>
      </c>
      <c r="M110" s="396">
        <v>420</v>
      </c>
      <c r="N110" s="395" t="str">
        <f t="shared" si="6"/>
        <v>mysql_msb_pp</v>
      </c>
      <c r="O110" s="451"/>
      <c r="P110" s="396">
        <v>3312</v>
      </c>
      <c r="Q110" s="451"/>
      <c r="R110" s="527"/>
      <c r="S110" s="528"/>
      <c r="T110" s="421"/>
      <c r="U110" s="421"/>
      <c r="V110" s="507"/>
      <c r="W110" s="509"/>
      <c r="X110" s="454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32"/>
      <c r="B111" s="474"/>
      <c r="C111" s="474"/>
      <c r="D111" s="474"/>
      <c r="E111" s="433"/>
      <c r="F111" s="433"/>
      <c r="G111" s="436"/>
      <c r="H111" s="407" t="s">
        <v>808</v>
      </c>
      <c r="I111" s="408">
        <v>2</v>
      </c>
      <c r="J111" s="408">
        <f t="shared" ref="J111:J113" si="7">ROUND(K111+(L111*2/1024),0)</f>
        <v>6</v>
      </c>
      <c r="K111" s="408">
        <v>2</v>
      </c>
      <c r="L111" s="408">
        <v>2000</v>
      </c>
      <c r="M111" s="408">
        <v>420</v>
      </c>
      <c r="N111" s="407" t="s">
        <v>806</v>
      </c>
      <c r="O111" s="451"/>
      <c r="P111" s="408">
        <v>3317</v>
      </c>
      <c r="Q111" s="451"/>
      <c r="R111" s="523" t="s">
        <v>814</v>
      </c>
      <c r="S111" s="524"/>
      <c r="T111" s="420" t="s">
        <v>810</v>
      </c>
      <c r="U111" s="420" t="s">
        <v>811</v>
      </c>
      <c r="V111" s="506" t="s">
        <v>812</v>
      </c>
      <c r="W111" s="508" t="s">
        <v>813</v>
      </c>
      <c r="X111" s="453">
        <v>44137</v>
      </c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32"/>
      <c r="B112" s="474"/>
      <c r="C112" s="474"/>
      <c r="D112" s="474"/>
      <c r="E112" s="433"/>
      <c r="F112" s="433"/>
      <c r="G112" s="436"/>
      <c r="H112" s="407" t="s">
        <v>809</v>
      </c>
      <c r="I112" s="408">
        <v>2</v>
      </c>
      <c r="J112" s="408">
        <f t="shared" si="7"/>
        <v>6</v>
      </c>
      <c r="K112" s="408">
        <v>2</v>
      </c>
      <c r="L112" s="408">
        <v>2000</v>
      </c>
      <c r="M112" s="408">
        <v>420</v>
      </c>
      <c r="N112" s="407" t="s">
        <v>807</v>
      </c>
      <c r="O112" s="451"/>
      <c r="P112" s="408">
        <v>3318</v>
      </c>
      <c r="Q112" s="451"/>
      <c r="R112" s="527"/>
      <c r="S112" s="528"/>
      <c r="T112" s="421"/>
      <c r="U112" s="421"/>
      <c r="V112" s="507"/>
      <c r="W112" s="509"/>
      <c r="X112" s="454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32"/>
      <c r="B113" s="474"/>
      <c r="C113" s="474"/>
      <c r="D113" s="474"/>
      <c r="E113" s="433"/>
      <c r="F113" s="433"/>
      <c r="G113" s="436"/>
      <c r="H113" s="416" t="s">
        <v>833</v>
      </c>
      <c r="I113" s="417">
        <v>2</v>
      </c>
      <c r="J113" s="417">
        <f t="shared" si="7"/>
        <v>6</v>
      </c>
      <c r="K113" s="417">
        <v>2</v>
      </c>
      <c r="L113" s="417">
        <v>2000</v>
      </c>
      <c r="M113" s="417">
        <v>420</v>
      </c>
      <c r="N113" s="416" t="s">
        <v>828</v>
      </c>
      <c r="O113" s="451"/>
      <c r="P113" s="417">
        <v>3329</v>
      </c>
      <c r="Q113" s="451"/>
      <c r="R113" s="41" t="s">
        <v>830</v>
      </c>
      <c r="S113" s="41" t="s">
        <v>829</v>
      </c>
      <c r="T113" s="41" t="s">
        <v>831</v>
      </c>
      <c r="U113" s="41" t="s">
        <v>832</v>
      </c>
      <c r="V113" s="560"/>
      <c r="W113" s="417"/>
      <c r="X113" s="419">
        <v>44148</v>
      </c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33"/>
      <c r="B114" s="475"/>
      <c r="C114" s="475"/>
      <c r="D114" s="475"/>
      <c r="E114" s="434"/>
      <c r="F114" s="434"/>
      <c r="G114" s="437"/>
      <c r="H114" s="378"/>
      <c r="I114" s="378"/>
      <c r="J114" s="399">
        <f t="shared" si="4"/>
        <v>6</v>
      </c>
      <c r="K114" s="378">
        <v>2</v>
      </c>
      <c r="L114" s="378">
        <v>2000</v>
      </c>
      <c r="M114" s="378">
        <v>420</v>
      </c>
      <c r="N114" s="378"/>
      <c r="O114" s="452"/>
      <c r="P114" s="378"/>
      <c r="Q114" s="475"/>
      <c r="R114" s="379"/>
      <c r="S114" s="379"/>
      <c r="T114" s="379"/>
      <c r="U114" s="379"/>
      <c r="V114" s="380"/>
      <c r="W114" s="381"/>
      <c r="X114" s="382"/>
      <c r="Y114" s="183"/>
      <c r="Z114" s="183"/>
      <c r="AA114" s="183"/>
      <c r="AB114" s="183"/>
      <c r="AC114" s="183"/>
      <c r="AD114" s="183"/>
    </row>
  </sheetData>
  <autoFilter ref="A2:X94"/>
  <mergeCells count="226">
    <mergeCell ref="T99:T100"/>
    <mergeCell ref="U99:U100"/>
    <mergeCell ref="V99:V100"/>
    <mergeCell ref="W99:W100"/>
    <mergeCell ref="X99:X100"/>
    <mergeCell ref="T101:T104"/>
    <mergeCell ref="U101:U104"/>
    <mergeCell ref="V101:V104"/>
    <mergeCell ref="W101:W104"/>
    <mergeCell ref="X101:X104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R111:S112"/>
    <mergeCell ref="A95:A105"/>
    <mergeCell ref="A106:A114"/>
    <mergeCell ref="B95:B114"/>
    <mergeCell ref="C95:C114"/>
    <mergeCell ref="D95:D114"/>
    <mergeCell ref="E95:E114"/>
    <mergeCell ref="F95:F114"/>
    <mergeCell ref="G95:G114"/>
    <mergeCell ref="R99:S100"/>
    <mergeCell ref="H101:H102"/>
    <mergeCell ref="S101:S104"/>
    <mergeCell ref="H103:H104"/>
    <mergeCell ref="W95:W96"/>
    <mergeCell ref="X95:X96"/>
    <mergeCell ref="O95:O114"/>
    <mergeCell ref="Q95:Q105"/>
    <mergeCell ref="Q106:Q114"/>
    <mergeCell ref="R95:R96"/>
    <mergeCell ref="S95:S96"/>
    <mergeCell ref="T95:T96"/>
    <mergeCell ref="U95:U96"/>
    <mergeCell ref="V95:V96"/>
    <mergeCell ref="T107:T110"/>
    <mergeCell ref="U107:U110"/>
    <mergeCell ref="V107:V110"/>
    <mergeCell ref="W107:W110"/>
    <mergeCell ref="X107:X110"/>
    <mergeCell ref="R107:S110"/>
    <mergeCell ref="R106:S106"/>
    <mergeCell ref="R97:S98"/>
    <mergeCell ref="T97:T98"/>
    <mergeCell ref="U97:U98"/>
    <mergeCell ref="V97:V98"/>
    <mergeCell ref="W97:W98"/>
    <mergeCell ref="X97:X98"/>
    <mergeCell ref="T111:T112"/>
    <mergeCell ref="U111:U112"/>
    <mergeCell ref="V111:V112"/>
    <mergeCell ref="W111:W112"/>
    <mergeCell ref="X111:X112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101:R10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7" r:id="rId26"/>
    <hyperlink ref="W97" r:id="rId27"/>
    <hyperlink ref="W99" r:id="rId28"/>
    <hyperlink ref="W111" r:id="rId29"/>
    <hyperlink ref="W101" r:id="rId30"/>
  </hyperlinks>
  <pageMargins left="0.7" right="0.7" top="0.75" bottom="0.75" header="0.3" footer="0.3"/>
  <pageSetup paperSize="9" orientation="portrait" horizontalDpi="1200" verticalDpi="120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B1" activePane="topRight" state="frozen"/>
      <selection pane="topRight" activeCell="E3" sqref="E3:E8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88" t="str">
        <f>"MySQL(" &amp; MAX(O3:O1937) &amp; ")"</f>
        <v>MySQL(3312)</v>
      </c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31" t="s">
        <v>708</v>
      </c>
      <c r="B3" s="438">
        <v>72</v>
      </c>
      <c r="C3" s="438">
        <v>512</v>
      </c>
      <c r="D3" s="438">
        <v>80</v>
      </c>
      <c r="E3" s="438" t="str">
        <f>TEXT(ROUND(SUM(H6:H86)/(B3*3)*100,4),"0.00")</f>
        <v>5.56</v>
      </c>
      <c r="F3" s="438" t="str">
        <f>TEXT(ROUND(SUM(I6:I86)/C3*100,4),"0.00")</f>
        <v>4.69</v>
      </c>
      <c r="G3" s="438" t="str">
        <f>TEXT(ROUND(SUM(L6:L86)/(D3*1024)*100,4),"0.00")</f>
        <v>1.46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53" t="s">
        <v>712</v>
      </c>
      <c r="O3" s="384">
        <v>3306</v>
      </c>
      <c r="P3" s="473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33"/>
      <c r="B4" s="439"/>
      <c r="C4" s="439"/>
      <c r="D4" s="439"/>
      <c r="E4" s="439"/>
      <c r="F4" s="439"/>
      <c r="G4" s="439"/>
      <c r="H4" s="384">
        <v>4</v>
      </c>
      <c r="I4" s="403">
        <f t="shared" ref="I4:I8" si="0">ROUND(J4+(K4*2/1024),0)</f>
        <v>8</v>
      </c>
      <c r="J4" s="384">
        <v>4</v>
      </c>
      <c r="K4" s="384">
        <v>2000</v>
      </c>
      <c r="L4" s="384">
        <v>400</v>
      </c>
      <c r="M4" s="384" t="s">
        <v>746</v>
      </c>
      <c r="N4" s="554"/>
      <c r="O4" s="384">
        <v>3309</v>
      </c>
      <c r="P4" s="475"/>
      <c r="Q4" s="384" t="s">
        <v>735</v>
      </c>
      <c r="R4" s="384" t="s">
        <v>743</v>
      </c>
      <c r="S4" s="384" t="s">
        <v>737</v>
      </c>
      <c r="T4" s="384" t="s">
        <v>738</v>
      </c>
      <c r="U4" s="388" t="s">
        <v>744</v>
      </c>
      <c r="V4" s="388" t="s">
        <v>745</v>
      </c>
      <c r="W4" s="387">
        <v>44104</v>
      </c>
    </row>
    <row r="5" spans="1:23" s="7" customFormat="1" x14ac:dyDescent="0.25">
      <c r="A5" s="441" t="s">
        <v>709</v>
      </c>
      <c r="B5" s="439"/>
      <c r="C5" s="439"/>
      <c r="D5" s="439"/>
      <c r="E5" s="439"/>
      <c r="F5" s="439"/>
      <c r="G5" s="439"/>
      <c r="H5" s="390">
        <v>4</v>
      </c>
      <c r="I5" s="401">
        <f t="shared" si="0"/>
        <v>8</v>
      </c>
      <c r="J5" s="390">
        <v>4</v>
      </c>
      <c r="K5" s="390">
        <v>2000</v>
      </c>
      <c r="L5" s="390">
        <v>400</v>
      </c>
      <c r="M5" s="390" t="s">
        <v>723</v>
      </c>
      <c r="N5" s="554"/>
      <c r="O5" s="390">
        <v>3307</v>
      </c>
      <c r="P5" s="485" t="s">
        <v>720</v>
      </c>
      <c r="Q5" s="549" t="s">
        <v>698</v>
      </c>
      <c r="R5" s="550"/>
      <c r="S5" s="390" t="s">
        <v>721</v>
      </c>
      <c r="T5" s="390" t="s">
        <v>722</v>
      </c>
      <c r="U5" s="390">
        <v>15951730288</v>
      </c>
      <c r="V5" s="390" t="s">
        <v>702</v>
      </c>
      <c r="W5" s="391">
        <v>44091</v>
      </c>
    </row>
    <row r="6" spans="1:23" s="7" customFormat="1" x14ac:dyDescent="0.25">
      <c r="A6" s="548"/>
      <c r="B6" s="439"/>
      <c r="C6" s="439"/>
      <c r="D6" s="439"/>
      <c r="E6" s="439"/>
      <c r="F6" s="439"/>
      <c r="G6" s="439"/>
      <c r="H6" s="385">
        <v>4</v>
      </c>
      <c r="I6" s="401">
        <f t="shared" si="0"/>
        <v>8</v>
      </c>
      <c r="J6" s="385">
        <v>4</v>
      </c>
      <c r="K6" s="385">
        <v>2000</v>
      </c>
      <c r="L6" s="385">
        <v>400</v>
      </c>
      <c r="M6" s="389" t="s">
        <v>801</v>
      </c>
      <c r="N6" s="554"/>
      <c r="O6" s="385">
        <v>3312</v>
      </c>
      <c r="P6" s="487"/>
      <c r="Q6" s="510" t="s">
        <v>802</v>
      </c>
      <c r="R6" s="511"/>
      <c r="S6" s="400" t="s">
        <v>803</v>
      </c>
      <c r="T6" s="389" t="s">
        <v>804</v>
      </c>
      <c r="U6" s="385">
        <v>15900619571</v>
      </c>
      <c r="V6" s="404" t="s">
        <v>805</v>
      </c>
      <c r="W6" s="386">
        <v>44132</v>
      </c>
    </row>
    <row r="7" spans="1:23" s="9" customFormat="1" x14ac:dyDescent="0.25">
      <c r="A7" s="531" t="s">
        <v>711</v>
      </c>
      <c r="B7" s="439"/>
      <c r="C7" s="439"/>
      <c r="D7" s="439"/>
      <c r="E7" s="439"/>
      <c r="F7" s="439"/>
      <c r="G7" s="439"/>
      <c r="H7" s="393">
        <v>4</v>
      </c>
      <c r="I7" s="403">
        <f t="shared" si="0"/>
        <v>8</v>
      </c>
      <c r="J7" s="393">
        <v>4</v>
      </c>
      <c r="K7" s="393">
        <v>2000</v>
      </c>
      <c r="L7" s="393">
        <v>400</v>
      </c>
      <c r="M7" s="393" t="s">
        <v>724</v>
      </c>
      <c r="N7" s="554"/>
      <c r="O7" s="393">
        <v>3308</v>
      </c>
      <c r="P7" s="450" t="s">
        <v>774</v>
      </c>
      <c r="Q7" s="393" t="s">
        <v>691</v>
      </c>
      <c r="R7" s="393" t="s">
        <v>692</v>
      </c>
      <c r="S7" s="393" t="s">
        <v>693</v>
      </c>
      <c r="T7" s="393" t="s">
        <v>694</v>
      </c>
      <c r="U7" s="393">
        <v>18121086387</v>
      </c>
      <c r="V7" s="393" t="s">
        <v>695</v>
      </c>
      <c r="W7" s="394">
        <v>44091</v>
      </c>
    </row>
    <row r="8" spans="1:23" s="9" customFormat="1" x14ac:dyDescent="0.25">
      <c r="A8" s="533"/>
      <c r="B8" s="440"/>
      <c r="C8" s="440"/>
      <c r="D8" s="440"/>
      <c r="E8" s="440"/>
      <c r="F8" s="440"/>
      <c r="G8" s="440"/>
      <c r="H8" s="384">
        <v>4</v>
      </c>
      <c r="I8" s="403">
        <f t="shared" si="0"/>
        <v>8</v>
      </c>
      <c r="J8" s="384">
        <v>4</v>
      </c>
      <c r="K8" s="384">
        <v>2000</v>
      </c>
      <c r="L8" s="384">
        <v>400</v>
      </c>
      <c r="M8" s="392" t="s">
        <v>770</v>
      </c>
      <c r="N8" s="555"/>
      <c r="O8" s="384">
        <v>3311</v>
      </c>
      <c r="P8" s="475"/>
      <c r="Q8" s="551" t="s">
        <v>762</v>
      </c>
      <c r="R8" s="552"/>
      <c r="S8" s="392" t="s">
        <v>771</v>
      </c>
      <c r="T8" s="392" t="s">
        <v>772</v>
      </c>
      <c r="U8" s="384">
        <v>13020222966</v>
      </c>
      <c r="V8" s="397" t="s">
        <v>773</v>
      </c>
      <c r="W8" s="387">
        <v>44124</v>
      </c>
    </row>
  </sheetData>
  <mergeCells count="18">
    <mergeCell ref="N3:N8"/>
    <mergeCell ref="P3:P4"/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  <mergeCell ref="Q5:R5"/>
    <mergeCell ref="Q6:R6"/>
    <mergeCell ref="Q8:R8"/>
  </mergeCells>
  <phoneticPr fontId="2" type="noConversion"/>
  <hyperlinks>
    <hyperlink ref="V3" r:id="rId1"/>
    <hyperlink ref="V4" r:id="rId2"/>
    <hyperlink ref="V5" r:id="rId3"/>
    <hyperlink ref="V7" r:id="rId4"/>
    <hyperlink ref="V8" r:id="rId5"/>
    <hyperlink ref="V6" r:id="rId6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1" topLeftCell="K1" activePane="topRight" state="frozen"/>
      <selection pane="topRight" activeCell="P5" sqref="P5:P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88" t="str">
        <f>"MySQL(" &amp; MAX(O6:O952) &amp; ")"</f>
        <v>MySQL(3310)</v>
      </c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35" t="s">
        <v>705</v>
      </c>
      <c r="B3" s="438">
        <v>72</v>
      </c>
      <c r="C3" s="438">
        <v>512</v>
      </c>
      <c r="D3" s="438">
        <v>80</v>
      </c>
      <c r="E3" s="438" t="str">
        <f>TEXT(ROUND(SUM(H6:H85)/(B3*3)*100,4),"0.00")</f>
        <v>1.85</v>
      </c>
      <c r="F3" s="438" t="str">
        <f>TEXT(ROUND(SUM(I6:I85)/C3*100,4),"0.00")</f>
        <v>2.34</v>
      </c>
      <c r="G3" s="438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53" t="s">
        <v>726</v>
      </c>
      <c r="O3" s="403">
        <v>3307</v>
      </c>
      <c r="P3" s="473" t="s">
        <v>780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5">
        <v>44095</v>
      </c>
    </row>
    <row r="4" spans="1:23" s="9" customFormat="1" x14ac:dyDescent="0.25">
      <c r="A4" s="437"/>
      <c r="B4" s="439"/>
      <c r="C4" s="439"/>
      <c r="D4" s="439"/>
      <c r="E4" s="439"/>
      <c r="F4" s="439"/>
      <c r="G4" s="439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775</v>
      </c>
      <c r="N4" s="554"/>
      <c r="O4" s="403">
        <v>3309</v>
      </c>
      <c r="P4" s="475"/>
      <c r="Q4" s="556" t="s">
        <v>779</v>
      </c>
      <c r="R4" s="557"/>
      <c r="S4" s="403" t="s">
        <v>778</v>
      </c>
      <c r="T4" s="403" t="s">
        <v>776</v>
      </c>
      <c r="U4" s="388"/>
      <c r="V4" s="388"/>
      <c r="W4" s="405">
        <v>44126</v>
      </c>
    </row>
    <row r="5" spans="1:23" s="7" customFormat="1" x14ac:dyDescent="0.25">
      <c r="A5" s="447" t="s">
        <v>706</v>
      </c>
      <c r="B5" s="439"/>
      <c r="C5" s="439"/>
      <c r="D5" s="439"/>
      <c r="E5" s="439"/>
      <c r="F5" s="439"/>
      <c r="G5" s="439"/>
      <c r="H5" s="415">
        <v>32</v>
      </c>
      <c r="I5" s="415">
        <f>ROUND(J5+(K5*2/1024),0)</f>
        <v>39</v>
      </c>
      <c r="J5" s="415">
        <v>16</v>
      </c>
      <c r="K5" s="415">
        <v>12000</v>
      </c>
      <c r="L5" s="415">
        <v>810</v>
      </c>
      <c r="M5" s="415" t="s">
        <v>679</v>
      </c>
      <c r="N5" s="554"/>
      <c r="O5" s="415">
        <v>3306</v>
      </c>
      <c r="P5" s="485" t="s">
        <v>680</v>
      </c>
      <c r="Q5" s="558" t="s">
        <v>681</v>
      </c>
      <c r="R5" s="559"/>
      <c r="S5" s="415" t="s">
        <v>777</v>
      </c>
      <c r="T5" s="415" t="s">
        <v>682</v>
      </c>
      <c r="U5" s="415"/>
      <c r="V5" s="415"/>
      <c r="W5" s="418">
        <v>44084</v>
      </c>
    </row>
    <row r="6" spans="1:23" s="7" customFormat="1" x14ac:dyDescent="0.25">
      <c r="A6" s="449"/>
      <c r="B6" s="439"/>
      <c r="C6" s="439"/>
      <c r="D6" s="439"/>
      <c r="E6" s="439"/>
      <c r="F6" s="439"/>
      <c r="G6" s="439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4" t="s">
        <v>837</v>
      </c>
      <c r="N6" s="554"/>
      <c r="O6" s="401">
        <v>3310</v>
      </c>
      <c r="P6" s="487"/>
      <c r="Q6" s="414" t="s">
        <v>834</v>
      </c>
      <c r="R6" s="414" t="s">
        <v>835</v>
      </c>
      <c r="S6" s="414" t="s">
        <v>836</v>
      </c>
      <c r="T6" s="414" t="s">
        <v>832</v>
      </c>
      <c r="U6" s="415"/>
      <c r="V6" s="415"/>
      <c r="W6" s="418">
        <v>44148</v>
      </c>
    </row>
    <row r="7" spans="1:23" s="9" customFormat="1" ht="28.8" x14ac:dyDescent="0.25">
      <c r="A7" s="409" t="s">
        <v>707</v>
      </c>
      <c r="B7" s="440"/>
      <c r="C7" s="440"/>
      <c r="D7" s="440"/>
      <c r="E7" s="440"/>
      <c r="F7" s="440"/>
      <c r="G7" s="440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750</v>
      </c>
      <c r="N7" s="555"/>
      <c r="O7" s="403">
        <v>3308</v>
      </c>
      <c r="P7" s="403" t="s">
        <v>751</v>
      </c>
      <c r="Q7" s="403" t="s">
        <v>753</v>
      </c>
      <c r="R7" s="403" t="s">
        <v>752</v>
      </c>
      <c r="S7" s="403" t="s">
        <v>756</v>
      </c>
      <c r="T7" s="403" t="s">
        <v>754</v>
      </c>
      <c r="U7" s="403">
        <v>18818208521</v>
      </c>
      <c r="V7" s="403" t="s">
        <v>755</v>
      </c>
      <c r="W7" s="405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2020-11-13T06:37:21Z</dcterms:modified>
</cp:coreProperties>
</file>