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08" yWindow="-108" windowWidth="21816" windowHeight="14016" activeTab="2"/>
  </bookViews>
  <sheets>
    <sheet name="8网段 (Non-pi)" sheetId="1" r:id="rId1"/>
    <sheet name="8网段 (pi)" sheetId="3" r:id="rId2"/>
    <sheet name="9网段 (Non-pi)" sheetId="4" r:id="rId3"/>
    <sheet name="9网段(pi)" sheetId="6" r:id="rId4"/>
    <sheet name="240网段(测试管理区)" sheetId="5" r:id="rId5"/>
  </sheets>
  <definedNames>
    <definedName name="_xlnm._FilterDatabase" localSheetId="0" hidden="1">'8网段 (Non-pi)'!$A$2:$X$108</definedName>
    <definedName name="_xlnm._FilterDatabase" localSheetId="1" hidden="1">'8网段 (pi)'!$A$2:$W$81</definedName>
    <definedName name="_xlnm._FilterDatabase" localSheetId="2" hidden="1">'9网段 (Non-pi)'!$A$2:$X$94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7" i="4" l="1"/>
  <c r="J108" i="4"/>
  <c r="J106" i="4" l="1"/>
  <c r="J105" i="4"/>
  <c r="I10" i="6" l="1"/>
  <c r="J121" i="4"/>
  <c r="J120" i="4"/>
  <c r="J119" i="4"/>
  <c r="I7" i="6" l="1"/>
  <c r="I4" i="6" l="1"/>
  <c r="J118" i="4"/>
  <c r="I7" i="5" l="1"/>
  <c r="I5" i="5"/>
  <c r="J117" i="4"/>
  <c r="J104" i="4" l="1"/>
  <c r="J103" i="4"/>
  <c r="E3" i="5"/>
  <c r="E3" i="6"/>
  <c r="E95" i="4"/>
  <c r="E3" i="4"/>
  <c r="E3" i="3"/>
  <c r="E76" i="1"/>
  <c r="E36" i="1"/>
  <c r="E3" i="1"/>
  <c r="J102" i="4" l="1"/>
  <c r="J101" i="4"/>
  <c r="J116" i="4" l="1"/>
  <c r="J115" i="4"/>
  <c r="I5" i="6" l="1"/>
  <c r="I6" i="6"/>
  <c r="I8" i="6"/>
  <c r="I9" i="6"/>
  <c r="I11" i="6"/>
  <c r="H1" i="6"/>
  <c r="J100" i="4"/>
  <c r="J99" i="4"/>
  <c r="J95" i="4" l="1"/>
  <c r="J96" i="4"/>
  <c r="J97" i="4"/>
  <c r="J98" i="4"/>
  <c r="J109" i="4"/>
  <c r="J110" i="4"/>
  <c r="J111" i="4"/>
  <c r="J112" i="4"/>
  <c r="J113" i="4"/>
  <c r="J114" i="4"/>
  <c r="J122" i="4"/>
  <c r="N112" i="4" l="1"/>
  <c r="N113" i="4"/>
  <c r="N114" i="4"/>
  <c r="N111" i="4"/>
  <c r="I3" i="6" l="1"/>
  <c r="G3" i="6" l="1"/>
  <c r="F3" i="6"/>
  <c r="G95" i="4"/>
  <c r="F95" i="4"/>
  <c r="J74" i="1"/>
  <c r="J73" i="1"/>
  <c r="J72" i="1"/>
  <c r="I28" i="3"/>
  <c r="I6" i="5"/>
  <c r="F3" i="5" s="1"/>
  <c r="G3" i="5"/>
  <c r="H1" i="5"/>
  <c r="J52" i="1"/>
  <c r="J53" i="1"/>
  <c r="J51" i="1"/>
  <c r="G76" i="1"/>
  <c r="G36" i="1"/>
  <c r="G3" i="1"/>
  <c r="G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F3" i="3"/>
  <c r="G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F3" i="4"/>
  <c r="J18" i="1"/>
  <c r="P2" i="4"/>
  <c r="J36" i="1"/>
  <c r="J107" i="1"/>
  <c r="J91" i="1"/>
  <c r="J7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8" i="1"/>
  <c r="J3" i="1"/>
  <c r="P2" i="1"/>
  <c r="H1" i="3"/>
  <c r="F76" i="1"/>
  <c r="F36" i="1"/>
  <c r="F3" i="1"/>
</calcChain>
</file>

<file path=xl/sharedStrings.xml><?xml version="1.0" encoding="utf-8"?>
<sst xmlns="http://schemas.openxmlformats.org/spreadsheetml/2006/main" count="1252" uniqueCount="878">
  <si>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</si>
  <si>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</si>
  <si>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</si>
  <si>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</si>
  <si>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</si>
  <si>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</si>
  <si>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</si>
  <si>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</si>
  <si>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</si>
  <si>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</si>
  <si>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</si>
  <si>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</si>
  <si>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</si>
  <si>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</si>
  <si>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</si>
  <si>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</si>
  <si>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</si>
  <si>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</si>
  <si>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</si>
  <si>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</si>
  <si>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</si>
  <si>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</si>
  <si>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</si>
  <si>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</si>
  <si>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</si>
  <si>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</si>
  <si>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</si>
  <si>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</si>
  <si>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</si>
  <si>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</si>
  <si>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</si>
  <si>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</si>
  <si>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</si>
  <si>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</si>
  <si>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</si>
  <si>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</si>
  <si>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</si>
  <si>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</si>
  <si>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</si>
  <si>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</si>
  <si>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</si>
  <si>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</si>
  <si>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</si>
  <si>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</si>
  <si>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</si>
  <si>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</si>
  <si>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</si>
  <si>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</si>
  <si>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</si>
  <si>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</si>
  <si>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</si>
  <si>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</si>
  <si>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</si>
  <si>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</si>
  <si>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</si>
  <si>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</si>
  <si>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</si>
  <si>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</si>
  <si>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</si>
  <si>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</si>
  <si>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</si>
  <si>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</si>
  <si>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</si>
  <si>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</si>
  <si>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</si>
  <si>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</si>
  <si>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</si>
  <si>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</si>
  <si>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</si>
  <si>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</si>
  <si>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</si>
  <si>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</si>
  <si>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</si>
  <si>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</si>
  <si>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</si>
  <si>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</si>
  <si>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</si>
  <si>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</si>
  <si>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</si>
  <si>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</si>
  <si>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</si>
  <si>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</si>
  <si>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</si>
  <si>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</si>
  <si>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</si>
  <si>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</si>
  <si>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</si>
  <si>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</si>
  <si>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</si>
  <si>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</si>
  <si>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</si>
  <si>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</si>
  <si>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</si>
  <si>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</si>
  <si>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</si>
  <si>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</si>
  <si>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</si>
  <si>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</si>
  <si>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</si>
  <si>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</si>
  <si>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</si>
  <si>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</si>
  <si>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</si>
  <si>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</si>
  <si>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</si>
  <si>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</si>
  <si>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</si>
  <si>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</si>
  <si>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</si>
  <si>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</si>
  <si>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</si>
  <si>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</si>
  <si>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</si>
  <si>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</si>
  <si>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</si>
  <si>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</si>
  <si>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</si>
  <si>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</si>
  <si>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</si>
  <si>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</si>
  <si>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</si>
  <si>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</si>
  <si>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</si>
  <si>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</si>
  <si>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</si>
  <si>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</si>
  <si>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</si>
  <si>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</si>
  <si>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</si>
  <si>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</si>
  <si>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</si>
  <si>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</si>
  <si>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</si>
  <si>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</si>
  <si>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</si>
  <si>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</si>
  <si>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</si>
  <si>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</si>
  <si>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</si>
  <si>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</si>
  <si>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</si>
  <si>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</si>
  <si>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</si>
  <si>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</si>
  <si>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</si>
  <si>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</si>
  <si>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</si>
  <si>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</si>
  <si>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</si>
  <si>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</si>
  <si>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</si>
  <si>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</si>
  <si>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</si>
  <si>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</si>
  <si>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</si>
  <si>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</si>
  <si>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</si>
  <si>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</si>
  <si>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</si>
  <si>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</si>
  <si>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</si>
  <si>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</si>
  <si>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</si>
  <si>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</si>
  <si>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</si>
  <si>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</si>
  <si>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</si>
  <si>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</si>
  <si>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</si>
  <si>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</si>
  <si>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</si>
  <si>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</si>
  <si>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</si>
  <si>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</si>
  <si>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</si>
  <si>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</si>
  <si>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</si>
  <si>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</si>
  <si>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</si>
  <si>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</si>
  <si>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</si>
  <si>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</si>
  <si>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</si>
  <si>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</si>
  <si>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</si>
  <si>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</si>
  <si>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</si>
  <si>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</si>
  <si>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</si>
  <si>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</si>
  <si>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</si>
  <si>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</si>
  <si>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</si>
  <si>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</si>
  <si>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</si>
  <si>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</si>
  <si>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</si>
  <si>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</si>
  <si>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</si>
  <si>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</si>
  <si>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</si>
  <si>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</si>
  <si>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</si>
  <si>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</si>
  <si>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</si>
  <si>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</si>
  <si>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</si>
  <si>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</si>
  <si>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</si>
  <si>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</si>
  <si>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</si>
  <si>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</si>
  <si>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</si>
  <si>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</si>
  <si>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</si>
  <si>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</si>
  <si>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</si>
  <si>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</si>
  <si>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</si>
  <si>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</si>
  <si>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</si>
  <si>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</si>
  <si>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</si>
  <si>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</si>
  <si>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</si>
  <si>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</si>
  <si>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</si>
  <si>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</si>
  <si>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</si>
  <si>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</si>
  <si>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</si>
  <si>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</si>
  <si>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</si>
  <si>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</si>
  <si>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</si>
  <si>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</si>
  <si>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</si>
  <si>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</si>
  <si>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</si>
  <si>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</si>
  <si>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</si>
  <si>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</si>
  <si>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</si>
  <si>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</si>
  <si>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</si>
  <si>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</si>
  <si>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</si>
  <si>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</si>
  <si>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</si>
  <si>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</si>
  <si>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</si>
  <si>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</si>
  <si>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</si>
  <si>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</si>
  <si>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</si>
  <si>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</si>
  <si>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</si>
  <si>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</si>
  <si>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</si>
  <si>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</si>
  <si>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</si>
  <si>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</si>
  <si>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</si>
  <si>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</si>
  <si>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</si>
  <si>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</si>
  <si>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</si>
  <si>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</si>
  <si>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</si>
  <si>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</si>
  <si>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</si>
  <si>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</si>
  <si>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</si>
  <si>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</si>
  <si>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</si>
  <si>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</si>
  <si>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</si>
  <si>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</si>
  <si>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</si>
  <si>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</si>
  <si>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</si>
  <si>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</si>
  <si>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</si>
  <si>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</si>
  <si>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</si>
  <si>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</si>
  <si>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</si>
  <si>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</si>
  <si>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</si>
  <si>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</si>
  <si>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</si>
  <si>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</si>
  <si>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</si>
  <si>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</si>
  <si>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</si>
  <si>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</si>
  <si>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</si>
  <si>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</si>
  <si>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</si>
  <si>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</si>
  <si>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</si>
  <si>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</si>
  <si>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</si>
  <si>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</si>
  <si>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</si>
  <si>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</si>
  <si>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</si>
  <si>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</si>
  <si>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</si>
  <si>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</si>
  <si>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</si>
  <si>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</si>
  <si>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</si>
  <si>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</si>
  <si>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</si>
  <si>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</si>
  <si>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</si>
  <si>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</si>
  <si>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</si>
  <si>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</si>
  <si>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</si>
  <si>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</si>
  <si>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</si>
  <si>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</si>
  <si>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</si>
  <si>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</si>
  <si>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</si>
  <si>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</si>
  <si>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</si>
  <si>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</si>
  <si>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</si>
  <si>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</si>
  <si>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</si>
  <si>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</si>
  <si>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</si>
  <si>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</si>
  <si>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</si>
  <si>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</si>
  <si>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</si>
  <si>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</si>
  <si>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</si>
  <si>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</si>
  <si>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</si>
  <si>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</si>
  <si>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</si>
  <si>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</si>
  <si>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</si>
  <si>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</si>
  <si>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</si>
  <si>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</si>
  <si>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</si>
  <si>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</si>
  <si>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</si>
  <si>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</si>
  <si>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</si>
  <si>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</si>
  <si>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</si>
  <si>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</si>
  <si>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</si>
  <si>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</si>
  <si>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</si>
  <si>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</si>
  <si>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</si>
  <si>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</si>
  <si>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</si>
  <si>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</si>
  <si>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</si>
  <si>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</si>
  <si>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</si>
  <si>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</si>
  <si>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</si>
  <si>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</si>
  <si>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</si>
  <si>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</si>
  <si>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</si>
  <si>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</si>
  <si>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</si>
  <si>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</si>
  <si>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</si>
  <si>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</si>
  <si>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</si>
  <si>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</si>
  <si>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</si>
  <si>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</si>
  <si>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</si>
  <si>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</si>
  <si>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</si>
  <si>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</si>
  <si>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</si>
  <si>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</si>
  <si>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</si>
  <si>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</si>
  <si>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</si>
  <si>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</si>
  <si>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</si>
  <si>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</si>
  <si>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</si>
  <si>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</si>
  <si>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</si>
  <si>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</si>
  <si>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</si>
  <si>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</si>
  <si>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</si>
  <si>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</si>
  <si>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</si>
  <si>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</si>
  <si>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</si>
  <si>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</si>
  <si>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</si>
  <si>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</si>
  <si>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</si>
  <si>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</si>
  <si>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</si>
  <si>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</si>
  <si>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</si>
  <si>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</si>
  <si>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</si>
  <si>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</si>
  <si>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</si>
  <si>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</si>
  <si>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</si>
  <si>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</si>
  <si>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</si>
  <si>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</si>
  <si>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</si>
  <si>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</si>
  <si>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</si>
  <si>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</si>
  <si>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</si>
  <si>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</si>
  <si>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</si>
  <si>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</si>
  <si>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</si>
  <si>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</si>
  <si>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</si>
  <si>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</si>
  <si>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</si>
  <si>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</si>
  <si>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</si>
  <si>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</si>
  <si>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</si>
  <si>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</si>
  <si>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</si>
  <si>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</si>
  <si>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</si>
  <si>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</si>
  <si>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</si>
  <si>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</si>
  <si>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</si>
  <si>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</si>
  <si>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</si>
  <si>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</si>
  <si>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</si>
  <si>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</si>
  <si>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</si>
  <si>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</si>
  <si>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</si>
  <si>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</si>
  <si>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</si>
  <si>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</si>
  <si>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</si>
  <si>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</si>
  <si>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</si>
  <si>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</si>
  <si>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</si>
  <si>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</si>
  <si>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</si>
  <si>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</si>
  <si>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</si>
  <si>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</si>
  <si>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</si>
  <si>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</si>
  <si>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</si>
  <si>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</si>
  <si>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</si>
  <si>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</si>
  <si>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</si>
  <si>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</si>
  <si>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</si>
  <si>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</si>
  <si>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</si>
  <si>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</si>
  <si>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</si>
  <si>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</si>
  <si>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</si>
  <si>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</si>
  <si>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</si>
  <si>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</si>
  <si>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</si>
  <si>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</si>
  <si>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</si>
  <si>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</si>
  <si>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</si>
  <si>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</si>
  <si>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</si>
  <si>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</si>
  <si>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</si>
  <si>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</si>
  <si>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</si>
  <si>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</si>
  <si>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</si>
  <si>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</si>
  <si>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</si>
  <si>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</si>
  <si>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</si>
  <si>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</si>
  <si>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</si>
  <si>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</si>
  <si>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</si>
  <si>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</si>
  <si>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</si>
  <si>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</si>
  <si>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</si>
  <si>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</si>
  <si>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</si>
  <si>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</si>
  <si>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</si>
  <si>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</si>
  <si>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</si>
  <si>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</si>
  <si>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</si>
  <si>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</si>
  <si>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</si>
  <si>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</si>
  <si>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</si>
  <si>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</si>
  <si>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</si>
  <si>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</si>
  <si>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</si>
  <si>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</si>
  <si>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</si>
  <si>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</si>
  <si>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</si>
  <si>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</si>
  <si>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</si>
  <si>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</si>
  <si>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</si>
  <si>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</si>
  <si>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</si>
  <si>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</si>
  <si>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</si>
  <si>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</si>
  <si>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</si>
  <si>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</si>
  <si>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</si>
  <si>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</si>
  <si>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</si>
  <si>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</si>
  <si>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</si>
  <si>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</si>
  <si>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</si>
  <si>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</si>
  <si>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</si>
  <si>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</si>
  <si>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</si>
  <si>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</si>
  <si>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</si>
  <si>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</si>
  <si>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</si>
  <si>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</si>
  <si>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</si>
  <si>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</si>
  <si>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</si>
  <si>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</si>
  <si>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</si>
  <si>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</si>
  <si>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</si>
  <si>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</si>
  <si>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</si>
  <si>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</si>
  <si>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</si>
  <si>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</si>
  <si>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</si>
  <si>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</si>
  <si>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</si>
  <si>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</si>
  <si>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</si>
  <si>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</si>
  <si>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</si>
  <si>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</si>
  <si>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</si>
  <si>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</si>
  <si>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</si>
  <si>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</si>
  <si>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</si>
  <si>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</si>
  <si>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</si>
  <si>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</si>
  <si>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</si>
  <si>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</si>
  <si>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</si>
  <si>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</si>
  <si>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</si>
  <si>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</si>
  <si>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</si>
  <si>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</si>
  <si>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</si>
  <si>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</si>
  <si>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</si>
  <si>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</si>
  <si>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</si>
  <si>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</si>
  <si>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</si>
  <si>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</si>
  <si>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</si>
  <si>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</si>
  <si>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</si>
  <si>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</si>
  <si>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</si>
  <si>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</si>
  <si>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</si>
  <si>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</si>
  <si>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</si>
  <si>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</si>
  <si>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</si>
  <si>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</si>
  <si>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</si>
  <si>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</si>
  <si>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</si>
  <si>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</si>
  <si>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</si>
  <si>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</si>
  <si>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</si>
  <si>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</si>
  <si>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</si>
  <si>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</si>
  <si>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</si>
  <si>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</si>
  <si>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</si>
  <si>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</si>
  <si>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</si>
  <si>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</si>
  <si>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</si>
  <si>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</si>
  <si>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</si>
  <si>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</si>
  <si>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</si>
  <si>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</si>
  <si>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</si>
  <si>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</si>
  <si>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</si>
  <si>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</si>
  <si>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</si>
  <si>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</si>
  <si>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</si>
  <si>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</si>
  <si>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</si>
  <si>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</si>
  <si>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</si>
  <si>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</si>
  <si>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</si>
  <si>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</si>
  <si>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</si>
  <si>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</si>
  <si>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</si>
  <si>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</si>
  <si>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</si>
  <si>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</si>
  <si>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</si>
  <si>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</si>
  <si>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</si>
  <si>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</si>
  <si>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</si>
  <si>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</si>
  <si>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</si>
  <si>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</si>
  <si>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</si>
  <si>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</si>
  <si>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</si>
  <si>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</si>
  <si>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</si>
  <si>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</si>
  <si>
    <t>SIT</t>
    <phoneticPr fontId="2" type="noConversion"/>
  </si>
  <si>
    <t>UAT</t>
    <phoneticPr fontId="2" type="noConversion"/>
  </si>
  <si>
    <t>mysql_wxgjj_sit</t>
    <phoneticPr fontId="2" type="noConversion"/>
  </si>
  <si>
    <t>mysql_wxgjj_uat</t>
    <phoneticPr fontId="2" type="noConversion"/>
  </si>
  <si>
    <t>5.7.29</t>
    <phoneticPr fontId="2" type="noConversion"/>
  </si>
  <si>
    <t>无锡公积金业务直连（NJFH）</t>
    <phoneticPr fontId="2" type="noConversion"/>
  </si>
  <si>
    <t>linpw@bosc.cn</t>
    <phoneticPr fontId="2" type="noConversion"/>
  </si>
  <si>
    <t>mysql_hac_pi</t>
    <phoneticPr fontId="2" type="noConversion"/>
  </si>
  <si>
    <t>10.240.245.205</t>
    <phoneticPr fontId="2" type="noConversion"/>
  </si>
  <si>
    <t>堡垒机</t>
    <phoneticPr fontId="2" type="noConversion"/>
  </si>
  <si>
    <t>张红</t>
    <phoneticPr fontId="2" type="noConversion"/>
  </si>
  <si>
    <t>mysql_wxgjj_pi</t>
    <phoneticPr fontId="2" type="noConversion"/>
  </si>
  <si>
    <t>无锡公积金业务直连（NJFH）</t>
    <phoneticPr fontId="2" type="noConversion"/>
  </si>
  <si>
    <t>林沛文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</si>
  <si>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</si>
  <si>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</si>
  <si>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</si>
  <si>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mysql_ls_sit</t>
    <phoneticPr fontId="2" type="noConversion"/>
  </si>
  <si>
    <t>mysql_ls_uat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</si>
  <si>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</si>
  <si>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</si>
  <si>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</si>
  <si>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</si>
  <si>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</si>
  <si>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mysql_cso_uat</t>
    <phoneticPr fontId="2" type="noConversion"/>
  </si>
  <si>
    <t>mysql_cso_sit</t>
    <phoneticPr fontId="2" type="noConversion"/>
  </si>
  <si>
    <t>信用卡分期外呼功能</t>
    <phoneticPr fontId="2" type="noConversion"/>
  </si>
  <si>
    <t>信用卡分期外呼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</si>
  <si>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</si>
  <si>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</si>
  <si>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</si>
  <si>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SIT</t>
    <phoneticPr fontId="2" type="noConversion"/>
  </si>
  <si>
    <t>UAT</t>
    <phoneticPr fontId="2" type="noConversion"/>
  </si>
  <si>
    <t>10.240.245.201
(zjmysqldb10)</t>
    <phoneticPr fontId="2" type="noConversion"/>
  </si>
  <si>
    <t>10.240.245.204
(zjmysqldb11)</t>
    <phoneticPr fontId="2" type="noConversion"/>
  </si>
  <si>
    <t>10.240.245.207
(zjmysqldb12)</t>
    <phoneticPr fontId="2" type="noConversion"/>
  </si>
  <si>
    <t>10.240.9.211
(zjmysqldb15)</t>
    <phoneticPr fontId="2" type="noConversion"/>
  </si>
  <si>
    <t>10.240.9.214
(zjmysqldb16)</t>
    <phoneticPr fontId="2" type="noConversion"/>
  </si>
  <si>
    <t>10.240.9.212</t>
    <phoneticPr fontId="2" type="noConversion"/>
  </si>
  <si>
    <t>10.240.9.217
(zjmysqldb17)</t>
    <phoneticPr fontId="2" type="noConversion"/>
  </si>
  <si>
    <t>5.7.29</t>
    <phoneticPr fontId="2" type="noConversion"/>
  </si>
  <si>
    <t>mysql_rpam_pi</t>
    <phoneticPr fontId="2" type="noConversion"/>
  </si>
  <si>
    <t>关于RPA在全行各部门推广应用项目</t>
    <phoneticPr fontId="2" type="noConversion"/>
  </si>
  <si>
    <t>流程机器人集中管理</t>
    <phoneticPr fontId="2" type="noConversion"/>
  </si>
  <si>
    <t>RPAM</t>
    <phoneticPr fontId="2" type="noConversion"/>
  </si>
  <si>
    <t>胡彬彬</t>
    <phoneticPr fontId="2" type="noConversion"/>
  </si>
  <si>
    <t>15705162651</t>
    <phoneticPr fontId="2" type="noConversion"/>
  </si>
  <si>
    <t>hubb1@bosc.cn</t>
    <phoneticPr fontId="2" type="noConversion"/>
  </si>
  <si>
    <t>10.240.9.215</t>
    <phoneticPr fontId="2" type="noConversion"/>
  </si>
  <si>
    <t>TPB.CSO</t>
    <phoneticPr fontId="2" type="noConversion"/>
  </si>
  <si>
    <t>戴敏明</t>
    <phoneticPr fontId="2" type="noConversion"/>
  </si>
  <si>
    <t>mysql_cso_pi</t>
    <phoneticPr fontId="2" type="noConversion"/>
  </si>
  <si>
    <t>mysql_ls_pi</t>
    <phoneticPr fontId="2" type="noConversion"/>
  </si>
  <si>
    <t>mysql_sc_uat</t>
    <phoneticPr fontId="2" type="noConversion"/>
  </si>
  <si>
    <t>5.7.29</t>
    <phoneticPr fontId="2" type="noConversion"/>
  </si>
  <si>
    <t>Java平台微服务升级及DevOps建设项目</t>
    <phoneticPr fontId="2" type="noConversion"/>
  </si>
  <si>
    <t>SQL审核管理</t>
    <phoneticPr fontId="2" type="noConversion"/>
  </si>
  <si>
    <t>ADPM.SC</t>
    <phoneticPr fontId="2" type="noConversion"/>
  </si>
  <si>
    <t>林屹东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</si>
  <si>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_oip_sit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</si>
  <si>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ysql_oip_uat</t>
    </r>
    <phoneticPr fontId="2" type="noConversion"/>
  </si>
  <si>
    <r>
      <t>5</t>
    </r>
    <r>
      <rPr>
        <sz val="11"/>
        <color theme="1"/>
        <rFont val="宋体"/>
        <family val="2"/>
        <charset val="134"/>
        <scheme val="minor"/>
      </rPr>
      <t>.7.29</t>
    </r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</si>
  <si>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0.240.9.209</t>
    </r>
    <phoneticPr fontId="2" type="noConversion"/>
  </si>
  <si>
    <t>合规需求 客户信息识别流程优化</t>
    <phoneticPr fontId="2" type="noConversion"/>
  </si>
  <si>
    <t>在线影像处理、统一影像识别</t>
    <phoneticPr fontId="2" type="noConversion"/>
  </si>
  <si>
    <t>IOS.OIP</t>
    <phoneticPr fontId="2" type="noConversion"/>
  </si>
  <si>
    <t>张伟</t>
    <phoneticPr fontId="2" type="noConversion"/>
  </si>
  <si>
    <t>15513298688</t>
    <phoneticPr fontId="2" type="noConversion"/>
  </si>
  <si>
    <t>zhangwei21@bosc.cn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</si>
  <si>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</si>
  <si>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</si>
  <si>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t>在线影像处理、统一影像识别</t>
    <phoneticPr fontId="2" type="noConversion"/>
  </si>
  <si>
    <t>15513298688</t>
    <phoneticPr fontId="2" type="noConversion"/>
  </si>
  <si>
    <t>zhangwei21@bosc.cn</t>
    <phoneticPr fontId="2" type="noConversion"/>
  </si>
  <si>
    <t>mysql_oip_pi</t>
    <phoneticPr fontId="2" type="noConversion"/>
  </si>
  <si>
    <t>10.240.9.205
(zjmysqldb13)</t>
    <phoneticPr fontId="2" type="noConversion"/>
  </si>
  <si>
    <t>10.240.9.208
(zjmysqldb14)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</si>
  <si>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0.240.9.206</t>
    </r>
    <phoneticPr fontId="2" type="noConversion"/>
  </si>
  <si>
    <t>mysql_astm_pi</t>
    <phoneticPr fontId="2" type="noConversion"/>
  </si>
  <si>
    <t>10.240.245.208</t>
    <phoneticPr fontId="2" type="noConversion"/>
  </si>
  <si>
    <t>应用安全检测管理</t>
    <phoneticPr fontId="2" type="noConversion"/>
  </si>
  <si>
    <t>灰白盒安全检测管理平台项目</t>
    <phoneticPr fontId="2" type="noConversion"/>
  </si>
  <si>
    <t>张志勋</t>
    <phoneticPr fontId="2" type="noConversion"/>
  </si>
  <si>
    <t>zhangzx@bosc.cn</t>
    <phoneticPr fontId="2" type="noConversion"/>
  </si>
  <si>
    <t>ADPM.ASTM</t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</si>
  <si>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</t>
    </r>
    <phoneticPr fontId="2" type="noConversion"/>
  </si>
  <si>
    <t>唐杰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</si>
  <si>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</si>
  <si>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_adpm_pp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</si>
  <si>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</si>
  <si>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t>交易银行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</si>
  <si>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</si>
  <si>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</si>
  <si>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</si>
  <si>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SB</t>
    </r>
    <phoneticPr fontId="2" type="noConversion"/>
  </si>
  <si>
    <t>谷云鑫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</si>
  <si>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3020222966</t>
    </r>
    <phoneticPr fontId="2" type="noConversion"/>
  </si>
  <si>
    <r>
      <t>g</t>
    </r>
    <r>
      <rPr>
        <u/>
        <sz val="11"/>
        <color theme="10"/>
        <rFont val="宋体"/>
        <family val="3"/>
        <charset val="134"/>
        <scheme val="minor"/>
      </rPr>
      <t>uyx1@bosc.cn</t>
    </r>
    <phoneticPr fontId="2" type="noConversion"/>
  </si>
  <si>
    <t>guyx1@bosc.cn</t>
    <phoneticPr fontId="2" type="noConversion"/>
  </si>
  <si>
    <r>
      <t>10.240.9.21</t>
    </r>
    <r>
      <rPr>
        <sz val="11"/>
        <color theme="1"/>
        <rFont val="宋体"/>
        <family val="2"/>
        <charset val="134"/>
        <scheme val="minor"/>
      </rPr>
      <t>8</t>
    </r>
    <phoneticPr fontId="2" type="noConversion"/>
  </si>
  <si>
    <t>mysql_tw_pi</t>
    <phoneticPr fontId="2" type="noConversion"/>
  </si>
  <si>
    <t>陈晓</t>
    <phoneticPr fontId="2" type="noConversion"/>
  </si>
  <si>
    <t>HAC</t>
    <phoneticPr fontId="2" type="noConversion"/>
  </si>
  <si>
    <t>TW</t>
    <phoneticPr fontId="2" type="noConversion"/>
  </si>
  <si>
    <t>台账系统</t>
    <phoneticPr fontId="2" type="noConversion"/>
  </si>
  <si>
    <t>10.240.245.202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</si>
  <si>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_nbbti_dev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</si>
  <si>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ysql_nbbti_uat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</si>
  <si>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</si>
  <si>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</si>
  <si>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b</t>
    </r>
    <r>
      <rPr>
        <sz val="11"/>
        <color theme="1"/>
        <rFont val="宋体"/>
        <family val="2"/>
        <charset val="134"/>
        <scheme val="minor"/>
      </rPr>
      <t>uffer_pool_size</t>
    </r>
    <phoneticPr fontId="2" type="noConversion"/>
  </si>
  <si>
    <t>max_connections</t>
    <phoneticPr fontId="2" type="noConversion"/>
  </si>
  <si>
    <r>
      <t>N</t>
    </r>
    <r>
      <rPr>
        <sz val="11"/>
        <color theme="1"/>
        <rFont val="宋体"/>
        <family val="2"/>
        <charset val="134"/>
        <scheme val="minor"/>
      </rPr>
      <t>BBTI</t>
    </r>
    <phoneticPr fontId="2" type="noConversion"/>
  </si>
  <si>
    <t>陈成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</si>
  <si>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8606690981</t>
    </r>
    <phoneticPr fontId="2" type="noConversion"/>
  </si>
  <si>
    <r>
      <t>chen</t>
    </r>
    <r>
      <rPr>
        <u/>
        <sz val="11"/>
        <color theme="10"/>
        <rFont val="宋体"/>
        <family val="3"/>
        <charset val="134"/>
        <scheme val="minor"/>
      </rPr>
      <t>cheng1@bosc.cn</t>
    </r>
    <phoneticPr fontId="2" type="noConversion"/>
  </si>
  <si>
    <t>普惠金融“银税互动”项目
（宁波市税局）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</si>
  <si>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</si>
  <si>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</si>
  <si>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</si>
  <si>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t>股权交易管理项目</t>
    <phoneticPr fontId="2" type="noConversion"/>
  </si>
  <si>
    <t>张倩丽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</si>
  <si>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5900619571</t>
    </r>
    <phoneticPr fontId="2" type="noConversion"/>
  </si>
  <si>
    <t>zhangql@bosc.cn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</si>
  <si>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</si>
  <si>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ysql_srpm_uat</t>
    </r>
    <phoneticPr fontId="2" type="noConversion"/>
  </si>
  <si>
    <t>mysql_srpm_pi</t>
    <phoneticPr fontId="2" type="noConversion"/>
  </si>
  <si>
    <t>股权交易管理项目</t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</si>
  <si>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</si>
  <si>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r>
      <t>zhang</t>
    </r>
    <r>
      <rPr>
        <u/>
        <sz val="11"/>
        <color theme="10"/>
        <rFont val="宋体"/>
        <family val="3"/>
        <charset val="134"/>
        <scheme val="minor"/>
      </rPr>
      <t>ql@bosc.cn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</si>
  <si>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_cdbtip_dev</t>
    </r>
    <phoneticPr fontId="2" type="noConversion"/>
  </si>
  <si>
    <t>mysql_cdbtip_uat</t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</si>
  <si>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</si>
  <si>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</si>
  <si>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DBTIP</t>
    </r>
    <phoneticPr fontId="2" type="noConversion"/>
  </si>
  <si>
    <t>林泉舟</t>
    <phoneticPr fontId="2" type="noConversion"/>
  </si>
  <si>
    <t>18380556637</t>
    <phoneticPr fontId="2" type="noConversion"/>
  </si>
  <si>
    <r>
      <t>lin</t>
    </r>
    <r>
      <rPr>
        <u/>
        <sz val="11"/>
        <color theme="10"/>
        <rFont val="宋体"/>
        <family val="3"/>
        <charset val="134"/>
        <scheme val="minor"/>
      </rPr>
      <t>qzh@bosc.cn</t>
    </r>
    <phoneticPr fontId="2" type="noConversion"/>
  </si>
  <si>
    <t>惠金融“银税互动”项目
（四川省税局）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</si>
  <si>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_irms_sit</t>
    </r>
    <phoneticPr fontId="2" type="noConversion"/>
  </si>
  <si>
    <t>mysql_irms_sit2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</si>
  <si>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</si>
  <si>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信优贷产品结算升级项目</t>
    <phoneticPr fontId="2" type="noConversion"/>
  </si>
  <si>
    <t>普惠信贷管理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</si>
  <si>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RMS.IRMS</t>
    </r>
    <phoneticPr fontId="2" type="noConversion"/>
  </si>
  <si>
    <t>喻成侠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</si>
  <si>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3127515856</t>
    </r>
    <phoneticPr fontId="2" type="noConversion"/>
  </si>
  <si>
    <r>
      <t>yuch</t>
    </r>
    <r>
      <rPr>
        <u/>
        <sz val="11"/>
        <color theme="10"/>
        <rFont val="宋体"/>
        <family val="3"/>
        <charset val="134"/>
        <scheme val="minor"/>
      </rPr>
      <t>x@bosc.cn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</si>
  <si>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</si>
  <si>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ysql_irms_uat2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</si>
  <si>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</si>
  <si>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_dop_uat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</si>
  <si>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EVOPS平台</t>
    </r>
    <phoneticPr fontId="2" type="noConversion"/>
  </si>
  <si>
    <r>
      <t>J</t>
    </r>
    <r>
      <rPr>
        <sz val="11"/>
        <color theme="1"/>
        <rFont val="宋体"/>
        <family val="2"/>
        <charset val="134"/>
        <scheme val="minor"/>
      </rPr>
      <t>ava平台微服务升级及DevOps建设项目</t>
    </r>
    <phoneticPr fontId="2" type="noConversion"/>
  </si>
  <si>
    <t>ADPM.DOP</t>
    <phoneticPr fontId="2" type="noConversion"/>
  </si>
  <si>
    <t>郁蕾</t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</si>
  <si>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</si>
  <si>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t>Java平台微服务升级及DevOps建设项目</t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</si>
  <si>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EVOPS平台</t>
    </r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</si>
  <si>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DPM.DOP</t>
    </r>
    <phoneticPr fontId="2" type="noConversion"/>
  </si>
  <si>
    <t>mysql_dop_pp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</si>
  <si>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</si>
  <si>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_lads_sit</t>
    </r>
    <phoneticPr fontId="2" type="noConversion"/>
  </si>
  <si>
    <t>苏州分行苏州土拍保证金项目</t>
    <phoneticPr fontId="2" type="noConversion"/>
  </si>
  <si>
    <r>
      <t>L</t>
    </r>
    <r>
      <rPr>
        <sz val="11"/>
        <color theme="1"/>
        <rFont val="宋体"/>
        <family val="2"/>
        <charset val="134"/>
        <scheme val="minor"/>
      </rPr>
      <t>ADS</t>
    </r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</si>
  <si>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</si>
  <si>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</si>
  <si>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</si>
  <si>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ysql_lads_pi</t>
    </r>
    <phoneticPr fontId="2" type="noConversion"/>
  </si>
  <si>
    <r>
      <t>L</t>
    </r>
    <r>
      <rPr>
        <sz val="11"/>
        <color theme="1"/>
        <rFont val="宋体"/>
        <family val="2"/>
        <charset val="134"/>
        <scheme val="minor"/>
      </rPr>
      <t>ADS</t>
    </r>
    <phoneticPr fontId="2" type="noConversion"/>
  </si>
  <si>
    <t>mysql_njbti_pi</t>
    <phoneticPr fontId="2" type="noConversion"/>
  </si>
  <si>
    <t>江苏银税互动项目</t>
    <phoneticPr fontId="2" type="noConversion"/>
  </si>
  <si>
    <t>NJBTI</t>
    <phoneticPr fontId="2" type="noConversion"/>
  </si>
  <si>
    <t>张超广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</si>
  <si>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7714227824</t>
    </r>
    <phoneticPr fontId="2" type="noConversion"/>
  </si>
  <si>
    <t>zhangchg@bosc.cn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</si>
  <si>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</si>
  <si>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</si>
  <si>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</si>
  <si>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_lr_sit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</si>
  <si>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ysql_lr_uat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</si>
  <si>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ysql_lr_pp</t>
    </r>
    <phoneticPr fontId="2" type="noConversion"/>
  </si>
  <si>
    <t>微信银行信义贷全流程申请项目</t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</si>
  <si>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BI.LR</t>
    </r>
    <phoneticPr fontId="2" type="noConversion"/>
  </si>
  <si>
    <t>田勇</t>
    <phoneticPr fontId="2" type="noConversion"/>
  </si>
  <si>
    <r>
      <t>tianyong</t>
    </r>
    <r>
      <rPr>
        <u/>
        <sz val="11"/>
        <color theme="10"/>
        <rFont val="宋体"/>
        <family val="3"/>
        <charset val="134"/>
        <scheme val="minor"/>
      </rPr>
      <t>@bosc.cn</t>
    </r>
    <phoneticPr fontId="2" type="noConversion"/>
  </si>
  <si>
    <t>mysql_lr_pi</t>
    <phoneticPr fontId="2" type="noConversion"/>
  </si>
  <si>
    <t>微信银行信义贷全流程申请项目</t>
    <phoneticPr fontId="2" type="noConversion"/>
  </si>
  <si>
    <t>统一生物识别</t>
    <phoneticPr fontId="2" type="noConversion"/>
  </si>
  <si>
    <t>统一生物识别</t>
    <phoneticPr fontId="2" type="noConversion"/>
  </si>
  <si>
    <t>UBI.LR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</si>
  <si>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3524879915</t>
    </r>
    <phoneticPr fontId="2" type="noConversion"/>
  </si>
  <si>
    <t>13524879915</t>
    <phoneticPr fontId="2" type="noConversion"/>
  </si>
  <si>
    <t>tianyong@bosc.cn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</si>
  <si>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</si>
  <si>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_irms_pp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</si>
  <si>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ysql_irms_pp2</t>
    </r>
    <phoneticPr fontId="2" type="noConversion"/>
  </si>
  <si>
    <t>SIT</t>
    <phoneticPr fontId="2" type="noConversion"/>
  </si>
  <si>
    <t>UAT</t>
    <phoneticPr fontId="2" type="noConversion"/>
  </si>
  <si>
    <t>mysql_zhfw_sit</t>
    <phoneticPr fontId="2" type="noConversion"/>
  </si>
  <si>
    <t>mysql_zhfw_uat</t>
    <phoneticPr fontId="2" type="noConversion"/>
  </si>
  <si>
    <t>互联网核心</t>
    <phoneticPr fontId="2" type="noConversion"/>
  </si>
  <si>
    <t>账户服务</t>
    <phoneticPr fontId="2" type="noConversion"/>
  </si>
  <si>
    <t>吴吉</t>
    <phoneticPr fontId="2" type="noConversion"/>
  </si>
  <si>
    <t>13585985004</t>
    <phoneticPr fontId="2" type="noConversion"/>
  </si>
  <si>
    <t>wuji@bosc.cn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</si>
</sst>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  <font>
      <sz val="11"/>
      <color theme="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  <xf numFmtId="0" fontId="3" fillId="8" borderId="0" applyNumberFormat="0" applyBorder="0" applyAlignment="0" applyProtection="0">
      <alignment vertical="center"/>
    </xf>
  </cellStyleXfs>
  <cellXfs count="5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vertical="center" wrapText="1"/>
    </xf>
    <xf numFmtId="49" fontId="3" fillId="4" borderId="1" xfId="4" applyNumberFormat="1" applyBorder="1" applyAlignment="1">
      <alignment vertical="center" wrapText="1"/>
    </xf>
    <xf numFmtId="0" fontId="3" fillId="4" borderId="1" xfId="4" applyBorder="1" applyAlignment="1">
      <alignment vertical="center"/>
    </xf>
    <xf numFmtId="14" fontId="3" fillId="4" borderId="1" xfId="4" applyNumberFormat="1" applyBorder="1" applyAlignment="1">
      <alignment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8" fillId="4" borderId="1" xfId="7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6" borderId="1" xfId="6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8" fillId="4" borderId="1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49" fontId="0" fillId="4" borderId="1" xfId="4" applyNumberFormat="1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14" fontId="3" fillId="4" borderId="2" xfId="4" applyNumberFormat="1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 wrapText="1"/>
    </xf>
    <xf numFmtId="0" fontId="8" fillId="4" borderId="3" xfId="7" applyFill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 wrapText="1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  <xf numFmtId="0" fontId="3" fillId="3" borderId="2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14" fontId="3" fillId="3" borderId="2" xfId="3" applyNumberFormat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49" fontId="3" fillId="3" borderId="2" xfId="3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8" borderId="2" xfId="19" applyBorder="1" applyAlignment="1">
      <alignment horizontal="center" vertical="center"/>
    </xf>
    <xf numFmtId="0" fontId="3" fillId="8" borderId="4" xfId="19" applyBorder="1" applyAlignment="1">
      <alignment horizontal="center" vertical="center"/>
    </xf>
    <xf numFmtId="0" fontId="3" fillId="8" borderId="3" xfId="19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0" fillId="4" borderId="3" xfId="4" applyNumberFormat="1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/>
    </xf>
    <xf numFmtId="0" fontId="8" fillId="4" borderId="3" xfId="7" applyFill="1" applyBorder="1" applyAlignment="1">
      <alignment horizontal="center" vertical="center"/>
    </xf>
    <xf numFmtId="14" fontId="0" fillId="4" borderId="1" xfId="4" applyNumberFormat="1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 wrapText="1"/>
    </xf>
    <xf numFmtId="49" fontId="0" fillId="4" borderId="4" xfId="4" applyNumberFormat="1" applyFont="1" applyBorder="1" applyAlignment="1">
      <alignment horizontal="center" vertical="center" wrapText="1"/>
    </xf>
    <xf numFmtId="0" fontId="8" fillId="4" borderId="4" xfId="7" applyFill="1" applyBorder="1" applyAlignment="1">
      <alignment horizontal="center" vertical="center"/>
    </xf>
    <xf numFmtId="14" fontId="0" fillId="4" borderId="2" xfId="4" applyNumberFormat="1" applyFont="1" applyBorder="1" applyAlignment="1">
      <alignment horizontal="center" vertical="center"/>
    </xf>
    <xf numFmtId="14" fontId="0" fillId="4" borderId="3" xfId="4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7" xfId="3" applyFont="1" applyBorder="1" applyAlignment="1">
      <alignment horizontal="center" vertical="center" wrapText="1"/>
    </xf>
    <xf numFmtId="0" fontId="0" fillId="3" borderId="8" xfId="3" applyFont="1" applyBorder="1" applyAlignment="1">
      <alignment horizontal="center" vertical="center" wrapText="1"/>
    </xf>
    <xf numFmtId="0" fontId="0" fillId="3" borderId="9" xfId="3" applyFont="1" applyBorder="1" applyAlignment="1">
      <alignment horizontal="center" vertical="center" wrapText="1"/>
    </xf>
    <xf numFmtId="0" fontId="0" fillId="3" borderId="10" xfId="3" applyFont="1" applyBorder="1" applyAlignment="1">
      <alignment horizontal="center" vertical="center" wrapText="1"/>
    </xf>
    <xf numFmtId="0" fontId="0" fillId="3" borderId="5" xfId="3" applyFont="1" applyBorder="1" applyAlignment="1">
      <alignment horizontal="center" vertical="center" wrapText="1"/>
    </xf>
    <xf numFmtId="0" fontId="0" fillId="3" borderId="11" xfId="3" applyFont="1" applyBorder="1" applyAlignment="1">
      <alignment horizontal="center" vertical="center" wrapText="1"/>
    </xf>
    <xf numFmtId="0" fontId="0" fillId="3" borderId="7" xfId="3" applyFont="1" applyBorder="1" applyAlignment="1">
      <alignment horizontal="center" vertical="center"/>
    </xf>
    <xf numFmtId="0" fontId="0" fillId="3" borderId="8" xfId="3" applyFont="1" applyBorder="1" applyAlignment="1">
      <alignment horizontal="center" vertical="center"/>
    </xf>
    <xf numFmtId="0" fontId="0" fillId="3" borderId="5" xfId="3" applyFont="1" applyBorder="1" applyAlignment="1">
      <alignment horizontal="center" vertical="center"/>
    </xf>
    <xf numFmtId="0" fontId="0" fillId="3" borderId="11" xfId="3" applyFont="1" applyBorder="1" applyAlignment="1">
      <alignment horizontal="center" vertical="center"/>
    </xf>
    <xf numFmtId="0" fontId="0" fillId="3" borderId="12" xfId="3" applyFont="1" applyBorder="1" applyAlignment="1">
      <alignment horizontal="center" vertical="center"/>
    </xf>
    <xf numFmtId="0" fontId="0" fillId="3" borderId="13" xfId="3" applyFont="1" applyBorder="1" applyAlignment="1">
      <alignment horizontal="center" vertical="center"/>
    </xf>
    <xf numFmtId="0" fontId="0" fillId="3" borderId="12" xfId="3" applyFont="1" applyBorder="1" applyAlignment="1">
      <alignment horizontal="center" vertical="center" wrapText="1"/>
    </xf>
    <xf numFmtId="0" fontId="0" fillId="3" borderId="1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8" fillId="3" borderId="4" xfId="7" applyFill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0" fillId="4" borderId="7" xfId="4" applyFont="1" applyBorder="1" applyAlignment="1">
      <alignment horizontal="center" vertical="center" wrapText="1"/>
    </xf>
    <xf numFmtId="0" fontId="0" fillId="4" borderId="8" xfId="4" applyFont="1" applyBorder="1" applyAlignment="1">
      <alignment horizontal="center" vertical="center" wrapText="1"/>
    </xf>
    <xf numFmtId="0" fontId="0" fillId="4" borderId="5" xfId="4" applyFont="1" applyBorder="1" applyAlignment="1">
      <alignment horizontal="center" vertical="center" wrapText="1"/>
    </xf>
    <xf numFmtId="0" fontId="0" fillId="4" borderId="11" xfId="4" applyFont="1" applyBorder="1" applyAlignment="1">
      <alignment horizontal="center" vertical="center" wrapText="1"/>
    </xf>
    <xf numFmtId="0" fontId="6" fillId="4" borderId="2" xfId="4" applyFont="1" applyBorder="1" applyAlignment="1">
      <alignment horizontal="center" vertical="center" wrapText="1"/>
    </xf>
    <xf numFmtId="0" fontId="6" fillId="4" borderId="4" xfId="4" applyFont="1" applyBorder="1" applyAlignment="1">
      <alignment horizontal="center" vertical="center" wrapText="1"/>
    </xf>
    <xf numFmtId="0" fontId="6" fillId="4" borderId="3" xfId="4" applyFont="1" applyBorder="1" applyAlignment="1">
      <alignment horizontal="center" vertical="center" wrapText="1"/>
    </xf>
    <xf numFmtId="0" fontId="0" fillId="4" borderId="12" xfId="4" applyFont="1" applyBorder="1" applyAlignment="1">
      <alignment horizontal="center" vertical="center" wrapText="1"/>
    </xf>
    <xf numFmtId="0" fontId="0" fillId="4" borderId="13" xfId="4" applyFont="1" applyBorder="1" applyAlignment="1">
      <alignment horizontal="center" vertical="center" wrapText="1"/>
    </xf>
    <xf numFmtId="0" fontId="0" fillId="4" borderId="9" xfId="4" applyFont="1" applyBorder="1" applyAlignment="1">
      <alignment horizontal="center" vertical="center" wrapText="1"/>
    </xf>
    <xf numFmtId="0" fontId="0" fillId="4" borderId="10" xfId="4" applyFont="1" applyBorder="1" applyAlignment="1">
      <alignment horizontal="center" vertical="center" wrapText="1"/>
    </xf>
    <xf numFmtId="0" fontId="3" fillId="4" borderId="12" xfId="4" applyBorder="1" applyAlignment="1">
      <alignment horizontal="center" vertical="center" wrapText="1"/>
    </xf>
    <xf numFmtId="0" fontId="3" fillId="4" borderId="13" xfId="4" applyBorder="1" applyAlignment="1">
      <alignment horizontal="center" vertical="center" wrapText="1"/>
    </xf>
    <xf numFmtId="0" fontId="3" fillId="3" borderId="12" xfId="3" applyBorder="1" applyAlignment="1">
      <alignment horizontal="center" vertical="center" wrapText="1"/>
    </xf>
    <xf numFmtId="0" fontId="3" fillId="3" borderId="13" xfId="3" applyBorder="1" applyAlignment="1">
      <alignment horizontal="center" vertical="center" wrapText="1"/>
    </xf>
    <xf numFmtId="0" fontId="0" fillId="4" borderId="12" xfId="4" applyFont="1" applyBorder="1" applyAlignment="1">
      <alignment horizontal="center" vertical="center"/>
    </xf>
    <xf numFmtId="0" fontId="0" fillId="4" borderId="13" xfId="4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6" fillId="3" borderId="4" xfId="3" applyFont="1" applyBorder="1" applyAlignment="1">
      <alignment horizontal="center" vertical="center" wrapText="1"/>
    </xf>
    <xf numFmtId="0" fontId="6" fillId="3" borderId="3" xfId="3" applyFont="1" applyBorder="1" applyAlignment="1">
      <alignment horizontal="center" vertical="center" wrapText="1"/>
    </xf>
    <xf numFmtId="0" fontId="3" fillId="4" borderId="12" xfId="4" applyBorder="1" applyAlignment="1">
      <alignment horizontal="center" vertical="center"/>
    </xf>
    <xf numFmtId="0" fontId="3" fillId="4" borderId="13" xfId="4" applyBorder="1" applyAlignment="1">
      <alignment horizontal="center" vertical="center"/>
    </xf>
    <xf numFmtId="0" fontId="3" fillId="3" borderId="12" xfId="3" applyBorder="1" applyAlignment="1">
      <alignment horizontal="center" vertical="center"/>
    </xf>
    <xf numFmtId="0" fontId="3" fillId="3" borderId="13" xfId="3" applyBorder="1" applyAlignment="1">
      <alignment horizontal="center" vertical="center"/>
    </xf>
  </cellXfs>
  <cellStyles count="20">
    <cellStyle name="20% - 着色 1" xfId="3" builtinId="30"/>
    <cellStyle name="20% - 着色 2" xfId="4" builtinId="34"/>
    <cellStyle name="20% - 着色 3" xfId="6" builtinId="38"/>
    <cellStyle name="20% - 着色 6" xfId="19" builtinId="50"/>
    <cellStyle name="标题 4" xfId="1" builtinId="19"/>
    <cellStyle name="常规" xfId="0" builtinId="0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4" xfId="2"/>
    <cellStyle name="常规 4 2" xfId="15"/>
    <cellStyle name="常规 5" xfId="8"/>
    <cellStyle name="超链接" xfId="7" builtinId="8"/>
    <cellStyle name="超链接 2" xfId="17"/>
    <cellStyle name="超链接 3" xfId="16"/>
    <cellStyle name="㼿㼿㼿㼿㼿㼿㼿㾗㼿㼿㼿㼿㼿㼿㼿㼿㼿㼿㼿㼿㼿㼿㼿㼿㼿㾗㼿㼿" xfId="1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linpw@bosc.c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hyperlink" Target="mailto:linpw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26" Type="http://schemas.openxmlformats.org/officeDocument/2006/relationships/hyperlink" Target="mailto:guyx1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hyperlink" Target="mailto:zhangwei21@bosc.cn" TargetMode="External"/><Relationship Id="rId33" Type="http://schemas.openxmlformats.org/officeDocument/2006/relationships/hyperlink" Target="mailto:wuji@bosc.cn" TargetMode="External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29" Type="http://schemas.openxmlformats.org/officeDocument/2006/relationships/hyperlink" Target="mailto:linqzh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32" Type="http://schemas.openxmlformats.org/officeDocument/2006/relationships/hyperlink" Target="mailto:tianyong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28" Type="http://schemas.openxmlformats.org/officeDocument/2006/relationships/hyperlink" Target="mailto:zhangql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31" Type="http://schemas.openxmlformats.org/officeDocument/2006/relationships/hyperlink" Target="mailto:zhangchg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Relationship Id="rId27" Type="http://schemas.openxmlformats.org/officeDocument/2006/relationships/hyperlink" Target="mailto:chencheng1@bosc.cn" TargetMode="External"/><Relationship Id="rId30" Type="http://schemas.openxmlformats.org/officeDocument/2006/relationships/hyperlink" Target="mailto:yuchx@bosc.c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guyx1@bosc.cn" TargetMode="External"/><Relationship Id="rId3" Type="http://schemas.openxmlformats.org/officeDocument/2006/relationships/hyperlink" Target="mailto:taoyw@bosc.cn" TargetMode="External"/><Relationship Id="rId7" Type="http://schemas.openxmlformats.org/officeDocument/2006/relationships/hyperlink" Target="mailto:zhangchg@bosc.cn" TargetMode="External"/><Relationship Id="rId2" Type="http://schemas.openxmlformats.org/officeDocument/2006/relationships/hyperlink" Target="mailto:daimm@bosc.cn" TargetMode="External"/><Relationship Id="rId1" Type="http://schemas.openxmlformats.org/officeDocument/2006/relationships/hyperlink" Target="mailto:hubb1@bosc.cn" TargetMode="External"/><Relationship Id="rId6" Type="http://schemas.openxmlformats.org/officeDocument/2006/relationships/hyperlink" Target="mailto:zhangql@bosc.cn" TargetMode="External"/><Relationship Id="rId5" Type="http://schemas.openxmlformats.org/officeDocument/2006/relationships/hyperlink" Target="mailto:zhangchg@bosc.cn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zhangwei21@bosc.cn" TargetMode="External"/><Relationship Id="rId9" Type="http://schemas.openxmlformats.org/officeDocument/2006/relationships/hyperlink" Target="mailto:tianyong@bosc.c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zhangzx@bos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A67" zoomScaleNormal="100" workbookViewId="0">
      <pane xSplit="1" topLeftCell="H1" activePane="topRight" state="frozen"/>
      <selection pane="topRight" activeCell="N60" sqref="N60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23" width="15.88671875" style="1" customWidth="1"/>
    <col min="24" max="24" width="14.44140625" style="5" bestFit="1" customWidth="1"/>
  </cols>
  <sheetData>
    <row r="1" spans="1:24" s="3" customFormat="1" ht="24" customHeight="1" x14ac:dyDescent="0.25">
      <c r="A1" s="462" t="s">
        <v>10</v>
      </c>
      <c r="B1" s="462"/>
      <c r="C1" s="462"/>
      <c r="D1" s="462"/>
      <c r="E1" s="462"/>
      <c r="F1" s="462"/>
      <c r="G1" s="462"/>
      <c r="H1" s="461" t="s">
        <v>95</v>
      </c>
      <c r="I1" s="461"/>
      <c r="J1" s="461"/>
      <c r="K1" s="461"/>
      <c r="L1" s="461"/>
      <c r="M1" s="461"/>
      <c r="N1" s="461"/>
      <c r="O1" s="461"/>
      <c r="P1" s="461"/>
      <c r="Q1" s="461"/>
      <c r="R1" s="461"/>
      <c r="S1" s="461"/>
      <c r="T1" s="461"/>
      <c r="U1" s="461"/>
      <c r="V1" s="461"/>
      <c r="W1" s="461"/>
      <c r="X1" s="461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277</v>
      </c>
      <c r="K2" s="159" t="s">
        <v>278</v>
      </c>
      <c r="L2" s="159" t="s">
        <v>279</v>
      </c>
      <c r="M2" s="2" t="s">
        <v>13</v>
      </c>
      <c r="N2" s="2" t="s">
        <v>9</v>
      </c>
      <c r="O2" s="2" t="s">
        <v>484</v>
      </c>
      <c r="P2" s="2" t="str">
        <f>"端口(" &amp; MAX(P3:P108) &amp; ")"</f>
        <v>端口(3391)</v>
      </c>
      <c r="Q2" s="2" t="s">
        <v>3</v>
      </c>
      <c r="R2" s="2" t="s">
        <v>36</v>
      </c>
      <c r="S2" s="2" t="s">
        <v>658</v>
      </c>
      <c r="T2" s="2" t="s">
        <v>659</v>
      </c>
      <c r="U2" s="2" t="s">
        <v>660</v>
      </c>
      <c r="V2" s="2" t="s">
        <v>661</v>
      </c>
      <c r="W2" s="2" t="s">
        <v>662</v>
      </c>
      <c r="X2" s="4" t="s">
        <v>43</v>
      </c>
    </row>
    <row r="3" spans="1:24" s="7" customFormat="1" ht="18" customHeight="1" x14ac:dyDescent="0.25">
      <c r="A3" s="445" t="s">
        <v>170</v>
      </c>
      <c r="B3" s="448">
        <v>32</v>
      </c>
      <c r="C3" s="448">
        <v>128</v>
      </c>
      <c r="D3" s="448">
        <v>18</v>
      </c>
      <c r="E3" s="435" t="str">
        <f>TEXT(ROUND(SUM(I3:I35)/(B3*2)*100,4),"0.00")</f>
        <v>112.50</v>
      </c>
      <c r="F3" s="435" t="str">
        <f>TEXT(ROUND(SUM(J3:J35)/C3*100,4),"0.00")</f>
        <v>225.00</v>
      </c>
      <c r="G3" s="453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456" t="s">
        <v>160</v>
      </c>
      <c r="R3" s="17" t="s">
        <v>38</v>
      </c>
      <c r="S3" s="352"/>
      <c r="T3" s="352"/>
      <c r="U3" s="352"/>
      <c r="V3" s="352"/>
      <c r="W3" s="352"/>
      <c r="X3" s="28">
        <v>43602</v>
      </c>
    </row>
    <row r="4" spans="1:24" s="7" customFormat="1" ht="18" customHeight="1" x14ac:dyDescent="0.25">
      <c r="A4" s="446"/>
      <c r="B4" s="449"/>
      <c r="C4" s="449"/>
      <c r="D4" s="449"/>
      <c r="E4" s="436"/>
      <c r="F4" s="436"/>
      <c r="G4" s="454"/>
      <c r="H4" s="17" t="s">
        <v>52</v>
      </c>
      <c r="I4" s="17">
        <v>2</v>
      </c>
      <c r="J4" s="151">
        <f t="shared" ref="J4:J76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457"/>
      <c r="R4" s="17" t="s">
        <v>54</v>
      </c>
      <c r="S4" s="352"/>
      <c r="T4" s="352"/>
      <c r="U4" s="352"/>
      <c r="V4" s="352"/>
      <c r="W4" s="352"/>
      <c r="X4" s="28">
        <v>43669</v>
      </c>
    </row>
    <row r="5" spans="1:24" s="7" customFormat="1" ht="18" customHeight="1" x14ac:dyDescent="0.25">
      <c r="A5" s="446"/>
      <c r="B5" s="449"/>
      <c r="C5" s="449"/>
      <c r="D5" s="449"/>
      <c r="E5" s="436"/>
      <c r="F5" s="436"/>
      <c r="G5" s="454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457"/>
      <c r="R5" s="17" t="s">
        <v>68</v>
      </c>
      <c r="S5" s="352"/>
      <c r="T5" s="352"/>
      <c r="U5" s="352"/>
      <c r="V5" s="352"/>
      <c r="W5" s="352"/>
      <c r="X5" s="28">
        <v>43720</v>
      </c>
    </row>
    <row r="6" spans="1:24" s="7" customFormat="1" ht="18" customHeight="1" x14ac:dyDescent="0.25">
      <c r="A6" s="446"/>
      <c r="B6" s="449"/>
      <c r="C6" s="449"/>
      <c r="D6" s="449"/>
      <c r="E6" s="436"/>
      <c r="F6" s="436"/>
      <c r="G6" s="454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457"/>
      <c r="R6" s="16" t="s">
        <v>94</v>
      </c>
      <c r="S6" s="351"/>
      <c r="T6" s="351"/>
      <c r="U6" s="351"/>
      <c r="V6" s="351"/>
      <c r="W6" s="351"/>
      <c r="X6" s="28">
        <v>43752</v>
      </c>
    </row>
    <row r="7" spans="1:24" s="7" customFormat="1" ht="18" customHeight="1" x14ac:dyDescent="0.25">
      <c r="A7" s="446"/>
      <c r="B7" s="449"/>
      <c r="C7" s="449"/>
      <c r="D7" s="449"/>
      <c r="E7" s="436"/>
      <c r="F7" s="436"/>
      <c r="G7" s="454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457"/>
      <c r="R7" s="16" t="s">
        <v>102</v>
      </c>
      <c r="S7" s="351"/>
      <c r="T7" s="351"/>
      <c r="U7" s="351"/>
      <c r="V7" s="351"/>
      <c r="W7" s="351"/>
      <c r="X7" s="28">
        <v>43770</v>
      </c>
    </row>
    <row r="8" spans="1:24" s="7" customFormat="1" ht="18" customHeight="1" x14ac:dyDescent="0.25">
      <c r="A8" s="446"/>
      <c r="B8" s="449"/>
      <c r="C8" s="449"/>
      <c r="D8" s="449"/>
      <c r="E8" s="436"/>
      <c r="F8" s="436"/>
      <c r="G8" s="454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457"/>
      <c r="R8" s="26" t="s">
        <v>124</v>
      </c>
      <c r="S8" s="351"/>
      <c r="T8" s="351"/>
      <c r="U8" s="351"/>
      <c r="V8" s="351"/>
      <c r="W8" s="351"/>
      <c r="X8" s="28">
        <v>43797</v>
      </c>
    </row>
    <row r="9" spans="1:24" s="7" customFormat="1" ht="28.8" x14ac:dyDescent="0.25">
      <c r="A9" s="446"/>
      <c r="B9" s="449"/>
      <c r="C9" s="449"/>
      <c r="D9" s="449"/>
      <c r="E9" s="436"/>
      <c r="F9" s="436"/>
      <c r="G9" s="454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457"/>
      <c r="R9" s="36" t="s">
        <v>144</v>
      </c>
      <c r="S9" s="355"/>
      <c r="T9" s="355"/>
      <c r="U9" s="355"/>
      <c r="V9" s="355"/>
      <c r="W9" s="355"/>
      <c r="X9" s="37">
        <v>43810</v>
      </c>
    </row>
    <row r="10" spans="1:24" s="7" customFormat="1" x14ac:dyDescent="0.25">
      <c r="A10" s="446"/>
      <c r="B10" s="449"/>
      <c r="C10" s="449"/>
      <c r="D10" s="449"/>
      <c r="E10" s="436"/>
      <c r="F10" s="436"/>
      <c r="G10" s="454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457"/>
      <c r="R10" s="40" t="s">
        <v>156</v>
      </c>
      <c r="S10" s="355"/>
      <c r="T10" s="355"/>
      <c r="U10" s="355"/>
      <c r="V10" s="355"/>
      <c r="W10" s="355"/>
      <c r="X10" s="49">
        <v>43815</v>
      </c>
    </row>
    <row r="11" spans="1:24" s="7" customFormat="1" ht="28.8" x14ac:dyDescent="0.25">
      <c r="A11" s="446"/>
      <c r="B11" s="449"/>
      <c r="C11" s="449"/>
      <c r="D11" s="449"/>
      <c r="E11" s="436"/>
      <c r="F11" s="436"/>
      <c r="G11" s="454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457"/>
      <c r="R11" s="40" t="s">
        <v>178</v>
      </c>
      <c r="S11" s="355"/>
      <c r="T11" s="355"/>
      <c r="U11" s="355"/>
      <c r="V11" s="355"/>
      <c r="W11" s="355"/>
      <c r="X11" s="78">
        <v>43815</v>
      </c>
    </row>
    <row r="12" spans="1:24" s="7" customFormat="1" x14ac:dyDescent="0.25">
      <c r="A12" s="446"/>
      <c r="B12" s="449"/>
      <c r="C12" s="449"/>
      <c r="D12" s="449"/>
      <c r="E12" s="436"/>
      <c r="F12" s="436"/>
      <c r="G12" s="454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201</v>
      </c>
      <c r="O12" s="260"/>
      <c r="P12" s="85">
        <v>3344</v>
      </c>
      <c r="Q12" s="457"/>
      <c r="R12" s="40" t="s">
        <v>198</v>
      </c>
      <c r="S12" s="355"/>
      <c r="T12" s="355"/>
      <c r="U12" s="355"/>
      <c r="V12" s="355"/>
      <c r="W12" s="355"/>
      <c r="X12" s="86">
        <v>43896</v>
      </c>
    </row>
    <row r="13" spans="1:24" s="7" customFormat="1" ht="43.2" x14ac:dyDescent="0.25">
      <c r="A13" s="446"/>
      <c r="B13" s="449"/>
      <c r="C13" s="449"/>
      <c r="D13" s="449"/>
      <c r="E13" s="436"/>
      <c r="F13" s="436"/>
      <c r="G13" s="454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208</v>
      </c>
      <c r="O13" s="260"/>
      <c r="P13" s="98">
        <v>3350</v>
      </c>
      <c r="Q13" s="457"/>
      <c r="R13" s="40" t="s">
        <v>245</v>
      </c>
      <c r="S13" s="355"/>
      <c r="T13" s="355"/>
      <c r="U13" s="355"/>
      <c r="V13" s="355"/>
      <c r="W13" s="355"/>
      <c r="X13" s="100">
        <v>43901</v>
      </c>
    </row>
    <row r="14" spans="1:24" s="7" customFormat="1" ht="43.2" x14ac:dyDescent="0.25">
      <c r="A14" s="446"/>
      <c r="B14" s="449"/>
      <c r="C14" s="449"/>
      <c r="D14" s="449"/>
      <c r="E14" s="436"/>
      <c r="F14" s="436"/>
      <c r="G14" s="454"/>
      <c r="H14" s="106" t="s">
        <v>221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220</v>
      </c>
      <c r="O14" s="260"/>
      <c r="P14" s="107">
        <v>3356</v>
      </c>
      <c r="Q14" s="457"/>
      <c r="R14" s="40" t="s">
        <v>205</v>
      </c>
      <c r="S14" s="355"/>
      <c r="T14" s="355"/>
      <c r="U14" s="355"/>
      <c r="V14" s="355"/>
      <c r="W14" s="355"/>
      <c r="X14" s="112">
        <v>43906</v>
      </c>
    </row>
    <row r="15" spans="1:24" s="7" customFormat="1" ht="28.8" x14ac:dyDescent="0.25">
      <c r="A15" s="446"/>
      <c r="B15" s="449"/>
      <c r="C15" s="449"/>
      <c r="D15" s="449"/>
      <c r="E15" s="436"/>
      <c r="F15" s="436"/>
      <c r="G15" s="454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236</v>
      </c>
      <c r="O15" s="260"/>
      <c r="P15" s="115">
        <v>3362</v>
      </c>
      <c r="Q15" s="457"/>
      <c r="R15" s="40" t="s">
        <v>234</v>
      </c>
      <c r="S15" s="355"/>
      <c r="T15" s="355"/>
      <c r="U15" s="355"/>
      <c r="V15" s="355"/>
      <c r="W15" s="355"/>
      <c r="X15" s="119">
        <v>43908</v>
      </c>
    </row>
    <row r="16" spans="1:24" s="7" customFormat="1" x14ac:dyDescent="0.25">
      <c r="A16" s="446"/>
      <c r="B16" s="449"/>
      <c r="C16" s="449"/>
      <c r="D16" s="449"/>
      <c r="E16" s="436"/>
      <c r="F16" s="436"/>
      <c r="G16" s="454"/>
      <c r="H16" s="127" t="s">
        <v>248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249</v>
      </c>
      <c r="O16" s="260"/>
      <c r="P16" s="128">
        <v>3368</v>
      </c>
      <c r="Q16" s="457"/>
      <c r="R16" s="40" t="s">
        <v>246</v>
      </c>
      <c r="S16" s="355"/>
      <c r="T16" s="355"/>
      <c r="U16" s="355"/>
      <c r="V16" s="355"/>
      <c r="W16" s="355"/>
      <c r="X16" s="131">
        <v>43909</v>
      </c>
    </row>
    <row r="17" spans="1:24" s="7" customFormat="1" x14ac:dyDescent="0.25">
      <c r="A17" s="446"/>
      <c r="B17" s="449"/>
      <c r="C17" s="449"/>
      <c r="D17" s="449"/>
      <c r="E17" s="436"/>
      <c r="F17" s="436"/>
      <c r="G17" s="454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258</v>
      </c>
      <c r="O17" s="260"/>
      <c r="P17" s="139">
        <v>3374</v>
      </c>
      <c r="Q17" s="457"/>
      <c r="R17" s="40" t="s">
        <v>256</v>
      </c>
      <c r="S17" s="355"/>
      <c r="T17" s="355"/>
      <c r="U17" s="355"/>
      <c r="V17" s="355"/>
      <c r="W17" s="355"/>
      <c r="X17" s="143">
        <v>43914</v>
      </c>
    </row>
    <row r="18" spans="1:24" s="7" customFormat="1" ht="28.8" x14ac:dyDescent="0.25">
      <c r="A18" s="446"/>
      <c r="B18" s="449"/>
      <c r="C18" s="449"/>
      <c r="D18" s="449"/>
      <c r="E18" s="436"/>
      <c r="F18" s="436"/>
      <c r="G18" s="454"/>
      <c r="H18" s="351" t="s">
        <v>5</v>
      </c>
      <c r="I18" s="352">
        <v>2</v>
      </c>
      <c r="J18" s="352">
        <f>ROUND(K18+(L18*2/1024),0)</f>
        <v>8</v>
      </c>
      <c r="K18" s="158">
        <v>4</v>
      </c>
      <c r="L18" s="158">
        <v>2000</v>
      </c>
      <c r="M18" s="352">
        <v>420</v>
      </c>
      <c r="N18" s="351" t="s">
        <v>270</v>
      </c>
      <c r="O18" s="351"/>
      <c r="P18" s="352">
        <v>3380</v>
      </c>
      <c r="Q18" s="457"/>
      <c r="R18" s="355" t="s">
        <v>266</v>
      </c>
      <c r="S18" s="355"/>
      <c r="T18" s="355"/>
      <c r="U18" s="355"/>
      <c r="V18" s="355"/>
      <c r="W18" s="355"/>
      <c r="X18" s="356">
        <v>43924</v>
      </c>
    </row>
    <row r="19" spans="1:24" s="7" customFormat="1" x14ac:dyDescent="0.25">
      <c r="A19" s="447"/>
      <c r="B19" s="449"/>
      <c r="C19" s="449"/>
      <c r="D19" s="449"/>
      <c r="E19" s="436"/>
      <c r="F19" s="436"/>
      <c r="G19" s="454"/>
      <c r="H19" s="16" t="s">
        <v>388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663</v>
      </c>
      <c r="O19" s="260" t="s">
        <v>666</v>
      </c>
      <c r="P19" s="17">
        <v>3372</v>
      </c>
      <c r="Q19" s="457"/>
      <c r="R19" s="40" t="s">
        <v>664</v>
      </c>
      <c r="S19" s="355"/>
      <c r="T19" s="355"/>
      <c r="U19" s="355" t="s">
        <v>665</v>
      </c>
      <c r="V19" s="355"/>
      <c r="W19" s="355"/>
      <c r="X19" s="28">
        <v>44075</v>
      </c>
    </row>
    <row r="20" spans="1:24" s="7" customFormat="1" ht="18" customHeight="1" x14ac:dyDescent="0.25">
      <c r="A20" s="463" t="s">
        <v>171</v>
      </c>
      <c r="B20" s="449"/>
      <c r="C20" s="449"/>
      <c r="D20" s="449"/>
      <c r="E20" s="436"/>
      <c r="F20" s="436"/>
      <c r="G20" s="454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456" t="s">
        <v>130</v>
      </c>
      <c r="R20" s="17" t="s">
        <v>42</v>
      </c>
      <c r="S20" s="352"/>
      <c r="T20" s="352"/>
      <c r="U20" s="352"/>
      <c r="V20" s="352"/>
      <c r="W20" s="352"/>
      <c r="X20" s="28">
        <v>43614</v>
      </c>
    </row>
    <row r="21" spans="1:24" s="7" customFormat="1" ht="28.8" x14ac:dyDescent="0.25">
      <c r="A21" s="464"/>
      <c r="B21" s="449"/>
      <c r="C21" s="449"/>
      <c r="D21" s="449"/>
      <c r="E21" s="436"/>
      <c r="F21" s="436"/>
      <c r="G21" s="454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457"/>
      <c r="R21" s="27" t="s">
        <v>150</v>
      </c>
      <c r="S21" s="355"/>
      <c r="T21" s="355"/>
      <c r="U21" s="355"/>
      <c r="V21" s="355"/>
      <c r="W21" s="355"/>
      <c r="X21" s="28">
        <v>43692</v>
      </c>
    </row>
    <row r="22" spans="1:24" s="7" customFormat="1" ht="18" customHeight="1" x14ac:dyDescent="0.25">
      <c r="A22" s="464"/>
      <c r="B22" s="449"/>
      <c r="C22" s="449"/>
      <c r="D22" s="449"/>
      <c r="E22" s="436"/>
      <c r="F22" s="436"/>
      <c r="G22" s="454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457"/>
      <c r="R22" s="17" t="s">
        <v>68</v>
      </c>
      <c r="S22" s="352"/>
      <c r="T22" s="352"/>
      <c r="U22" s="352"/>
      <c r="V22" s="352"/>
      <c r="W22" s="352"/>
      <c r="X22" s="28">
        <v>43720</v>
      </c>
    </row>
    <row r="23" spans="1:24" s="7" customFormat="1" ht="18" customHeight="1" x14ac:dyDescent="0.25">
      <c r="A23" s="464"/>
      <c r="B23" s="449"/>
      <c r="C23" s="449"/>
      <c r="D23" s="449"/>
      <c r="E23" s="436"/>
      <c r="F23" s="436"/>
      <c r="G23" s="454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457"/>
      <c r="R23" s="16" t="s">
        <v>494</v>
      </c>
      <c r="S23" s="351"/>
      <c r="T23" s="351"/>
      <c r="U23" s="351"/>
      <c r="V23" s="351"/>
      <c r="W23" s="351"/>
      <c r="X23" s="28">
        <v>43754</v>
      </c>
    </row>
    <row r="24" spans="1:24" s="7" customFormat="1" ht="18" customHeight="1" x14ac:dyDescent="0.25">
      <c r="A24" s="464"/>
      <c r="B24" s="449"/>
      <c r="C24" s="449"/>
      <c r="D24" s="449"/>
      <c r="E24" s="436"/>
      <c r="F24" s="436"/>
      <c r="G24" s="454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457"/>
      <c r="R24" s="16" t="s">
        <v>102</v>
      </c>
      <c r="S24" s="351"/>
      <c r="T24" s="351"/>
      <c r="U24" s="351"/>
      <c r="V24" s="351"/>
      <c r="W24" s="351"/>
      <c r="X24" s="28">
        <v>43770</v>
      </c>
    </row>
    <row r="25" spans="1:24" s="7" customFormat="1" ht="18" customHeight="1" x14ac:dyDescent="0.25">
      <c r="A25" s="464"/>
      <c r="B25" s="449"/>
      <c r="C25" s="449"/>
      <c r="D25" s="449"/>
      <c r="E25" s="436"/>
      <c r="F25" s="436"/>
      <c r="G25" s="454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457"/>
      <c r="R25" s="26" t="s">
        <v>124</v>
      </c>
      <c r="S25" s="351"/>
      <c r="T25" s="351"/>
      <c r="U25" s="351"/>
      <c r="V25" s="351"/>
      <c r="W25" s="351"/>
      <c r="X25" s="28">
        <v>43798</v>
      </c>
    </row>
    <row r="26" spans="1:24" s="7" customFormat="1" ht="28.8" x14ac:dyDescent="0.25">
      <c r="A26" s="464"/>
      <c r="B26" s="449"/>
      <c r="C26" s="449"/>
      <c r="D26" s="449"/>
      <c r="E26" s="436"/>
      <c r="F26" s="436"/>
      <c r="G26" s="454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457"/>
      <c r="R26" s="40" t="s">
        <v>148</v>
      </c>
      <c r="S26" s="355"/>
      <c r="T26" s="355"/>
      <c r="U26" s="355"/>
      <c r="V26" s="355"/>
      <c r="W26" s="355"/>
      <c r="X26" s="45">
        <v>43817</v>
      </c>
    </row>
    <row r="27" spans="1:24" s="7" customFormat="1" ht="28.8" x14ac:dyDescent="0.25">
      <c r="A27" s="464"/>
      <c r="B27" s="449"/>
      <c r="C27" s="449"/>
      <c r="D27" s="449"/>
      <c r="E27" s="436"/>
      <c r="F27" s="436"/>
      <c r="G27" s="454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457"/>
      <c r="R27" s="40" t="s">
        <v>161</v>
      </c>
      <c r="S27" s="355"/>
      <c r="T27" s="355"/>
      <c r="U27" s="355"/>
      <c r="V27" s="355"/>
      <c r="W27" s="355"/>
      <c r="X27" s="58">
        <v>43816</v>
      </c>
    </row>
    <row r="28" spans="1:24" s="7" customFormat="1" ht="28.8" x14ac:dyDescent="0.25">
      <c r="A28" s="464"/>
      <c r="B28" s="449"/>
      <c r="C28" s="449"/>
      <c r="D28" s="449"/>
      <c r="E28" s="436"/>
      <c r="F28" s="436"/>
      <c r="G28" s="454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457"/>
      <c r="R28" s="40" t="s">
        <v>185</v>
      </c>
      <c r="S28" s="355"/>
      <c r="T28" s="355"/>
      <c r="U28" s="355"/>
      <c r="V28" s="355"/>
      <c r="W28" s="355"/>
      <c r="X28" s="78">
        <v>43825</v>
      </c>
    </row>
    <row r="29" spans="1:24" s="7" customFormat="1" x14ac:dyDescent="0.25">
      <c r="A29" s="464"/>
      <c r="B29" s="449"/>
      <c r="C29" s="449"/>
      <c r="D29" s="449"/>
      <c r="E29" s="436"/>
      <c r="F29" s="436"/>
      <c r="G29" s="454"/>
      <c r="H29" s="87" t="s">
        <v>209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199</v>
      </c>
      <c r="O29" s="260"/>
      <c r="P29" s="88">
        <v>3345</v>
      </c>
      <c r="Q29" s="457"/>
      <c r="R29" s="40" t="s">
        <v>198</v>
      </c>
      <c r="S29" s="355"/>
      <c r="T29" s="355"/>
      <c r="U29" s="355"/>
      <c r="V29" s="355"/>
      <c r="W29" s="355"/>
      <c r="X29" s="91">
        <v>43896</v>
      </c>
    </row>
    <row r="30" spans="1:24" s="7" customFormat="1" ht="43.2" x14ac:dyDescent="0.25">
      <c r="A30" s="464"/>
      <c r="B30" s="449"/>
      <c r="C30" s="449"/>
      <c r="D30" s="449"/>
      <c r="E30" s="436"/>
      <c r="F30" s="436"/>
      <c r="G30" s="454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210</v>
      </c>
      <c r="O30" s="260"/>
      <c r="P30" s="98">
        <v>3351</v>
      </c>
      <c r="Q30" s="457"/>
      <c r="R30" s="40" t="s">
        <v>207</v>
      </c>
      <c r="S30" s="355"/>
      <c r="T30" s="355"/>
      <c r="U30" s="355"/>
      <c r="V30" s="355"/>
      <c r="W30" s="355"/>
      <c r="X30" s="100">
        <v>43903</v>
      </c>
    </row>
    <row r="31" spans="1:24" s="7" customFormat="1" ht="43.2" x14ac:dyDescent="0.25">
      <c r="A31" s="464"/>
      <c r="B31" s="449"/>
      <c r="C31" s="449"/>
      <c r="D31" s="449"/>
      <c r="E31" s="436"/>
      <c r="F31" s="436"/>
      <c r="G31" s="454"/>
      <c r="H31" s="106" t="s">
        <v>222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223</v>
      </c>
      <c r="O31" s="260"/>
      <c r="P31" s="107">
        <v>3357</v>
      </c>
      <c r="Q31" s="457"/>
      <c r="R31" s="40" t="s">
        <v>205</v>
      </c>
      <c r="S31" s="355"/>
      <c r="T31" s="355"/>
      <c r="U31" s="355"/>
      <c r="V31" s="355"/>
      <c r="W31" s="355"/>
      <c r="X31" s="112">
        <v>43906</v>
      </c>
    </row>
    <row r="32" spans="1:24" s="7" customFormat="1" ht="28.8" x14ac:dyDescent="0.25">
      <c r="A32" s="464"/>
      <c r="B32" s="449"/>
      <c r="C32" s="449"/>
      <c r="D32" s="449"/>
      <c r="E32" s="436"/>
      <c r="F32" s="436"/>
      <c r="G32" s="454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237</v>
      </c>
      <c r="O32" s="260"/>
      <c r="P32" s="115">
        <v>3363</v>
      </c>
      <c r="Q32" s="457"/>
      <c r="R32" s="40" t="s">
        <v>234</v>
      </c>
      <c r="S32" s="355"/>
      <c r="T32" s="355"/>
      <c r="U32" s="355"/>
      <c r="V32" s="355"/>
      <c r="W32" s="355"/>
      <c r="X32" s="119">
        <v>43908</v>
      </c>
    </row>
    <row r="33" spans="1:24" s="7" customFormat="1" x14ac:dyDescent="0.25">
      <c r="A33" s="464"/>
      <c r="B33" s="449"/>
      <c r="C33" s="449"/>
      <c r="D33" s="449"/>
      <c r="E33" s="436"/>
      <c r="F33" s="436"/>
      <c r="G33" s="454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251</v>
      </c>
      <c r="O33" s="260"/>
      <c r="P33" s="133">
        <v>3369</v>
      </c>
      <c r="Q33" s="457"/>
      <c r="R33" s="40" t="s">
        <v>246</v>
      </c>
      <c r="S33" s="355"/>
      <c r="T33" s="355"/>
      <c r="U33" s="355"/>
      <c r="V33" s="355"/>
      <c r="W33" s="355"/>
      <c r="X33" s="137">
        <v>43909</v>
      </c>
    </row>
    <row r="34" spans="1:24" s="7" customFormat="1" x14ac:dyDescent="0.25">
      <c r="A34" s="464"/>
      <c r="B34" s="449"/>
      <c r="C34" s="449"/>
      <c r="D34" s="449"/>
      <c r="E34" s="436"/>
      <c r="F34" s="436"/>
      <c r="G34" s="454"/>
      <c r="H34" s="145" t="s">
        <v>250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260</v>
      </c>
      <c r="O34" s="260"/>
      <c r="P34" s="146">
        <v>3375</v>
      </c>
      <c r="Q34" s="457"/>
      <c r="R34" s="40" t="s">
        <v>263</v>
      </c>
      <c r="S34" s="355"/>
      <c r="T34" s="355"/>
      <c r="U34" s="355"/>
      <c r="V34" s="355"/>
      <c r="W34" s="355"/>
      <c r="X34" s="150">
        <v>43923</v>
      </c>
    </row>
    <row r="35" spans="1:24" s="7" customFormat="1" x14ac:dyDescent="0.25">
      <c r="A35" s="464"/>
      <c r="B35" s="449"/>
      <c r="C35" s="449"/>
      <c r="D35" s="449"/>
      <c r="E35" s="437"/>
      <c r="F35" s="437"/>
      <c r="G35" s="455"/>
      <c r="H35" s="26" t="s">
        <v>272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273</v>
      </c>
      <c r="O35" s="260"/>
      <c r="P35" s="17">
        <v>3381</v>
      </c>
      <c r="Q35" s="457"/>
      <c r="R35" s="40" t="s">
        <v>274</v>
      </c>
      <c r="S35" s="355"/>
      <c r="T35" s="355"/>
      <c r="U35" s="355"/>
      <c r="V35" s="355"/>
      <c r="W35" s="355"/>
      <c r="X35" s="100">
        <v>43928</v>
      </c>
    </row>
    <row r="36" spans="1:24" s="9" customFormat="1" ht="18" customHeight="1" x14ac:dyDescent="0.25">
      <c r="A36" s="451" t="s">
        <v>172</v>
      </c>
      <c r="B36" s="449"/>
      <c r="C36" s="449"/>
      <c r="D36" s="449"/>
      <c r="E36" s="467" t="str">
        <f>TEXT(ROUND(SUM(I36:I75)/(B3*2)*100,4),"0.00")</f>
        <v>143.75</v>
      </c>
      <c r="F36" s="467" t="str">
        <f>TEXT(ROUND(SUM(J36:J75)/C3*100,4),"0.00")</f>
        <v>264.06</v>
      </c>
      <c r="G36" s="470" t="str">
        <f>TEXT(ROUND(SUM(M36:M75)/(D3*1024)*100,4),"0.00")</f>
        <v>86.26</v>
      </c>
      <c r="H36" s="162" t="s">
        <v>55</v>
      </c>
      <c r="I36" s="162">
        <v>2</v>
      </c>
      <c r="J36" s="162">
        <f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465" t="s">
        <v>132</v>
      </c>
      <c r="R36" s="162" t="s">
        <v>54</v>
      </c>
      <c r="S36" s="354"/>
      <c r="T36" s="354"/>
      <c r="U36" s="354"/>
      <c r="V36" s="354"/>
      <c r="W36" s="354"/>
      <c r="X36" s="165">
        <v>43669</v>
      </c>
    </row>
    <row r="37" spans="1:24" s="9" customFormat="1" ht="18" customHeight="1" x14ac:dyDescent="0.25">
      <c r="A37" s="452"/>
      <c r="B37" s="449"/>
      <c r="C37" s="449"/>
      <c r="D37" s="449"/>
      <c r="E37" s="468"/>
      <c r="F37" s="468"/>
      <c r="G37" s="471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262</v>
      </c>
      <c r="O37" s="262"/>
      <c r="P37" s="15">
        <v>3312</v>
      </c>
      <c r="Q37" s="466"/>
      <c r="R37" s="15" t="s">
        <v>73</v>
      </c>
      <c r="S37" s="354"/>
      <c r="T37" s="354"/>
      <c r="U37" s="354"/>
      <c r="V37" s="354"/>
      <c r="W37" s="354"/>
      <c r="X37" s="30">
        <v>43734</v>
      </c>
    </row>
    <row r="38" spans="1:24" s="9" customFormat="1" ht="18" customHeight="1" x14ac:dyDescent="0.25">
      <c r="A38" s="452"/>
      <c r="B38" s="449"/>
      <c r="C38" s="449"/>
      <c r="D38" s="449"/>
      <c r="E38" s="468"/>
      <c r="F38" s="468"/>
      <c r="G38" s="471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466"/>
      <c r="R38" s="13" t="s">
        <v>109</v>
      </c>
      <c r="S38" s="353"/>
      <c r="T38" s="353"/>
      <c r="U38" s="353"/>
      <c r="V38" s="353"/>
      <c r="W38" s="353"/>
      <c r="X38" s="30">
        <v>43783</v>
      </c>
    </row>
    <row r="39" spans="1:24" s="9" customFormat="1" ht="18" customHeight="1" x14ac:dyDescent="0.25">
      <c r="A39" s="452"/>
      <c r="B39" s="449"/>
      <c r="C39" s="449"/>
      <c r="D39" s="449"/>
      <c r="E39" s="468"/>
      <c r="F39" s="468"/>
      <c r="G39" s="471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466"/>
      <c r="R39" s="13" t="s">
        <v>109</v>
      </c>
      <c r="S39" s="353"/>
      <c r="T39" s="353"/>
      <c r="U39" s="353"/>
      <c r="V39" s="353"/>
      <c r="W39" s="353"/>
      <c r="X39" s="30">
        <v>43788</v>
      </c>
    </row>
    <row r="40" spans="1:24" s="9" customFormat="1" ht="18" customHeight="1" x14ac:dyDescent="0.25">
      <c r="A40" s="452"/>
      <c r="B40" s="449"/>
      <c r="C40" s="449"/>
      <c r="D40" s="449"/>
      <c r="E40" s="468"/>
      <c r="F40" s="468"/>
      <c r="G40" s="471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466"/>
      <c r="R40" s="22" t="s">
        <v>128</v>
      </c>
      <c r="S40" s="353"/>
      <c r="T40" s="353"/>
      <c r="U40" s="353"/>
      <c r="V40" s="353"/>
      <c r="W40" s="353"/>
      <c r="X40" s="30">
        <v>43803</v>
      </c>
    </row>
    <row r="41" spans="1:24" s="9" customFormat="1" ht="18" customHeight="1" x14ac:dyDescent="0.25">
      <c r="A41" s="452"/>
      <c r="B41" s="449"/>
      <c r="C41" s="449"/>
      <c r="D41" s="449"/>
      <c r="E41" s="468"/>
      <c r="F41" s="468"/>
      <c r="G41" s="471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518</v>
      </c>
      <c r="P41" s="31">
        <v>3322</v>
      </c>
      <c r="Q41" s="466"/>
      <c r="R41" s="32" t="s">
        <v>138</v>
      </c>
      <c r="S41" s="353"/>
      <c r="T41" s="353"/>
      <c r="U41" s="353"/>
      <c r="V41" s="353"/>
      <c r="W41" s="353"/>
      <c r="X41" s="33">
        <v>43808</v>
      </c>
    </row>
    <row r="42" spans="1:24" s="9" customFormat="1" ht="28.8" x14ac:dyDescent="0.25">
      <c r="A42" s="452"/>
      <c r="B42" s="449"/>
      <c r="C42" s="449"/>
      <c r="D42" s="449"/>
      <c r="E42" s="468"/>
      <c r="F42" s="468"/>
      <c r="G42" s="471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466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.8" x14ac:dyDescent="0.25">
      <c r="A43" s="452"/>
      <c r="B43" s="449"/>
      <c r="C43" s="449"/>
      <c r="D43" s="449"/>
      <c r="E43" s="468"/>
      <c r="F43" s="468"/>
      <c r="G43" s="471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466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.8" x14ac:dyDescent="0.25">
      <c r="A44" s="452"/>
      <c r="B44" s="449"/>
      <c r="C44" s="449"/>
      <c r="D44" s="449"/>
      <c r="E44" s="468"/>
      <c r="F44" s="468"/>
      <c r="G44" s="471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466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452"/>
      <c r="B45" s="449"/>
      <c r="C45" s="449"/>
      <c r="D45" s="449"/>
      <c r="E45" s="468"/>
      <c r="F45" s="468"/>
      <c r="G45" s="471"/>
      <c r="H45" s="89" t="s">
        <v>209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200</v>
      </c>
      <c r="O45" s="262"/>
      <c r="P45" s="90">
        <v>3346</v>
      </c>
      <c r="Q45" s="466"/>
      <c r="R45" s="41" t="s">
        <v>198</v>
      </c>
      <c r="S45" s="41"/>
      <c r="T45" s="41"/>
      <c r="U45" s="41"/>
      <c r="V45" s="41"/>
      <c r="W45" s="41"/>
      <c r="X45" s="92">
        <v>43896</v>
      </c>
    </row>
    <row r="46" spans="1:24" s="9" customFormat="1" ht="43.2" x14ac:dyDescent="0.25">
      <c r="A46" s="452"/>
      <c r="B46" s="449"/>
      <c r="C46" s="449"/>
      <c r="D46" s="449"/>
      <c r="E46" s="468"/>
      <c r="F46" s="468"/>
      <c r="G46" s="471"/>
      <c r="H46" s="103" t="s">
        <v>209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211</v>
      </c>
      <c r="O46" s="262"/>
      <c r="P46" s="104">
        <v>3352</v>
      </c>
      <c r="Q46" s="466"/>
      <c r="R46" s="41" t="s">
        <v>212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452"/>
      <c r="B47" s="449"/>
      <c r="C47" s="449"/>
      <c r="D47" s="449"/>
      <c r="E47" s="468"/>
      <c r="F47" s="468"/>
      <c r="G47" s="471"/>
      <c r="H47" s="108" t="s">
        <v>225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227</v>
      </c>
      <c r="O47" s="262" t="s">
        <v>529</v>
      </c>
      <c r="P47" s="109">
        <v>3358</v>
      </c>
      <c r="Q47" s="466"/>
      <c r="R47" s="41" t="s">
        <v>226</v>
      </c>
      <c r="S47" s="41"/>
      <c r="T47" s="41"/>
      <c r="U47" s="41"/>
      <c r="V47" s="41"/>
      <c r="W47" s="41"/>
      <c r="X47" s="113">
        <v>43907</v>
      </c>
    </row>
    <row r="48" spans="1:24" s="9" customFormat="1" ht="43.2" x14ac:dyDescent="0.25">
      <c r="A48" s="452"/>
      <c r="B48" s="449"/>
      <c r="C48" s="449"/>
      <c r="D48" s="449"/>
      <c r="E48" s="468"/>
      <c r="F48" s="468"/>
      <c r="G48" s="471"/>
      <c r="H48" s="121" t="s">
        <v>225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239</v>
      </c>
      <c r="O48" s="262"/>
      <c r="P48" s="122">
        <v>3364</v>
      </c>
      <c r="Q48" s="466"/>
      <c r="R48" s="41" t="s">
        <v>238</v>
      </c>
      <c r="S48" s="41"/>
      <c r="T48" s="41"/>
      <c r="U48" s="41"/>
      <c r="V48" s="41"/>
      <c r="W48" s="41"/>
      <c r="X48" s="123">
        <v>43908</v>
      </c>
    </row>
    <row r="49" spans="1:24" s="9" customFormat="1" ht="28.8" x14ac:dyDescent="0.25">
      <c r="A49" s="452"/>
      <c r="B49" s="449"/>
      <c r="C49" s="449"/>
      <c r="D49" s="449"/>
      <c r="E49" s="468"/>
      <c r="F49" s="468"/>
      <c r="G49" s="471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482</v>
      </c>
      <c r="O49" s="262" t="s">
        <v>485</v>
      </c>
      <c r="P49" s="135">
        <v>3370</v>
      </c>
      <c r="Q49" s="466"/>
      <c r="R49" s="41" t="s">
        <v>253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452"/>
      <c r="B50" s="449"/>
      <c r="C50" s="449"/>
      <c r="D50" s="449"/>
      <c r="E50" s="468"/>
      <c r="F50" s="468"/>
      <c r="G50" s="471"/>
      <c r="H50" s="147" t="s">
        <v>261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264</v>
      </c>
      <c r="O50" s="262"/>
      <c r="P50" s="148">
        <v>3376</v>
      </c>
      <c r="Q50" s="466"/>
      <c r="R50" s="41" t="s">
        <v>263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452"/>
      <c r="B51" s="449"/>
      <c r="C51" s="449"/>
      <c r="D51" s="449"/>
      <c r="E51" s="468"/>
      <c r="F51" s="468"/>
      <c r="G51" s="471"/>
      <c r="H51" s="363" t="s">
        <v>5</v>
      </c>
      <c r="I51" s="364">
        <v>2</v>
      </c>
      <c r="J51" s="364">
        <f>ROUND(K51+(L51*2/1024),0)</f>
        <v>8</v>
      </c>
      <c r="K51" s="158">
        <v>4</v>
      </c>
      <c r="L51" s="158">
        <v>2000</v>
      </c>
      <c r="M51" s="364">
        <v>420</v>
      </c>
      <c r="N51" s="363" t="s">
        <v>275</v>
      </c>
      <c r="O51" s="363"/>
      <c r="P51" s="364">
        <v>3382</v>
      </c>
      <c r="Q51" s="466"/>
      <c r="R51" s="41" t="s">
        <v>274</v>
      </c>
      <c r="S51" s="41"/>
      <c r="T51" s="41"/>
      <c r="U51" s="41"/>
      <c r="V51" s="41"/>
      <c r="W51" s="41"/>
      <c r="X51" s="365">
        <v>43941</v>
      </c>
    </row>
    <row r="52" spans="1:24" s="9" customFormat="1" x14ac:dyDescent="0.25">
      <c r="A52" s="452"/>
      <c r="B52" s="449"/>
      <c r="C52" s="449"/>
      <c r="D52" s="449"/>
      <c r="E52" s="468"/>
      <c r="F52" s="468"/>
      <c r="G52" s="471"/>
      <c r="H52" s="363" t="s">
        <v>672</v>
      </c>
      <c r="I52" s="364">
        <v>2</v>
      </c>
      <c r="J52" s="364">
        <f>ROUND(K52+(L52*2/1024),0)</f>
        <v>6</v>
      </c>
      <c r="K52" s="158">
        <v>2</v>
      </c>
      <c r="L52" s="158">
        <v>2000</v>
      </c>
      <c r="M52" s="364">
        <v>300</v>
      </c>
      <c r="N52" s="363" t="s">
        <v>674</v>
      </c>
      <c r="O52" s="458" t="s">
        <v>676</v>
      </c>
      <c r="P52" s="364">
        <v>3386</v>
      </c>
      <c r="Q52" s="466"/>
      <c r="R52" s="440" t="s">
        <v>677</v>
      </c>
      <c r="S52" s="440"/>
      <c r="T52" s="440"/>
      <c r="U52" s="440" t="s">
        <v>685</v>
      </c>
      <c r="V52" s="440">
        <v>13408527712</v>
      </c>
      <c r="W52" s="442" t="s">
        <v>678</v>
      </c>
      <c r="X52" s="438">
        <v>44085</v>
      </c>
    </row>
    <row r="53" spans="1:24" s="9" customFormat="1" x14ac:dyDescent="0.25">
      <c r="A53" s="452"/>
      <c r="B53" s="449"/>
      <c r="C53" s="449"/>
      <c r="D53" s="449"/>
      <c r="E53" s="468"/>
      <c r="F53" s="468"/>
      <c r="G53" s="471"/>
      <c r="H53" s="363" t="s">
        <v>673</v>
      </c>
      <c r="I53" s="364">
        <v>2</v>
      </c>
      <c r="J53" s="364">
        <f>ROUND(K53+(L53*2/1024),0)</f>
        <v>6</v>
      </c>
      <c r="K53" s="158">
        <v>2</v>
      </c>
      <c r="L53" s="158">
        <v>2000</v>
      </c>
      <c r="M53" s="364">
        <v>300</v>
      </c>
      <c r="N53" s="363" t="s">
        <v>675</v>
      </c>
      <c r="O53" s="459"/>
      <c r="P53" s="364">
        <v>3387</v>
      </c>
      <c r="Q53" s="466"/>
      <c r="R53" s="441"/>
      <c r="S53" s="441"/>
      <c r="T53" s="441"/>
      <c r="U53" s="441"/>
      <c r="V53" s="441"/>
      <c r="W53" s="443"/>
      <c r="X53" s="439"/>
    </row>
    <row r="54" spans="1:24" s="9" customFormat="1" ht="28.05" customHeight="1" x14ac:dyDescent="0.25">
      <c r="A54" s="452"/>
      <c r="B54" s="449"/>
      <c r="C54" s="449"/>
      <c r="D54" s="449"/>
      <c r="E54" s="468"/>
      <c r="F54" s="468"/>
      <c r="G54" s="471"/>
      <c r="H54" s="376" t="s">
        <v>703</v>
      </c>
      <c r="I54" s="377">
        <v>2</v>
      </c>
      <c r="J54" s="377">
        <v>6</v>
      </c>
      <c r="K54" s="158"/>
      <c r="L54" s="158"/>
      <c r="M54" s="377">
        <v>300</v>
      </c>
      <c r="N54" s="376" t="s">
        <v>697</v>
      </c>
      <c r="O54" s="459"/>
      <c r="P54" s="377">
        <v>3390</v>
      </c>
      <c r="Q54" s="466"/>
      <c r="R54" s="440" t="s">
        <v>698</v>
      </c>
      <c r="S54" s="440" t="s">
        <v>699</v>
      </c>
      <c r="T54" s="440" t="s">
        <v>700</v>
      </c>
      <c r="U54" s="440" t="s">
        <v>701</v>
      </c>
      <c r="V54" s="440">
        <v>15951730288</v>
      </c>
      <c r="W54" s="440" t="s">
        <v>702</v>
      </c>
      <c r="X54" s="438">
        <v>44089</v>
      </c>
    </row>
    <row r="55" spans="1:24" s="9" customFormat="1" x14ac:dyDescent="0.25">
      <c r="A55" s="452"/>
      <c r="B55" s="449"/>
      <c r="C55" s="449"/>
      <c r="D55" s="449"/>
      <c r="E55" s="468"/>
      <c r="F55" s="468"/>
      <c r="G55" s="471"/>
      <c r="H55" s="376" t="s">
        <v>704</v>
      </c>
      <c r="I55" s="377">
        <v>2</v>
      </c>
      <c r="J55" s="377">
        <v>6</v>
      </c>
      <c r="K55" s="158"/>
      <c r="L55" s="158"/>
      <c r="M55" s="377">
        <v>300</v>
      </c>
      <c r="N55" s="376" t="s">
        <v>696</v>
      </c>
      <c r="O55" s="460"/>
      <c r="P55" s="377">
        <v>3391</v>
      </c>
      <c r="Q55" s="466"/>
      <c r="R55" s="441"/>
      <c r="S55" s="441"/>
      <c r="T55" s="441"/>
      <c r="U55" s="441"/>
      <c r="V55" s="441"/>
      <c r="W55" s="441"/>
      <c r="X55" s="439"/>
    </row>
    <row r="56" spans="1:24" s="9" customFormat="1" x14ac:dyDescent="0.25">
      <c r="A56" s="452"/>
      <c r="B56" s="449"/>
      <c r="C56" s="449"/>
      <c r="D56" s="449"/>
      <c r="E56" s="468"/>
      <c r="F56" s="468"/>
      <c r="G56" s="471"/>
      <c r="H56" s="13"/>
      <c r="I56" s="15"/>
      <c r="J56" s="152"/>
      <c r="K56" s="158"/>
      <c r="L56" s="158"/>
      <c r="M56" s="15"/>
      <c r="N56" s="13"/>
      <c r="O56" s="262"/>
      <c r="P56" s="15"/>
      <c r="Q56" s="466"/>
      <c r="R56" s="41"/>
      <c r="S56" s="41"/>
      <c r="T56" s="41"/>
      <c r="U56" s="41"/>
      <c r="V56" s="41"/>
      <c r="W56" s="41"/>
      <c r="X56" s="30"/>
    </row>
    <row r="57" spans="1:24" s="9" customFormat="1" ht="14.4" customHeight="1" x14ac:dyDescent="0.25">
      <c r="A57" s="451" t="s">
        <v>173</v>
      </c>
      <c r="B57" s="449"/>
      <c r="C57" s="449"/>
      <c r="D57" s="449"/>
      <c r="E57" s="468"/>
      <c r="F57" s="468"/>
      <c r="G57" s="471"/>
      <c r="H57" s="15" t="s">
        <v>40</v>
      </c>
      <c r="I57" s="15">
        <v>4</v>
      </c>
      <c r="J57" s="152">
        <f t="shared" si="0"/>
        <v>12</v>
      </c>
      <c r="K57" s="158">
        <v>8</v>
      </c>
      <c r="L57" s="158">
        <v>2000</v>
      </c>
      <c r="M57" s="15">
        <v>420</v>
      </c>
      <c r="N57" s="15" t="s">
        <v>39</v>
      </c>
      <c r="O57" s="263"/>
      <c r="P57" s="15">
        <v>3307</v>
      </c>
      <c r="Q57" s="465" t="s">
        <v>133</v>
      </c>
      <c r="R57" s="15" t="s">
        <v>41</v>
      </c>
      <c r="S57" s="354"/>
      <c r="T57" s="354"/>
      <c r="U57" s="354"/>
      <c r="V57" s="354"/>
      <c r="W57" s="354"/>
      <c r="X57" s="30">
        <v>43637</v>
      </c>
    </row>
    <row r="58" spans="1:24" s="9" customFormat="1" ht="28.8" x14ac:dyDescent="0.25">
      <c r="A58" s="452"/>
      <c r="B58" s="449"/>
      <c r="C58" s="449"/>
      <c r="D58" s="449"/>
      <c r="E58" s="468"/>
      <c r="F58" s="468"/>
      <c r="G58" s="471"/>
      <c r="H58" s="15" t="s">
        <v>63</v>
      </c>
      <c r="I58" s="15">
        <v>4</v>
      </c>
      <c r="J58" s="152">
        <f t="shared" si="0"/>
        <v>12</v>
      </c>
      <c r="K58" s="158">
        <v>8</v>
      </c>
      <c r="L58" s="158">
        <v>2000</v>
      </c>
      <c r="M58" s="15">
        <v>420</v>
      </c>
      <c r="N58" s="15" t="s">
        <v>64</v>
      </c>
      <c r="O58" s="263"/>
      <c r="P58" s="15">
        <v>3309</v>
      </c>
      <c r="Q58" s="466"/>
      <c r="R58" s="24" t="s">
        <v>151</v>
      </c>
      <c r="S58" s="41"/>
      <c r="T58" s="41"/>
      <c r="U58" s="41"/>
      <c r="V58" s="41"/>
      <c r="W58" s="41"/>
      <c r="X58" s="30">
        <v>43692</v>
      </c>
    </row>
    <row r="59" spans="1:24" s="9" customFormat="1" ht="18" customHeight="1" x14ac:dyDescent="0.25">
      <c r="A59" s="452"/>
      <c r="B59" s="449"/>
      <c r="C59" s="449"/>
      <c r="D59" s="449"/>
      <c r="E59" s="468"/>
      <c r="F59" s="468"/>
      <c r="G59" s="471"/>
      <c r="H59" s="15" t="s">
        <v>47</v>
      </c>
      <c r="I59" s="15">
        <v>4</v>
      </c>
      <c r="J59" s="152">
        <f t="shared" si="0"/>
        <v>12</v>
      </c>
      <c r="K59" s="158">
        <v>8</v>
      </c>
      <c r="L59" s="158">
        <v>2000</v>
      </c>
      <c r="M59" s="15">
        <v>420</v>
      </c>
      <c r="N59" s="15" t="s">
        <v>74</v>
      </c>
      <c r="O59" s="263"/>
      <c r="P59" s="15">
        <v>3313</v>
      </c>
      <c r="Q59" s="466"/>
      <c r="R59" s="15" t="s">
        <v>73</v>
      </c>
      <c r="S59" s="354"/>
      <c r="T59" s="354"/>
      <c r="U59" s="354"/>
      <c r="V59" s="354"/>
      <c r="W59" s="354"/>
      <c r="X59" s="30">
        <v>43734</v>
      </c>
    </row>
    <row r="60" spans="1:24" s="9" customFormat="1" ht="18" customHeight="1" x14ac:dyDescent="0.25">
      <c r="A60" s="452"/>
      <c r="B60" s="449"/>
      <c r="C60" s="449"/>
      <c r="D60" s="449"/>
      <c r="E60" s="468"/>
      <c r="F60" s="468"/>
      <c r="G60" s="471"/>
      <c r="H60" s="13" t="s">
        <v>209</v>
      </c>
      <c r="I60" s="15">
        <v>4</v>
      </c>
      <c r="J60" s="152">
        <f t="shared" si="0"/>
        <v>12</v>
      </c>
      <c r="K60" s="158">
        <v>8</v>
      </c>
      <c r="L60" s="158">
        <v>2000</v>
      </c>
      <c r="M60" s="15">
        <v>420</v>
      </c>
      <c r="N60" s="13" t="s">
        <v>111</v>
      </c>
      <c r="O60" s="262"/>
      <c r="P60" s="15">
        <v>3315</v>
      </c>
      <c r="Q60" s="466"/>
      <c r="R60" s="13" t="s">
        <v>109</v>
      </c>
      <c r="S60" s="353"/>
      <c r="T60" s="353"/>
      <c r="U60" s="353"/>
      <c r="V60" s="353"/>
      <c r="W60" s="353"/>
      <c r="X60" s="30">
        <v>43788</v>
      </c>
    </row>
    <row r="61" spans="1:24" s="9" customFormat="1" ht="18" customHeight="1" x14ac:dyDescent="0.25">
      <c r="A61" s="452"/>
      <c r="B61" s="449"/>
      <c r="C61" s="449"/>
      <c r="D61" s="449"/>
      <c r="E61" s="468"/>
      <c r="F61" s="468"/>
      <c r="G61" s="471"/>
      <c r="H61" s="22" t="s">
        <v>5</v>
      </c>
      <c r="I61" s="20">
        <v>2</v>
      </c>
      <c r="J61" s="152">
        <f t="shared" si="0"/>
        <v>8</v>
      </c>
      <c r="K61" s="158">
        <v>4</v>
      </c>
      <c r="L61" s="158">
        <v>2000</v>
      </c>
      <c r="M61" s="20">
        <v>420</v>
      </c>
      <c r="N61" s="22" t="s">
        <v>129</v>
      </c>
      <c r="O61" s="262"/>
      <c r="P61" s="20">
        <v>3321</v>
      </c>
      <c r="Q61" s="466"/>
      <c r="R61" s="22" t="s">
        <v>128</v>
      </c>
      <c r="S61" s="353"/>
      <c r="T61" s="353"/>
      <c r="U61" s="353"/>
      <c r="V61" s="353"/>
      <c r="W61" s="353"/>
      <c r="X61" s="30">
        <v>43803</v>
      </c>
    </row>
    <row r="62" spans="1:24" s="9" customFormat="1" ht="18" customHeight="1" x14ac:dyDescent="0.25">
      <c r="A62" s="452"/>
      <c r="B62" s="449"/>
      <c r="C62" s="449"/>
      <c r="D62" s="449"/>
      <c r="E62" s="468"/>
      <c r="F62" s="468"/>
      <c r="G62" s="471"/>
      <c r="H62" s="32" t="s">
        <v>5</v>
      </c>
      <c r="I62" s="31">
        <v>2</v>
      </c>
      <c r="J62" s="152">
        <f t="shared" si="0"/>
        <v>8</v>
      </c>
      <c r="K62" s="158">
        <v>4</v>
      </c>
      <c r="L62" s="158">
        <v>2000</v>
      </c>
      <c r="M62" s="31">
        <v>420</v>
      </c>
      <c r="N62" s="32" t="s">
        <v>137</v>
      </c>
      <c r="O62" s="262" t="s">
        <v>518</v>
      </c>
      <c r="P62" s="31">
        <v>3323</v>
      </c>
      <c r="Q62" s="466"/>
      <c r="R62" s="32" t="s">
        <v>138</v>
      </c>
      <c r="S62" s="353"/>
      <c r="T62" s="353"/>
      <c r="U62" s="353"/>
      <c r="V62" s="353"/>
      <c r="W62" s="353"/>
      <c r="X62" s="33">
        <v>43808</v>
      </c>
    </row>
    <row r="63" spans="1:24" s="9" customFormat="1" ht="28.8" x14ac:dyDescent="0.25">
      <c r="A63" s="452"/>
      <c r="B63" s="449"/>
      <c r="C63" s="449"/>
      <c r="D63" s="449"/>
      <c r="E63" s="468"/>
      <c r="F63" s="468"/>
      <c r="G63" s="471"/>
      <c r="H63" s="43" t="s">
        <v>5</v>
      </c>
      <c r="I63" s="42">
        <v>2</v>
      </c>
      <c r="J63" s="152">
        <f t="shared" si="0"/>
        <v>8</v>
      </c>
      <c r="K63" s="158">
        <v>4</v>
      </c>
      <c r="L63" s="158">
        <v>2000</v>
      </c>
      <c r="M63" s="42">
        <v>420</v>
      </c>
      <c r="N63" s="43" t="s">
        <v>154</v>
      </c>
      <c r="O63" s="262"/>
      <c r="P63" s="42">
        <v>3329</v>
      </c>
      <c r="Q63" s="466"/>
      <c r="R63" s="41" t="s">
        <v>153</v>
      </c>
      <c r="S63" s="41"/>
      <c r="T63" s="41"/>
      <c r="U63" s="41"/>
      <c r="V63" s="41"/>
      <c r="W63" s="41"/>
      <c r="X63" s="44">
        <v>43812</v>
      </c>
    </row>
    <row r="64" spans="1:24" s="9" customFormat="1" ht="28.8" x14ac:dyDescent="0.25">
      <c r="A64" s="452"/>
      <c r="B64" s="449"/>
      <c r="C64" s="449"/>
      <c r="D64" s="449"/>
      <c r="E64" s="468"/>
      <c r="F64" s="468"/>
      <c r="G64" s="471"/>
      <c r="H64" s="140" t="s">
        <v>57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166</v>
      </c>
      <c r="O64" s="262"/>
      <c r="P64" s="141">
        <v>3335</v>
      </c>
      <c r="Q64" s="466"/>
      <c r="R64" s="41" t="s">
        <v>161</v>
      </c>
      <c r="S64" s="41"/>
      <c r="T64" s="41"/>
      <c r="U64" s="41"/>
      <c r="V64" s="41"/>
      <c r="W64" s="41"/>
      <c r="X64" s="144">
        <v>43817</v>
      </c>
    </row>
    <row r="65" spans="1:24" s="9" customFormat="1" ht="28.8" x14ac:dyDescent="0.25">
      <c r="A65" s="452"/>
      <c r="B65" s="449"/>
      <c r="C65" s="449"/>
      <c r="D65" s="449"/>
      <c r="E65" s="468"/>
      <c r="F65" s="468"/>
      <c r="G65" s="471"/>
      <c r="H65" s="81" t="s">
        <v>5</v>
      </c>
      <c r="I65" s="82">
        <v>2</v>
      </c>
      <c r="J65" s="152">
        <f t="shared" si="0"/>
        <v>8</v>
      </c>
      <c r="K65" s="158">
        <v>4</v>
      </c>
      <c r="L65" s="158">
        <v>2000</v>
      </c>
      <c r="M65" s="82">
        <v>420</v>
      </c>
      <c r="N65" s="81" t="s">
        <v>190</v>
      </c>
      <c r="O65" s="262"/>
      <c r="P65" s="82">
        <v>3341</v>
      </c>
      <c r="Q65" s="466"/>
      <c r="R65" s="41" t="s">
        <v>189</v>
      </c>
      <c r="S65" s="41"/>
      <c r="T65" s="41"/>
      <c r="U65" s="41"/>
      <c r="V65" s="41"/>
      <c r="W65" s="41"/>
      <c r="X65" s="83">
        <v>43874</v>
      </c>
    </row>
    <row r="66" spans="1:24" s="9" customFormat="1" ht="43.2" x14ac:dyDescent="0.25">
      <c r="A66" s="452"/>
      <c r="B66" s="449"/>
      <c r="C66" s="449"/>
      <c r="D66" s="449"/>
      <c r="E66" s="468"/>
      <c r="F66" s="468"/>
      <c r="G66" s="471"/>
      <c r="H66" s="89" t="s">
        <v>5</v>
      </c>
      <c r="I66" s="90">
        <v>2</v>
      </c>
      <c r="J66" s="152">
        <f t="shared" si="0"/>
        <v>8</v>
      </c>
      <c r="K66" s="158">
        <v>4</v>
      </c>
      <c r="L66" s="158">
        <v>2000</v>
      </c>
      <c r="M66" s="90">
        <v>420</v>
      </c>
      <c r="N66" s="89" t="s">
        <v>202</v>
      </c>
      <c r="O66" s="262"/>
      <c r="P66" s="90">
        <v>3347</v>
      </c>
      <c r="Q66" s="466"/>
      <c r="R66" s="41" t="s">
        <v>204</v>
      </c>
      <c r="S66" s="41"/>
      <c r="T66" s="41"/>
      <c r="U66" s="41"/>
      <c r="V66" s="41"/>
      <c r="W66" s="41"/>
      <c r="X66" s="92">
        <v>43896</v>
      </c>
    </row>
    <row r="67" spans="1:24" s="9" customFormat="1" ht="43.2" x14ac:dyDescent="0.25">
      <c r="A67" s="452"/>
      <c r="B67" s="449"/>
      <c r="C67" s="449"/>
      <c r="D67" s="449"/>
      <c r="E67" s="468"/>
      <c r="F67" s="468"/>
      <c r="G67" s="471"/>
      <c r="H67" s="103" t="s">
        <v>40</v>
      </c>
      <c r="I67" s="104">
        <v>2</v>
      </c>
      <c r="J67" s="152">
        <f t="shared" si="0"/>
        <v>8</v>
      </c>
      <c r="K67" s="158">
        <v>4</v>
      </c>
      <c r="L67" s="158">
        <v>2000</v>
      </c>
      <c r="M67" s="104">
        <v>420</v>
      </c>
      <c r="N67" s="103" t="s">
        <v>213</v>
      </c>
      <c r="O67" s="262"/>
      <c r="P67" s="104">
        <v>3353</v>
      </c>
      <c r="Q67" s="466"/>
      <c r="R67" s="41" t="s">
        <v>215</v>
      </c>
      <c r="S67" s="41"/>
      <c r="T67" s="41"/>
      <c r="U67" s="41"/>
      <c r="V67" s="41"/>
      <c r="W67" s="41"/>
      <c r="X67" s="105">
        <v>43903</v>
      </c>
    </row>
    <row r="68" spans="1:24" s="9" customFormat="1" x14ac:dyDescent="0.25">
      <c r="A68" s="452"/>
      <c r="B68" s="449"/>
      <c r="C68" s="449"/>
      <c r="D68" s="449"/>
      <c r="E68" s="468"/>
      <c r="F68" s="468"/>
      <c r="G68" s="471"/>
      <c r="H68" s="108" t="s">
        <v>228</v>
      </c>
      <c r="I68" s="109">
        <v>2</v>
      </c>
      <c r="J68" s="152">
        <f t="shared" si="0"/>
        <v>8</v>
      </c>
      <c r="K68" s="158">
        <v>4</v>
      </c>
      <c r="L68" s="158">
        <v>2000</v>
      </c>
      <c r="M68" s="109">
        <v>420</v>
      </c>
      <c r="N68" s="108" t="s">
        <v>229</v>
      </c>
      <c r="O68" s="262" t="s">
        <v>529</v>
      </c>
      <c r="P68" s="109">
        <v>3359</v>
      </c>
      <c r="Q68" s="466"/>
      <c r="R68" s="41" t="s">
        <v>226</v>
      </c>
      <c r="S68" s="41"/>
      <c r="T68" s="41"/>
      <c r="U68" s="41"/>
      <c r="V68" s="41"/>
      <c r="W68" s="41"/>
      <c r="X68" s="113">
        <v>43907</v>
      </c>
    </row>
    <row r="69" spans="1:24" s="9" customFormat="1" ht="43.2" x14ac:dyDescent="0.25">
      <c r="A69" s="452"/>
      <c r="B69" s="449"/>
      <c r="C69" s="449"/>
      <c r="D69" s="449"/>
      <c r="E69" s="468"/>
      <c r="F69" s="468"/>
      <c r="G69" s="471"/>
      <c r="H69" s="121" t="s">
        <v>228</v>
      </c>
      <c r="I69" s="122">
        <v>2</v>
      </c>
      <c r="J69" s="152">
        <f t="shared" si="0"/>
        <v>8</v>
      </c>
      <c r="K69" s="158">
        <v>4</v>
      </c>
      <c r="L69" s="158">
        <v>2000</v>
      </c>
      <c r="M69" s="122">
        <v>420</v>
      </c>
      <c r="N69" s="121" t="s">
        <v>241</v>
      </c>
      <c r="O69" s="262"/>
      <c r="P69" s="122">
        <v>3365</v>
      </c>
      <c r="Q69" s="466"/>
      <c r="R69" s="41" t="s">
        <v>240</v>
      </c>
      <c r="S69" s="41"/>
      <c r="T69" s="41"/>
      <c r="U69" s="41"/>
      <c r="V69" s="41"/>
      <c r="W69" s="41"/>
      <c r="X69" s="123">
        <v>43908</v>
      </c>
    </row>
    <row r="70" spans="1:24" s="9" customFormat="1" ht="28.8" x14ac:dyDescent="0.25">
      <c r="A70" s="452"/>
      <c r="B70" s="449"/>
      <c r="C70" s="449"/>
      <c r="D70" s="449"/>
      <c r="E70" s="468"/>
      <c r="F70" s="468"/>
      <c r="G70" s="471"/>
      <c r="H70" s="140" t="s">
        <v>5</v>
      </c>
      <c r="I70" s="141">
        <v>2</v>
      </c>
      <c r="J70" s="152">
        <f t="shared" si="0"/>
        <v>8</v>
      </c>
      <c r="K70" s="158">
        <v>4</v>
      </c>
      <c r="L70" s="158">
        <v>2000</v>
      </c>
      <c r="M70" s="141">
        <v>420</v>
      </c>
      <c r="N70" s="140" t="s">
        <v>483</v>
      </c>
      <c r="O70" s="262" t="s">
        <v>485</v>
      </c>
      <c r="P70" s="141">
        <v>3371</v>
      </c>
      <c r="Q70" s="466"/>
      <c r="R70" s="41" t="s">
        <v>253</v>
      </c>
      <c r="S70" s="41"/>
      <c r="T70" s="41"/>
      <c r="U70" s="41"/>
      <c r="V70" s="41"/>
      <c r="W70" s="41"/>
      <c r="X70" s="144">
        <v>43909</v>
      </c>
    </row>
    <row r="71" spans="1:24" s="9" customFormat="1" ht="28.8" x14ac:dyDescent="0.25">
      <c r="A71" s="452"/>
      <c r="B71" s="449"/>
      <c r="C71" s="449"/>
      <c r="D71" s="449"/>
      <c r="E71" s="468"/>
      <c r="F71" s="468"/>
      <c r="G71" s="471"/>
      <c r="H71" s="155" t="s">
        <v>45</v>
      </c>
      <c r="I71" s="156">
        <v>2</v>
      </c>
      <c r="J71" s="156">
        <f>ROUND(K71+(L71*2/1024),0)</f>
        <v>8</v>
      </c>
      <c r="K71" s="158">
        <v>4</v>
      </c>
      <c r="L71" s="158">
        <v>2000</v>
      </c>
      <c r="M71" s="156">
        <v>420</v>
      </c>
      <c r="N71" s="155" t="s">
        <v>265</v>
      </c>
      <c r="O71" s="262"/>
      <c r="P71" s="156">
        <v>3377</v>
      </c>
      <c r="Q71" s="466"/>
      <c r="R71" s="41" t="s">
        <v>266</v>
      </c>
      <c r="S71" s="41"/>
      <c r="T71" s="41"/>
      <c r="U71" s="41"/>
      <c r="V71" s="41"/>
      <c r="W71" s="41"/>
      <c r="X71" s="157">
        <v>43924</v>
      </c>
    </row>
    <row r="72" spans="1:24" s="9" customFormat="1" x14ac:dyDescent="0.25">
      <c r="A72" s="452"/>
      <c r="B72" s="449"/>
      <c r="C72" s="449"/>
      <c r="D72" s="449"/>
      <c r="E72" s="468"/>
      <c r="F72" s="468"/>
      <c r="G72" s="471"/>
      <c r="H72" s="373" t="s">
        <v>45</v>
      </c>
      <c r="I72" s="374">
        <v>2</v>
      </c>
      <c r="J72" s="374">
        <f>ROUND(K72+(L72*2/1024),0)</f>
        <v>8</v>
      </c>
      <c r="K72" s="158">
        <v>4</v>
      </c>
      <c r="L72" s="158">
        <v>2000</v>
      </c>
      <c r="M72" s="374">
        <v>420</v>
      </c>
      <c r="N72" s="373" t="s">
        <v>281</v>
      </c>
      <c r="O72" s="458" t="s">
        <v>496</v>
      </c>
      <c r="P72" s="374">
        <v>3383</v>
      </c>
      <c r="Q72" s="466"/>
      <c r="R72" s="41" t="s">
        <v>282</v>
      </c>
      <c r="S72" s="41"/>
      <c r="T72" s="41"/>
      <c r="U72" s="41"/>
      <c r="V72" s="41"/>
      <c r="W72" s="41"/>
      <c r="X72" s="375">
        <v>43941</v>
      </c>
    </row>
    <row r="73" spans="1:24" s="9" customFormat="1" ht="28.8" customHeight="1" x14ac:dyDescent="0.25">
      <c r="A73" s="452"/>
      <c r="B73" s="449"/>
      <c r="C73" s="449"/>
      <c r="D73" s="449"/>
      <c r="E73" s="468"/>
      <c r="F73" s="468"/>
      <c r="G73" s="471"/>
      <c r="H73" s="373" t="s">
        <v>45</v>
      </c>
      <c r="I73" s="374">
        <v>2</v>
      </c>
      <c r="J73" s="374">
        <f>ROUND(K73+(L73*2/1024),0)</f>
        <v>8</v>
      </c>
      <c r="K73" s="158">
        <v>4</v>
      </c>
      <c r="L73" s="158">
        <v>2000</v>
      </c>
      <c r="M73" s="374">
        <v>420</v>
      </c>
      <c r="N73" s="373" t="s">
        <v>689</v>
      </c>
      <c r="O73" s="459"/>
      <c r="P73" s="374">
        <v>3388</v>
      </c>
      <c r="Q73" s="466"/>
      <c r="R73" s="440" t="s">
        <v>691</v>
      </c>
      <c r="S73" s="440" t="s">
        <v>692</v>
      </c>
      <c r="T73" s="440" t="s">
        <v>693</v>
      </c>
      <c r="U73" s="440" t="s">
        <v>694</v>
      </c>
      <c r="V73" s="440">
        <v>18121086387</v>
      </c>
      <c r="W73" s="440" t="s">
        <v>695</v>
      </c>
      <c r="X73" s="444">
        <v>44088</v>
      </c>
    </row>
    <row r="74" spans="1:24" s="9" customFormat="1" x14ac:dyDescent="0.25">
      <c r="A74" s="452"/>
      <c r="B74" s="449"/>
      <c r="C74" s="449"/>
      <c r="D74" s="449"/>
      <c r="E74" s="468"/>
      <c r="F74" s="468"/>
      <c r="G74" s="471"/>
      <c r="H74" s="373" t="s">
        <v>47</v>
      </c>
      <c r="I74" s="374">
        <v>2</v>
      </c>
      <c r="J74" s="374">
        <f>ROUND(K74+(L74*2/1024),0)</f>
        <v>8</v>
      </c>
      <c r="K74" s="158">
        <v>4</v>
      </c>
      <c r="L74" s="158">
        <v>2000</v>
      </c>
      <c r="M74" s="374">
        <v>420</v>
      </c>
      <c r="N74" s="373" t="s">
        <v>690</v>
      </c>
      <c r="O74" s="460"/>
      <c r="P74" s="374">
        <v>3389</v>
      </c>
      <c r="Q74" s="466"/>
      <c r="R74" s="441"/>
      <c r="S74" s="441"/>
      <c r="T74" s="441"/>
      <c r="U74" s="441"/>
      <c r="V74" s="441"/>
      <c r="W74" s="441"/>
      <c r="X74" s="441"/>
    </row>
    <row r="75" spans="1:24" s="9" customFormat="1" x14ac:dyDescent="0.25">
      <c r="A75" s="452"/>
      <c r="B75" s="449"/>
      <c r="C75" s="449"/>
      <c r="D75" s="449"/>
      <c r="E75" s="469"/>
      <c r="F75" s="469"/>
      <c r="G75" s="472"/>
      <c r="H75" s="140"/>
      <c r="I75" s="141">
        <v>2</v>
      </c>
      <c r="J75" s="152">
        <f t="shared" si="0"/>
        <v>8</v>
      </c>
      <c r="K75" s="158">
        <v>4</v>
      </c>
      <c r="L75" s="158">
        <v>2000</v>
      </c>
      <c r="M75" s="141">
        <v>420</v>
      </c>
      <c r="N75" s="140"/>
      <c r="O75" s="262"/>
      <c r="P75" s="141"/>
      <c r="Q75" s="466"/>
      <c r="R75" s="41"/>
      <c r="S75" s="41"/>
      <c r="T75" s="41"/>
      <c r="U75" s="41"/>
      <c r="V75" s="41"/>
      <c r="W75" s="41"/>
      <c r="X75" s="375"/>
    </row>
    <row r="76" spans="1:24" s="7" customFormat="1" ht="18" customHeight="1" x14ac:dyDescent="0.25">
      <c r="A76" s="445" t="s">
        <v>232</v>
      </c>
      <c r="B76" s="449"/>
      <c r="C76" s="449"/>
      <c r="D76" s="449"/>
      <c r="E76" s="435" t="str">
        <f>TEXT(ROUND(SUM(I76:I108)/(B3*2)*100,4),"0.00")</f>
        <v>109.38</v>
      </c>
      <c r="F76" s="435" t="str">
        <f>TEXT(ROUND(SUM(J76:J108)/C3*100,4),"0.00")</f>
        <v>212.50</v>
      </c>
      <c r="G76" s="453" t="str">
        <f>TEXT(ROUND(SUM(M76:M108)/(D3*1024)*100,4),"0.00")</f>
        <v>75.20</v>
      </c>
      <c r="H76" s="17" t="s">
        <v>45</v>
      </c>
      <c r="I76" s="17">
        <v>4</v>
      </c>
      <c r="J76" s="151">
        <f t="shared" si="0"/>
        <v>10</v>
      </c>
      <c r="K76" s="158">
        <v>6</v>
      </c>
      <c r="L76" s="158">
        <v>2000</v>
      </c>
      <c r="M76" s="17">
        <v>420</v>
      </c>
      <c r="N76" s="17" t="s">
        <v>48</v>
      </c>
      <c r="O76" s="261"/>
      <c r="P76" s="17">
        <v>3306</v>
      </c>
      <c r="Q76" s="456" t="s">
        <v>409</v>
      </c>
      <c r="R76" s="17" t="s">
        <v>46</v>
      </c>
      <c r="S76" s="352"/>
      <c r="T76" s="352"/>
      <c r="U76" s="352"/>
      <c r="V76" s="352"/>
      <c r="W76" s="352"/>
      <c r="X76" s="28">
        <v>43665</v>
      </c>
    </row>
    <row r="77" spans="1:24" s="7" customFormat="1" ht="18" customHeight="1" x14ac:dyDescent="0.25">
      <c r="A77" s="446"/>
      <c r="B77" s="449"/>
      <c r="C77" s="449"/>
      <c r="D77" s="449"/>
      <c r="E77" s="436"/>
      <c r="F77" s="436"/>
      <c r="G77" s="454"/>
      <c r="H77" s="17" t="s">
        <v>57</v>
      </c>
      <c r="I77" s="17">
        <v>2</v>
      </c>
      <c r="J77" s="151">
        <f t="shared" ref="J77:J108" si="1">ROUND(K77+(L77*2/1024),0)</f>
        <v>8</v>
      </c>
      <c r="K77" s="158">
        <v>4</v>
      </c>
      <c r="L77" s="158">
        <v>2000</v>
      </c>
      <c r="M77" s="17">
        <v>420</v>
      </c>
      <c r="N77" s="17" t="s">
        <v>58</v>
      </c>
      <c r="O77" s="261"/>
      <c r="P77" s="17">
        <v>3308</v>
      </c>
      <c r="Q77" s="457"/>
      <c r="R77" s="17" t="s">
        <v>54</v>
      </c>
      <c r="S77" s="352"/>
      <c r="T77" s="352"/>
      <c r="U77" s="352"/>
      <c r="V77" s="352"/>
      <c r="W77" s="352"/>
      <c r="X77" s="28">
        <v>43669</v>
      </c>
    </row>
    <row r="78" spans="1:24" s="7" customFormat="1" ht="30" customHeight="1" x14ac:dyDescent="0.25">
      <c r="A78" s="446"/>
      <c r="B78" s="449"/>
      <c r="C78" s="449"/>
      <c r="D78" s="449"/>
      <c r="E78" s="436"/>
      <c r="F78" s="436"/>
      <c r="G78" s="454"/>
      <c r="H78" s="16" t="s">
        <v>90</v>
      </c>
      <c r="I78" s="17">
        <v>2</v>
      </c>
      <c r="J78" s="151">
        <f t="shared" si="1"/>
        <v>8</v>
      </c>
      <c r="K78" s="158">
        <v>4</v>
      </c>
      <c r="L78" s="158">
        <v>2000</v>
      </c>
      <c r="M78" s="17">
        <v>420</v>
      </c>
      <c r="N78" s="17" t="s">
        <v>89</v>
      </c>
      <c r="O78" s="261"/>
      <c r="P78" s="17">
        <v>3310</v>
      </c>
      <c r="Q78" s="457"/>
      <c r="R78" s="16" t="s">
        <v>122</v>
      </c>
      <c r="S78" s="351"/>
      <c r="T78" s="351"/>
      <c r="U78" s="351"/>
      <c r="V78" s="351"/>
      <c r="W78" s="351"/>
      <c r="X78" s="28">
        <v>43752</v>
      </c>
    </row>
    <row r="79" spans="1:24" s="7" customFormat="1" ht="18" customHeight="1" x14ac:dyDescent="0.25">
      <c r="A79" s="446"/>
      <c r="B79" s="449"/>
      <c r="C79" s="449"/>
      <c r="D79" s="449"/>
      <c r="E79" s="436"/>
      <c r="F79" s="436"/>
      <c r="G79" s="454"/>
      <c r="H79" s="16" t="s">
        <v>97</v>
      </c>
      <c r="I79" s="17">
        <v>2</v>
      </c>
      <c r="J79" s="151">
        <f t="shared" si="1"/>
        <v>8</v>
      </c>
      <c r="K79" s="158">
        <v>4</v>
      </c>
      <c r="L79" s="158">
        <v>2000</v>
      </c>
      <c r="M79" s="17">
        <v>420</v>
      </c>
      <c r="N79" s="16" t="s">
        <v>96</v>
      </c>
      <c r="O79" s="260"/>
      <c r="P79" s="17">
        <v>3312</v>
      </c>
      <c r="Q79" s="457"/>
      <c r="R79" s="16" t="s">
        <v>98</v>
      </c>
      <c r="S79" s="351"/>
      <c r="T79" s="351"/>
      <c r="U79" s="351"/>
      <c r="V79" s="351"/>
      <c r="W79" s="351"/>
      <c r="X79" s="28">
        <v>43766</v>
      </c>
    </row>
    <row r="80" spans="1:24" s="7" customFormat="1" ht="30" customHeight="1" x14ac:dyDescent="0.25">
      <c r="A80" s="446"/>
      <c r="B80" s="449"/>
      <c r="C80" s="449"/>
      <c r="D80" s="449"/>
      <c r="E80" s="436"/>
      <c r="F80" s="436"/>
      <c r="G80" s="454"/>
      <c r="H80" s="16" t="s">
        <v>114</v>
      </c>
      <c r="I80" s="17">
        <v>2</v>
      </c>
      <c r="J80" s="151">
        <f t="shared" si="1"/>
        <v>12</v>
      </c>
      <c r="K80" s="158">
        <v>4</v>
      </c>
      <c r="L80" s="158">
        <v>4000</v>
      </c>
      <c r="M80" s="17">
        <v>420</v>
      </c>
      <c r="N80" s="16" t="s">
        <v>115</v>
      </c>
      <c r="O80" s="260"/>
      <c r="P80" s="17">
        <v>3315</v>
      </c>
      <c r="Q80" s="457"/>
      <c r="R80" s="16" t="s">
        <v>116</v>
      </c>
      <c r="S80" s="351"/>
      <c r="T80" s="351"/>
      <c r="U80" s="351"/>
      <c r="V80" s="351"/>
      <c r="W80" s="351"/>
      <c r="X80" s="21" t="s">
        <v>117</v>
      </c>
    </row>
    <row r="81" spans="1:24" s="7" customFormat="1" ht="14.4" customHeight="1" x14ac:dyDescent="0.25">
      <c r="A81" s="446"/>
      <c r="B81" s="449"/>
      <c r="C81" s="449"/>
      <c r="D81" s="449"/>
      <c r="E81" s="436"/>
      <c r="F81" s="436"/>
      <c r="G81" s="454"/>
      <c r="H81" s="26" t="s">
        <v>5</v>
      </c>
      <c r="I81" s="23">
        <v>2</v>
      </c>
      <c r="J81" s="151">
        <f t="shared" si="1"/>
        <v>8</v>
      </c>
      <c r="K81" s="158">
        <v>4</v>
      </c>
      <c r="L81" s="158">
        <v>2000</v>
      </c>
      <c r="M81" s="23">
        <v>420</v>
      </c>
      <c r="N81" s="26" t="s">
        <v>120</v>
      </c>
      <c r="O81" s="260"/>
      <c r="P81" s="23">
        <v>3318</v>
      </c>
      <c r="Q81" s="457"/>
      <c r="R81" s="26" t="s">
        <v>119</v>
      </c>
      <c r="S81" s="351"/>
      <c r="T81" s="351"/>
      <c r="U81" s="351"/>
      <c r="V81" s="351"/>
      <c r="W81" s="351"/>
      <c r="X81" s="21">
        <v>43790</v>
      </c>
    </row>
    <row r="82" spans="1:24" s="7" customFormat="1" ht="28.8" x14ac:dyDescent="0.25">
      <c r="A82" s="446"/>
      <c r="B82" s="449"/>
      <c r="C82" s="449"/>
      <c r="D82" s="449"/>
      <c r="E82" s="436"/>
      <c r="F82" s="436"/>
      <c r="G82" s="454"/>
      <c r="H82" s="35" t="s">
        <v>140</v>
      </c>
      <c r="I82" s="34">
        <v>2</v>
      </c>
      <c r="J82" s="151">
        <f t="shared" si="1"/>
        <v>8</v>
      </c>
      <c r="K82" s="158">
        <v>4</v>
      </c>
      <c r="L82" s="158">
        <v>2000</v>
      </c>
      <c r="M82" s="34">
        <v>420</v>
      </c>
      <c r="N82" s="35" t="s">
        <v>141</v>
      </c>
      <c r="O82" s="260"/>
      <c r="P82" s="34">
        <v>3324</v>
      </c>
      <c r="Q82" s="457"/>
      <c r="R82" s="36" t="s">
        <v>144</v>
      </c>
      <c r="S82" s="355"/>
      <c r="T82" s="355"/>
      <c r="U82" s="355"/>
      <c r="V82" s="355"/>
      <c r="W82" s="355"/>
      <c r="X82" s="21">
        <v>43810</v>
      </c>
    </row>
    <row r="83" spans="1:24" s="7" customFormat="1" x14ac:dyDescent="0.25">
      <c r="A83" s="446"/>
      <c r="B83" s="449"/>
      <c r="C83" s="449"/>
      <c r="D83" s="449"/>
      <c r="E83" s="436"/>
      <c r="F83" s="436"/>
      <c r="G83" s="454"/>
      <c r="H83" s="47" t="s">
        <v>45</v>
      </c>
      <c r="I83" s="48">
        <v>2</v>
      </c>
      <c r="J83" s="151">
        <f t="shared" si="1"/>
        <v>8</v>
      </c>
      <c r="K83" s="158">
        <v>4</v>
      </c>
      <c r="L83" s="158">
        <v>2000</v>
      </c>
      <c r="M83" s="48">
        <v>420</v>
      </c>
      <c r="N83" s="47" t="s">
        <v>155</v>
      </c>
      <c r="O83" s="260"/>
      <c r="P83" s="48">
        <v>3330</v>
      </c>
      <c r="Q83" s="457"/>
      <c r="R83" s="40" t="s">
        <v>156</v>
      </c>
      <c r="S83" s="355"/>
      <c r="T83" s="355"/>
      <c r="U83" s="355"/>
      <c r="V83" s="355"/>
      <c r="W83" s="355"/>
      <c r="X83" s="21">
        <v>43815</v>
      </c>
    </row>
    <row r="84" spans="1:24" s="7" customFormat="1" ht="28.8" x14ac:dyDescent="0.25">
      <c r="A84" s="446"/>
      <c r="B84" s="449"/>
      <c r="C84" s="449"/>
      <c r="D84" s="449"/>
      <c r="E84" s="436"/>
      <c r="F84" s="436"/>
      <c r="G84" s="454"/>
      <c r="H84" s="138" t="s">
        <v>177</v>
      </c>
      <c r="I84" s="139">
        <v>2</v>
      </c>
      <c r="J84" s="151">
        <f t="shared" si="1"/>
        <v>8</v>
      </c>
      <c r="K84" s="158">
        <v>4</v>
      </c>
      <c r="L84" s="158">
        <v>2000</v>
      </c>
      <c r="M84" s="139">
        <v>420</v>
      </c>
      <c r="N84" s="138" t="s">
        <v>179</v>
      </c>
      <c r="O84" s="260"/>
      <c r="P84" s="139">
        <v>3336</v>
      </c>
      <c r="Q84" s="457"/>
      <c r="R84" s="40" t="s">
        <v>178</v>
      </c>
      <c r="S84" s="355"/>
      <c r="T84" s="355"/>
      <c r="U84" s="355"/>
      <c r="V84" s="355"/>
      <c r="W84" s="355"/>
      <c r="X84" s="21">
        <v>43818</v>
      </c>
    </row>
    <row r="85" spans="1:24" s="7" customFormat="1" ht="28.8" x14ac:dyDescent="0.25">
      <c r="A85" s="446"/>
      <c r="B85" s="449"/>
      <c r="C85" s="449"/>
      <c r="D85" s="449"/>
      <c r="E85" s="436"/>
      <c r="F85" s="436"/>
      <c r="G85" s="454"/>
      <c r="H85" s="79" t="s">
        <v>45</v>
      </c>
      <c r="I85" s="80">
        <v>2</v>
      </c>
      <c r="J85" s="151">
        <f t="shared" si="1"/>
        <v>8</v>
      </c>
      <c r="K85" s="158">
        <v>4</v>
      </c>
      <c r="L85" s="158">
        <v>2000</v>
      </c>
      <c r="M85" s="80">
        <v>420</v>
      </c>
      <c r="N85" s="79" t="s">
        <v>193</v>
      </c>
      <c r="O85" s="260"/>
      <c r="P85" s="80">
        <v>3342</v>
      </c>
      <c r="Q85" s="457"/>
      <c r="R85" s="40" t="s">
        <v>194</v>
      </c>
      <c r="S85" s="355"/>
      <c r="T85" s="355"/>
      <c r="U85" s="355"/>
      <c r="V85" s="355"/>
      <c r="W85" s="355"/>
      <c r="X85" s="21">
        <v>43894</v>
      </c>
    </row>
    <row r="86" spans="1:24" s="7" customFormat="1" ht="43.2" x14ac:dyDescent="0.25">
      <c r="A86" s="446"/>
      <c r="B86" s="449"/>
      <c r="C86" s="449"/>
      <c r="D86" s="449"/>
      <c r="E86" s="436"/>
      <c r="F86" s="436"/>
      <c r="G86" s="454"/>
      <c r="H86" s="93" t="s">
        <v>5</v>
      </c>
      <c r="I86" s="94">
        <v>2</v>
      </c>
      <c r="J86" s="151">
        <f t="shared" si="1"/>
        <v>8</v>
      </c>
      <c r="K86" s="158">
        <v>4</v>
      </c>
      <c r="L86" s="158">
        <v>2000</v>
      </c>
      <c r="M86" s="94">
        <v>420</v>
      </c>
      <c r="N86" s="93" t="s">
        <v>203</v>
      </c>
      <c r="O86" s="260"/>
      <c r="P86" s="94">
        <v>3348</v>
      </c>
      <c r="Q86" s="457"/>
      <c r="R86" s="40" t="s">
        <v>205</v>
      </c>
      <c r="S86" s="355"/>
      <c r="T86" s="355"/>
      <c r="U86" s="355"/>
      <c r="V86" s="355"/>
      <c r="W86" s="355"/>
      <c r="X86" s="21">
        <v>43901</v>
      </c>
    </row>
    <row r="87" spans="1:24" s="7" customFormat="1" ht="43.2" x14ac:dyDescent="0.25">
      <c r="A87" s="446"/>
      <c r="B87" s="449"/>
      <c r="C87" s="449"/>
      <c r="D87" s="449"/>
      <c r="E87" s="436"/>
      <c r="F87" s="436"/>
      <c r="G87" s="454"/>
      <c r="H87" s="101" t="s">
        <v>47</v>
      </c>
      <c r="I87" s="102">
        <v>2</v>
      </c>
      <c r="J87" s="151">
        <f t="shared" si="1"/>
        <v>8</v>
      </c>
      <c r="K87" s="158">
        <v>4</v>
      </c>
      <c r="L87" s="158">
        <v>2000</v>
      </c>
      <c r="M87" s="102">
        <v>420</v>
      </c>
      <c r="N87" s="101" t="s">
        <v>217</v>
      </c>
      <c r="O87" s="260"/>
      <c r="P87" s="102">
        <v>3354</v>
      </c>
      <c r="Q87" s="457"/>
      <c r="R87" s="40" t="s">
        <v>218</v>
      </c>
      <c r="S87" s="355"/>
      <c r="T87" s="355"/>
      <c r="U87" s="355"/>
      <c r="V87" s="355"/>
      <c r="W87" s="355"/>
      <c r="X87" s="21">
        <v>43903</v>
      </c>
    </row>
    <row r="88" spans="1:24" s="7" customFormat="1" x14ac:dyDescent="0.25">
      <c r="A88" s="446"/>
      <c r="B88" s="449"/>
      <c r="C88" s="449"/>
      <c r="D88" s="449"/>
      <c r="E88" s="436"/>
      <c r="F88" s="436"/>
      <c r="G88" s="454"/>
      <c r="H88" s="106" t="s">
        <v>231</v>
      </c>
      <c r="I88" s="107">
        <v>2</v>
      </c>
      <c r="J88" s="151">
        <f t="shared" si="1"/>
        <v>8</v>
      </c>
      <c r="K88" s="158">
        <v>4</v>
      </c>
      <c r="L88" s="158">
        <v>2000</v>
      </c>
      <c r="M88" s="107">
        <v>420</v>
      </c>
      <c r="N88" s="106" t="s">
        <v>230</v>
      </c>
      <c r="O88" s="260" t="s">
        <v>529</v>
      </c>
      <c r="P88" s="107">
        <v>3360</v>
      </c>
      <c r="Q88" s="457"/>
      <c r="R88" s="40" t="s">
        <v>226</v>
      </c>
      <c r="S88" s="355"/>
      <c r="T88" s="355"/>
      <c r="U88" s="355"/>
      <c r="V88" s="355"/>
      <c r="W88" s="355"/>
      <c r="X88" s="21">
        <v>43907</v>
      </c>
    </row>
    <row r="89" spans="1:24" s="7" customFormat="1" ht="43.2" x14ac:dyDescent="0.25">
      <c r="A89" s="446"/>
      <c r="B89" s="449"/>
      <c r="C89" s="449"/>
      <c r="D89" s="449"/>
      <c r="E89" s="436"/>
      <c r="F89" s="436"/>
      <c r="G89" s="454"/>
      <c r="H89" s="124" t="s">
        <v>165</v>
      </c>
      <c r="I89" s="125">
        <v>2</v>
      </c>
      <c r="J89" s="151">
        <f t="shared" si="1"/>
        <v>8</v>
      </c>
      <c r="K89" s="158">
        <v>4</v>
      </c>
      <c r="L89" s="158">
        <v>2000</v>
      </c>
      <c r="M89" s="125">
        <v>420</v>
      </c>
      <c r="N89" s="124" t="s">
        <v>242</v>
      </c>
      <c r="O89" s="260"/>
      <c r="P89" s="125">
        <v>3366</v>
      </c>
      <c r="Q89" s="457"/>
      <c r="R89" s="40" t="s">
        <v>204</v>
      </c>
      <c r="S89" s="355"/>
      <c r="T89" s="355"/>
      <c r="U89" s="355"/>
      <c r="V89" s="355"/>
      <c r="W89" s="355"/>
      <c r="X89" s="21">
        <v>43908</v>
      </c>
    </row>
    <row r="90" spans="1:24" s="7" customFormat="1" ht="28.8" x14ac:dyDescent="0.25">
      <c r="A90" s="446"/>
      <c r="B90" s="449"/>
      <c r="C90" s="449"/>
      <c r="D90" s="449"/>
      <c r="E90" s="436"/>
      <c r="F90" s="436"/>
      <c r="G90" s="454"/>
      <c r="H90" s="138" t="s">
        <v>45</v>
      </c>
      <c r="I90" s="139">
        <v>2</v>
      </c>
      <c r="J90" s="151">
        <f t="shared" si="1"/>
        <v>8</v>
      </c>
      <c r="K90" s="158">
        <v>4</v>
      </c>
      <c r="L90" s="158">
        <v>2000</v>
      </c>
      <c r="M90" s="139">
        <v>420</v>
      </c>
      <c r="N90" s="138" t="s">
        <v>255</v>
      </c>
      <c r="O90" s="260"/>
      <c r="P90" s="139">
        <v>3372</v>
      </c>
      <c r="Q90" s="457"/>
      <c r="R90" s="40" t="s">
        <v>254</v>
      </c>
      <c r="S90" s="355"/>
      <c r="T90" s="355"/>
      <c r="U90" s="355"/>
      <c r="V90" s="355"/>
      <c r="W90" s="355"/>
      <c r="X90" s="21">
        <v>43913</v>
      </c>
    </row>
    <row r="91" spans="1:24" s="7" customFormat="1" ht="28.8" x14ac:dyDescent="0.25">
      <c r="A91" s="446"/>
      <c r="B91" s="449"/>
      <c r="C91" s="449"/>
      <c r="D91" s="449"/>
      <c r="E91" s="436"/>
      <c r="F91" s="436"/>
      <c r="G91" s="454"/>
      <c r="H91" s="153" t="s">
        <v>45</v>
      </c>
      <c r="I91" s="154">
        <v>2</v>
      </c>
      <c r="J91" s="154">
        <f>ROUND(K91+(L91*2/1024),0)</f>
        <v>8</v>
      </c>
      <c r="K91" s="158">
        <v>4</v>
      </c>
      <c r="L91" s="158">
        <v>2000</v>
      </c>
      <c r="M91" s="154">
        <v>420</v>
      </c>
      <c r="N91" s="153" t="s">
        <v>267</v>
      </c>
      <c r="O91" s="260"/>
      <c r="P91" s="154">
        <v>3378</v>
      </c>
      <c r="Q91" s="457"/>
      <c r="R91" s="40" t="s">
        <v>268</v>
      </c>
      <c r="S91" s="355"/>
      <c r="T91" s="355"/>
      <c r="U91" s="355"/>
      <c r="V91" s="355"/>
      <c r="W91" s="355"/>
      <c r="X91" s="21">
        <v>43924</v>
      </c>
    </row>
    <row r="92" spans="1:24" s="7" customFormat="1" x14ac:dyDescent="0.25">
      <c r="A92" s="447"/>
      <c r="B92" s="449"/>
      <c r="C92" s="449"/>
      <c r="D92" s="449"/>
      <c r="E92" s="436"/>
      <c r="F92" s="436"/>
      <c r="G92" s="454"/>
      <c r="H92" s="138" t="s">
        <v>283</v>
      </c>
      <c r="I92" s="139">
        <v>2</v>
      </c>
      <c r="J92" s="151">
        <f t="shared" si="1"/>
        <v>8</v>
      </c>
      <c r="K92" s="158">
        <v>4</v>
      </c>
      <c r="L92" s="158">
        <v>2000</v>
      </c>
      <c r="M92" s="139">
        <v>420</v>
      </c>
      <c r="N92" s="138" t="s">
        <v>284</v>
      </c>
      <c r="O92" s="260" t="s">
        <v>497</v>
      </c>
      <c r="P92" s="139">
        <v>3384</v>
      </c>
      <c r="Q92" s="457"/>
      <c r="R92" s="40" t="s">
        <v>282</v>
      </c>
      <c r="S92" s="355"/>
      <c r="T92" s="355"/>
      <c r="U92" s="355"/>
      <c r="V92" s="355"/>
      <c r="W92" s="355"/>
      <c r="X92" s="21"/>
    </row>
    <row r="93" spans="1:24" s="7" customFormat="1" x14ac:dyDescent="0.25">
      <c r="A93" s="445" t="s">
        <v>174</v>
      </c>
      <c r="B93" s="449"/>
      <c r="C93" s="449"/>
      <c r="D93" s="449"/>
      <c r="E93" s="436"/>
      <c r="F93" s="436"/>
      <c r="G93" s="454"/>
      <c r="H93" s="17" t="s">
        <v>47</v>
      </c>
      <c r="I93" s="17">
        <v>4</v>
      </c>
      <c r="J93" s="151">
        <f t="shared" si="1"/>
        <v>10</v>
      </c>
      <c r="K93" s="158">
        <v>6</v>
      </c>
      <c r="L93" s="158">
        <v>2000</v>
      </c>
      <c r="M93" s="17">
        <v>420</v>
      </c>
      <c r="N93" s="17" t="s">
        <v>49</v>
      </c>
      <c r="O93" s="261"/>
      <c r="P93" s="17">
        <v>3307</v>
      </c>
      <c r="Q93" s="456" t="s">
        <v>159</v>
      </c>
      <c r="R93" s="17" t="s">
        <v>46</v>
      </c>
      <c r="S93" s="352"/>
      <c r="T93" s="352"/>
      <c r="U93" s="352"/>
      <c r="V93" s="352"/>
      <c r="W93" s="352"/>
      <c r="X93" s="28">
        <v>43665</v>
      </c>
    </row>
    <row r="94" spans="1:24" s="7" customFormat="1" x14ac:dyDescent="0.25">
      <c r="A94" s="446"/>
      <c r="B94" s="449"/>
      <c r="C94" s="449"/>
      <c r="D94" s="449"/>
      <c r="E94" s="436"/>
      <c r="F94" s="436"/>
      <c r="G94" s="454"/>
      <c r="H94" s="17" t="s">
        <v>65</v>
      </c>
      <c r="I94" s="17">
        <v>2</v>
      </c>
      <c r="J94" s="151">
        <f t="shared" si="1"/>
        <v>8</v>
      </c>
      <c r="K94" s="158">
        <v>4</v>
      </c>
      <c r="L94" s="158">
        <v>2000</v>
      </c>
      <c r="M94" s="17">
        <v>420</v>
      </c>
      <c r="N94" s="17" t="s">
        <v>66</v>
      </c>
      <c r="O94" s="261"/>
      <c r="P94" s="17">
        <v>3309</v>
      </c>
      <c r="Q94" s="457"/>
      <c r="R94" s="16" t="s">
        <v>121</v>
      </c>
      <c r="S94" s="351"/>
      <c r="T94" s="351"/>
      <c r="U94" s="351"/>
      <c r="V94" s="351"/>
      <c r="W94" s="351"/>
      <c r="X94" s="28">
        <v>43717</v>
      </c>
    </row>
    <row r="95" spans="1:24" s="7" customFormat="1" ht="30" customHeight="1" x14ac:dyDescent="0.25">
      <c r="A95" s="446"/>
      <c r="B95" s="449"/>
      <c r="C95" s="449"/>
      <c r="D95" s="449"/>
      <c r="E95" s="436"/>
      <c r="F95" s="436"/>
      <c r="G95" s="454"/>
      <c r="H95" s="17" t="s">
        <v>5</v>
      </c>
      <c r="I95" s="17">
        <v>2</v>
      </c>
      <c r="J95" s="151">
        <f t="shared" si="1"/>
        <v>8</v>
      </c>
      <c r="K95" s="158">
        <v>4</v>
      </c>
      <c r="L95" s="158">
        <v>2000</v>
      </c>
      <c r="M95" s="17">
        <v>420</v>
      </c>
      <c r="N95" s="17" t="s">
        <v>91</v>
      </c>
      <c r="O95" s="261"/>
      <c r="P95" s="17">
        <v>3311</v>
      </c>
      <c r="Q95" s="457"/>
      <c r="R95" s="17" t="s">
        <v>88</v>
      </c>
      <c r="S95" s="352"/>
      <c r="T95" s="352"/>
      <c r="U95" s="352"/>
      <c r="V95" s="352"/>
      <c r="W95" s="352"/>
      <c r="X95" s="28">
        <v>43752</v>
      </c>
    </row>
    <row r="96" spans="1:24" s="7" customFormat="1" ht="28.8" x14ac:dyDescent="0.25">
      <c r="A96" s="446"/>
      <c r="B96" s="449"/>
      <c r="C96" s="449"/>
      <c r="D96" s="449"/>
      <c r="E96" s="436"/>
      <c r="F96" s="436"/>
      <c r="G96" s="454"/>
      <c r="H96" s="16" t="s">
        <v>99</v>
      </c>
      <c r="I96" s="17">
        <v>2</v>
      </c>
      <c r="J96" s="151">
        <f t="shared" si="1"/>
        <v>8</v>
      </c>
      <c r="K96" s="158">
        <v>4</v>
      </c>
      <c r="L96" s="158">
        <v>2000</v>
      </c>
      <c r="M96" s="17">
        <v>420</v>
      </c>
      <c r="N96" s="16" t="s">
        <v>105</v>
      </c>
      <c r="O96" s="260"/>
      <c r="P96" s="17">
        <v>3314</v>
      </c>
      <c r="Q96" s="457"/>
      <c r="R96" s="27" t="s">
        <v>151</v>
      </c>
      <c r="S96" s="355"/>
      <c r="T96" s="355"/>
      <c r="U96" s="355"/>
      <c r="V96" s="355"/>
      <c r="W96" s="355"/>
      <c r="X96" s="28">
        <v>43776</v>
      </c>
    </row>
    <row r="97" spans="1:24" s="7" customFormat="1" x14ac:dyDescent="0.25">
      <c r="A97" s="446"/>
      <c r="B97" s="449"/>
      <c r="C97" s="449"/>
      <c r="D97" s="449"/>
      <c r="E97" s="436"/>
      <c r="F97" s="436"/>
      <c r="G97" s="454"/>
      <c r="H97" s="26" t="s">
        <v>45</v>
      </c>
      <c r="I97" s="23">
        <v>2</v>
      </c>
      <c r="J97" s="151">
        <f t="shared" si="1"/>
        <v>8</v>
      </c>
      <c r="K97" s="158">
        <v>4</v>
      </c>
      <c r="L97" s="158">
        <v>2000</v>
      </c>
      <c r="M97" s="23">
        <v>420</v>
      </c>
      <c r="N97" s="26" t="s">
        <v>118</v>
      </c>
      <c r="O97" s="260"/>
      <c r="P97" s="23">
        <v>3317</v>
      </c>
      <c r="Q97" s="457"/>
      <c r="R97" s="26" t="s">
        <v>119</v>
      </c>
      <c r="S97" s="351"/>
      <c r="T97" s="351"/>
      <c r="U97" s="351"/>
      <c r="V97" s="351"/>
      <c r="W97" s="351"/>
      <c r="X97" s="21">
        <v>43790</v>
      </c>
    </row>
    <row r="98" spans="1:24" s="7" customFormat="1" ht="28.8" x14ac:dyDescent="0.25">
      <c r="A98" s="446"/>
      <c r="B98" s="449"/>
      <c r="C98" s="449"/>
      <c r="D98" s="449"/>
      <c r="E98" s="436"/>
      <c r="F98" s="436"/>
      <c r="G98" s="454"/>
      <c r="H98" s="35" t="s">
        <v>142</v>
      </c>
      <c r="I98" s="34">
        <v>2</v>
      </c>
      <c r="J98" s="151">
        <f t="shared" si="1"/>
        <v>8</v>
      </c>
      <c r="K98" s="158">
        <v>4</v>
      </c>
      <c r="L98" s="158">
        <v>2000</v>
      </c>
      <c r="M98" s="34">
        <v>420</v>
      </c>
      <c r="N98" s="35" t="s">
        <v>143</v>
      </c>
      <c r="O98" s="260"/>
      <c r="P98" s="34">
        <v>3325</v>
      </c>
      <c r="Q98" s="457"/>
      <c r="R98" s="36" t="s">
        <v>144</v>
      </c>
      <c r="S98" s="355"/>
      <c r="T98" s="355"/>
      <c r="U98" s="355"/>
      <c r="V98" s="355"/>
      <c r="W98" s="355"/>
      <c r="X98" s="21">
        <v>43810</v>
      </c>
    </row>
    <row r="99" spans="1:24" s="7" customFormat="1" x14ac:dyDescent="0.25">
      <c r="A99" s="446"/>
      <c r="B99" s="449"/>
      <c r="C99" s="449"/>
      <c r="D99" s="449"/>
      <c r="E99" s="436"/>
      <c r="F99" s="436"/>
      <c r="G99" s="454"/>
      <c r="H99" s="47" t="s">
        <v>5</v>
      </c>
      <c r="I99" s="48">
        <v>2</v>
      </c>
      <c r="J99" s="151">
        <f t="shared" si="1"/>
        <v>8</v>
      </c>
      <c r="K99" s="158">
        <v>4</v>
      </c>
      <c r="L99" s="158">
        <v>2000</v>
      </c>
      <c r="M99" s="48">
        <v>420</v>
      </c>
      <c r="N99" s="47" t="s">
        <v>157</v>
      </c>
      <c r="O99" s="260"/>
      <c r="P99" s="48">
        <v>3331</v>
      </c>
      <c r="Q99" s="457"/>
      <c r="R99" s="40" t="s">
        <v>156</v>
      </c>
      <c r="S99" s="355"/>
      <c r="T99" s="355"/>
      <c r="U99" s="355"/>
      <c r="V99" s="355"/>
      <c r="W99" s="355"/>
      <c r="X99" s="21">
        <v>43815</v>
      </c>
    </row>
    <row r="100" spans="1:24" s="7" customFormat="1" ht="28.8" x14ac:dyDescent="0.25">
      <c r="A100" s="446"/>
      <c r="B100" s="449"/>
      <c r="C100" s="449"/>
      <c r="D100" s="449"/>
      <c r="E100" s="436"/>
      <c r="F100" s="436"/>
      <c r="G100" s="454"/>
      <c r="H100" s="138" t="s">
        <v>177</v>
      </c>
      <c r="I100" s="139">
        <v>2</v>
      </c>
      <c r="J100" s="151">
        <f t="shared" si="1"/>
        <v>8</v>
      </c>
      <c r="K100" s="158">
        <v>4</v>
      </c>
      <c r="L100" s="158">
        <v>2000</v>
      </c>
      <c r="M100" s="139">
        <v>420</v>
      </c>
      <c r="N100" s="138" t="s">
        <v>180</v>
      </c>
      <c r="O100" s="260"/>
      <c r="P100" s="139">
        <v>3337</v>
      </c>
      <c r="Q100" s="457"/>
      <c r="R100" s="40" t="s">
        <v>178</v>
      </c>
      <c r="S100" s="355"/>
      <c r="T100" s="355"/>
      <c r="U100" s="355"/>
      <c r="V100" s="355"/>
      <c r="W100" s="355"/>
      <c r="X100" s="21">
        <v>43818</v>
      </c>
    </row>
    <row r="101" spans="1:24" s="7" customFormat="1" ht="28.8" x14ac:dyDescent="0.25">
      <c r="A101" s="446"/>
      <c r="B101" s="449"/>
      <c r="C101" s="449"/>
      <c r="D101" s="449"/>
      <c r="E101" s="436"/>
      <c r="F101" s="436"/>
      <c r="G101" s="454"/>
      <c r="H101" s="84" t="s">
        <v>5</v>
      </c>
      <c r="I101" s="85">
        <v>2</v>
      </c>
      <c r="J101" s="151">
        <f t="shared" si="1"/>
        <v>8</v>
      </c>
      <c r="K101" s="158">
        <v>4</v>
      </c>
      <c r="L101" s="158">
        <v>2000</v>
      </c>
      <c r="M101" s="85">
        <v>420</v>
      </c>
      <c r="N101" s="84" t="s">
        <v>196</v>
      </c>
      <c r="O101" s="260"/>
      <c r="P101" s="85">
        <v>3343</v>
      </c>
      <c r="Q101" s="457"/>
      <c r="R101" s="40" t="s">
        <v>194</v>
      </c>
      <c r="S101" s="355"/>
      <c r="T101" s="355"/>
      <c r="U101" s="355"/>
      <c r="V101" s="355"/>
      <c r="W101" s="355"/>
      <c r="X101" s="21">
        <v>43894</v>
      </c>
    </row>
    <row r="102" spans="1:24" s="7" customFormat="1" ht="43.2" x14ac:dyDescent="0.25">
      <c r="A102" s="446"/>
      <c r="B102" s="449"/>
      <c r="C102" s="449"/>
      <c r="D102" s="449"/>
      <c r="E102" s="436"/>
      <c r="F102" s="436"/>
      <c r="G102" s="454"/>
      <c r="H102" s="97" t="s">
        <v>5</v>
      </c>
      <c r="I102" s="98">
        <v>2</v>
      </c>
      <c r="J102" s="151">
        <f t="shared" si="1"/>
        <v>8</v>
      </c>
      <c r="K102" s="158">
        <v>4</v>
      </c>
      <c r="L102" s="158">
        <v>2000</v>
      </c>
      <c r="M102" s="98">
        <v>420</v>
      </c>
      <c r="N102" s="97" t="s">
        <v>206</v>
      </c>
      <c r="O102" s="260"/>
      <c r="P102" s="98">
        <v>3349</v>
      </c>
      <c r="Q102" s="457"/>
      <c r="R102" s="40" t="s">
        <v>207</v>
      </c>
      <c r="S102" s="355"/>
      <c r="T102" s="355"/>
      <c r="U102" s="355"/>
      <c r="V102" s="355"/>
      <c r="W102" s="355"/>
      <c r="X102" s="21">
        <v>43901</v>
      </c>
    </row>
    <row r="103" spans="1:24" s="7" customFormat="1" ht="43.2" x14ac:dyDescent="0.25">
      <c r="A103" s="446"/>
      <c r="B103" s="449"/>
      <c r="C103" s="449"/>
      <c r="D103" s="449"/>
      <c r="E103" s="436"/>
      <c r="F103" s="436"/>
      <c r="G103" s="454"/>
      <c r="H103" s="106" t="s">
        <v>195</v>
      </c>
      <c r="I103" s="107">
        <v>2</v>
      </c>
      <c r="J103" s="151">
        <f t="shared" si="1"/>
        <v>8</v>
      </c>
      <c r="K103" s="158">
        <v>4</v>
      </c>
      <c r="L103" s="158">
        <v>2000</v>
      </c>
      <c r="M103" s="107">
        <v>420</v>
      </c>
      <c r="N103" s="106" t="s">
        <v>219</v>
      </c>
      <c r="O103" s="260"/>
      <c r="P103" s="107">
        <v>3355</v>
      </c>
      <c r="Q103" s="457"/>
      <c r="R103" s="40" t="s">
        <v>205</v>
      </c>
      <c r="S103" s="355"/>
      <c r="T103" s="355"/>
      <c r="U103" s="355"/>
      <c r="V103" s="355"/>
      <c r="W103" s="355"/>
      <c r="X103" s="112">
        <v>43906</v>
      </c>
    </row>
    <row r="104" spans="1:24" s="7" customFormat="1" ht="28.8" x14ac:dyDescent="0.25">
      <c r="A104" s="446"/>
      <c r="B104" s="449"/>
      <c r="C104" s="449"/>
      <c r="D104" s="449"/>
      <c r="E104" s="436"/>
      <c r="F104" s="436"/>
      <c r="G104" s="454"/>
      <c r="H104" s="114" t="s">
        <v>45</v>
      </c>
      <c r="I104" s="115">
        <v>2</v>
      </c>
      <c r="J104" s="151">
        <f t="shared" si="1"/>
        <v>8</v>
      </c>
      <c r="K104" s="158">
        <v>4</v>
      </c>
      <c r="L104" s="158">
        <v>2000</v>
      </c>
      <c r="M104" s="115">
        <v>420</v>
      </c>
      <c r="N104" s="114" t="s">
        <v>235</v>
      </c>
      <c r="O104" s="260"/>
      <c r="P104" s="115">
        <v>3361</v>
      </c>
      <c r="Q104" s="457"/>
      <c r="R104" s="40" t="s">
        <v>234</v>
      </c>
      <c r="S104" s="355"/>
      <c r="T104" s="355"/>
      <c r="U104" s="355"/>
      <c r="V104" s="355"/>
      <c r="W104" s="355"/>
      <c r="X104" s="119">
        <v>43908</v>
      </c>
    </row>
    <row r="105" spans="1:24" s="7" customFormat="1" x14ac:dyDescent="0.25">
      <c r="A105" s="446"/>
      <c r="B105" s="449"/>
      <c r="C105" s="449"/>
      <c r="D105" s="449"/>
      <c r="E105" s="436"/>
      <c r="F105" s="436"/>
      <c r="G105" s="454"/>
      <c r="H105" s="124" t="s">
        <v>65</v>
      </c>
      <c r="I105" s="125">
        <v>2</v>
      </c>
      <c r="J105" s="151">
        <f t="shared" si="1"/>
        <v>8</v>
      </c>
      <c r="K105" s="158">
        <v>4</v>
      </c>
      <c r="L105" s="158">
        <v>2000</v>
      </c>
      <c r="M105" s="125">
        <v>420</v>
      </c>
      <c r="N105" s="124" t="s">
        <v>247</v>
      </c>
      <c r="O105" s="260"/>
      <c r="P105" s="125">
        <v>3367</v>
      </c>
      <c r="Q105" s="457"/>
      <c r="R105" s="40" t="s">
        <v>246</v>
      </c>
      <c r="S105" s="355"/>
      <c r="T105" s="355"/>
      <c r="U105" s="355"/>
      <c r="V105" s="355"/>
      <c r="W105" s="355"/>
      <c r="X105" s="126">
        <v>43909</v>
      </c>
    </row>
    <row r="106" spans="1:24" s="7" customFormat="1" x14ac:dyDescent="0.25">
      <c r="A106" s="446"/>
      <c r="B106" s="449"/>
      <c r="C106" s="449"/>
      <c r="D106" s="449"/>
      <c r="E106" s="436"/>
      <c r="F106" s="436"/>
      <c r="G106" s="454"/>
      <c r="H106" s="138" t="s">
        <v>5</v>
      </c>
      <c r="I106" s="139">
        <v>2</v>
      </c>
      <c r="J106" s="151">
        <f t="shared" si="1"/>
        <v>8</v>
      </c>
      <c r="K106" s="158">
        <v>4</v>
      </c>
      <c r="L106" s="158">
        <v>2000</v>
      </c>
      <c r="M106" s="139">
        <v>420</v>
      </c>
      <c r="N106" s="138" t="s">
        <v>257</v>
      </c>
      <c r="O106" s="260"/>
      <c r="P106" s="139">
        <v>3373</v>
      </c>
      <c r="Q106" s="457"/>
      <c r="R106" s="40" t="s">
        <v>256</v>
      </c>
      <c r="S106" s="355"/>
      <c r="T106" s="355"/>
      <c r="U106" s="355"/>
      <c r="V106" s="355"/>
      <c r="W106" s="355"/>
      <c r="X106" s="143">
        <v>43914</v>
      </c>
    </row>
    <row r="107" spans="1:24" s="7" customFormat="1" ht="28.8" x14ac:dyDescent="0.25">
      <c r="A107" s="446"/>
      <c r="B107" s="449"/>
      <c r="C107" s="449"/>
      <c r="D107" s="449"/>
      <c r="E107" s="436"/>
      <c r="F107" s="436"/>
      <c r="G107" s="454"/>
      <c r="H107" s="153" t="s">
        <v>5</v>
      </c>
      <c r="I107" s="154">
        <v>2</v>
      </c>
      <c r="J107" s="154">
        <f>ROUND(K107+(L107*2/1024),0)</f>
        <v>8</v>
      </c>
      <c r="K107" s="158">
        <v>4</v>
      </c>
      <c r="L107" s="158">
        <v>2000</v>
      </c>
      <c r="M107" s="154">
        <v>420</v>
      </c>
      <c r="N107" s="153" t="s">
        <v>269</v>
      </c>
      <c r="O107" s="260"/>
      <c r="P107" s="154">
        <v>3379</v>
      </c>
      <c r="Q107" s="457"/>
      <c r="R107" s="40" t="s">
        <v>268</v>
      </c>
      <c r="S107" s="355"/>
      <c r="T107" s="355"/>
      <c r="U107" s="355"/>
      <c r="V107" s="355"/>
      <c r="W107" s="355"/>
      <c r="X107" s="21">
        <v>43924</v>
      </c>
    </row>
    <row r="108" spans="1:24" s="7" customFormat="1" x14ac:dyDescent="0.25">
      <c r="A108" s="447"/>
      <c r="B108" s="450"/>
      <c r="C108" s="450"/>
      <c r="D108" s="450"/>
      <c r="E108" s="437"/>
      <c r="F108" s="437"/>
      <c r="G108" s="455"/>
      <c r="H108" s="16" t="s">
        <v>285</v>
      </c>
      <c r="I108" s="17">
        <v>2</v>
      </c>
      <c r="J108" s="151">
        <f t="shared" si="1"/>
        <v>8</v>
      </c>
      <c r="K108" s="158">
        <v>4</v>
      </c>
      <c r="L108" s="158">
        <v>2000</v>
      </c>
      <c r="M108" s="17">
        <v>420</v>
      </c>
      <c r="N108" s="138" t="s">
        <v>286</v>
      </c>
      <c r="O108" s="260"/>
      <c r="P108" s="139">
        <v>3385</v>
      </c>
      <c r="Q108" s="457"/>
      <c r="R108" s="40" t="s">
        <v>282</v>
      </c>
      <c r="S108" s="355"/>
      <c r="T108" s="355"/>
      <c r="U108" s="355"/>
      <c r="V108" s="355"/>
      <c r="W108" s="355"/>
      <c r="X108" s="21">
        <v>43941</v>
      </c>
    </row>
  </sheetData>
  <autoFilter ref="A2:X108"/>
  <mergeCells count="49">
    <mergeCell ref="R54:R55"/>
    <mergeCell ref="S54:S55"/>
    <mergeCell ref="T54:T55"/>
    <mergeCell ref="U54:U55"/>
    <mergeCell ref="V54:V55"/>
    <mergeCell ref="H1:X1"/>
    <mergeCell ref="A1:G1"/>
    <mergeCell ref="A20:A35"/>
    <mergeCell ref="A36:A56"/>
    <mergeCell ref="Q57:Q75"/>
    <mergeCell ref="Q20:Q35"/>
    <mergeCell ref="Q36:Q56"/>
    <mergeCell ref="E36:E75"/>
    <mergeCell ref="F36:F75"/>
    <mergeCell ref="G36:G75"/>
    <mergeCell ref="B3:B108"/>
    <mergeCell ref="Q3:Q19"/>
    <mergeCell ref="A3:A19"/>
    <mergeCell ref="E3:E35"/>
    <mergeCell ref="R73:R74"/>
    <mergeCell ref="S73:S74"/>
    <mergeCell ref="F3:F35"/>
    <mergeCell ref="G3:G35"/>
    <mergeCell ref="G76:G108"/>
    <mergeCell ref="Q93:Q108"/>
    <mergeCell ref="Q76:Q92"/>
    <mergeCell ref="O52:O55"/>
    <mergeCell ref="O72:O74"/>
    <mergeCell ref="A76:A92"/>
    <mergeCell ref="A93:A108"/>
    <mergeCell ref="C3:C108"/>
    <mergeCell ref="D3:D108"/>
    <mergeCell ref="A57:A75"/>
    <mergeCell ref="E76:E108"/>
    <mergeCell ref="F76:F108"/>
    <mergeCell ref="X52:X53"/>
    <mergeCell ref="R52:R53"/>
    <mergeCell ref="U52:U53"/>
    <mergeCell ref="V52:V53"/>
    <mergeCell ref="W52:W53"/>
    <mergeCell ref="T52:T53"/>
    <mergeCell ref="S52:S53"/>
    <mergeCell ref="W73:W74"/>
    <mergeCell ref="X73:X74"/>
    <mergeCell ref="T73:T74"/>
    <mergeCell ref="U73:U74"/>
    <mergeCell ref="V73:V74"/>
    <mergeCell ref="X54:X55"/>
    <mergeCell ref="W54:W55"/>
  </mergeCells>
  <phoneticPr fontId="2" type="noConversion"/>
  <hyperlinks>
    <hyperlink ref="W52" r:id="rId1"/>
    <hyperlink ref="W73" r:id="rId2"/>
    <hyperlink ref="W54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76" zoomScale="89" zoomScaleNormal="100" workbookViewId="0">
      <pane xSplit="1" topLeftCell="F1" activePane="topRight" state="frozen"/>
      <selection activeCell="A4" sqref="A4"/>
      <selection pane="topRight" activeCell="H14" sqref="A14:XFD14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462" t="s">
        <v>17</v>
      </c>
      <c r="B1" s="462"/>
      <c r="C1" s="462"/>
      <c r="D1" s="462"/>
      <c r="E1" s="462"/>
      <c r="F1" s="462"/>
      <c r="G1" s="462"/>
      <c r="H1" s="499" t="str">
        <f>"MySQL(" &amp; MAX(O3:O948) &amp; ")"</f>
        <v>MySQL(3390)</v>
      </c>
      <c r="I1" s="500"/>
      <c r="J1" s="500"/>
      <c r="K1" s="500"/>
      <c r="L1" s="500"/>
      <c r="M1" s="500"/>
      <c r="N1" s="500"/>
      <c r="O1" s="500"/>
      <c r="P1" s="500"/>
      <c r="Q1" s="500"/>
      <c r="R1" s="500"/>
      <c r="S1" s="500"/>
      <c r="T1" s="500"/>
      <c r="U1" s="500"/>
      <c r="V1" s="500"/>
      <c r="W1" s="500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492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44</v>
      </c>
    </row>
    <row r="3" spans="1:23" s="7" customFormat="1" ht="18" customHeight="1" x14ac:dyDescent="0.25">
      <c r="A3" s="463" t="s">
        <v>175</v>
      </c>
      <c r="B3" s="493">
        <v>56</v>
      </c>
      <c r="C3" s="493">
        <v>512</v>
      </c>
      <c r="D3" s="493">
        <v>50</v>
      </c>
      <c r="E3" s="496" t="str">
        <f>TEXT(ROUND(SUM(H3:H81)/(B3*3)*100,4),"0.00")</f>
        <v>205.95</v>
      </c>
      <c r="F3" s="496" t="str">
        <f>TEXT(ROUND(SUM(I3:I81)/C3*100,4),"0.00")</f>
        <v>229.10</v>
      </c>
      <c r="G3" s="496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489" t="s">
        <v>135</v>
      </c>
      <c r="Q3" s="457" t="s">
        <v>38</v>
      </c>
      <c r="R3" s="473"/>
      <c r="S3" s="473"/>
      <c r="T3" s="489" t="s">
        <v>613</v>
      </c>
      <c r="U3" s="490"/>
      <c r="V3" s="490"/>
      <c r="W3" s="485">
        <v>43612</v>
      </c>
    </row>
    <row r="4" spans="1:23" s="7" customFormat="1" ht="18" customHeight="1" x14ac:dyDescent="0.25">
      <c r="A4" s="463"/>
      <c r="B4" s="493"/>
      <c r="C4" s="493"/>
      <c r="D4" s="493"/>
      <c r="E4" s="497"/>
      <c r="F4" s="497"/>
      <c r="G4" s="497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494"/>
      <c r="Q4" s="457"/>
      <c r="R4" s="474"/>
      <c r="S4" s="474"/>
      <c r="T4" s="474"/>
      <c r="U4" s="491"/>
      <c r="V4" s="491"/>
      <c r="W4" s="485"/>
    </row>
    <row r="5" spans="1:23" s="7" customFormat="1" ht="18" customHeight="1" x14ac:dyDescent="0.25">
      <c r="A5" s="464"/>
      <c r="B5" s="493"/>
      <c r="C5" s="493"/>
      <c r="D5" s="493"/>
      <c r="E5" s="497"/>
      <c r="F5" s="497"/>
      <c r="G5" s="497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474"/>
      <c r="Q5" s="457"/>
      <c r="R5" s="474"/>
      <c r="S5" s="474"/>
      <c r="T5" s="474"/>
      <c r="U5" s="491"/>
      <c r="V5" s="491"/>
      <c r="W5" s="485"/>
    </row>
    <row r="6" spans="1:23" s="7" customFormat="1" ht="18" customHeight="1" x14ac:dyDescent="0.25">
      <c r="A6" s="464"/>
      <c r="B6" s="493"/>
      <c r="C6" s="493"/>
      <c r="D6" s="493"/>
      <c r="E6" s="497"/>
      <c r="F6" s="497"/>
      <c r="G6" s="497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474"/>
      <c r="Q6" s="457"/>
      <c r="R6" s="474"/>
      <c r="S6" s="474"/>
      <c r="T6" s="474"/>
      <c r="U6" s="491"/>
      <c r="V6" s="491"/>
      <c r="W6" s="485"/>
    </row>
    <row r="7" spans="1:23" s="7" customFormat="1" ht="18" customHeight="1" x14ac:dyDescent="0.25">
      <c r="A7" s="464"/>
      <c r="B7" s="493"/>
      <c r="C7" s="493"/>
      <c r="D7" s="493"/>
      <c r="E7" s="497"/>
      <c r="F7" s="497"/>
      <c r="G7" s="497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474"/>
      <c r="Q7" s="457"/>
      <c r="R7" s="474"/>
      <c r="S7" s="474"/>
      <c r="T7" s="474"/>
      <c r="U7" s="491"/>
      <c r="V7" s="491"/>
      <c r="W7" s="485"/>
    </row>
    <row r="8" spans="1:23" s="7" customFormat="1" ht="18" customHeight="1" x14ac:dyDescent="0.25">
      <c r="A8" s="464"/>
      <c r="B8" s="493"/>
      <c r="C8" s="493"/>
      <c r="D8" s="493"/>
      <c r="E8" s="497"/>
      <c r="F8" s="497"/>
      <c r="G8" s="497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474"/>
      <c r="Q8" s="457"/>
      <c r="R8" s="475"/>
      <c r="S8" s="475"/>
      <c r="T8" s="475"/>
      <c r="U8" s="492"/>
      <c r="V8" s="492"/>
      <c r="W8" s="485"/>
    </row>
    <row r="9" spans="1:23" s="7" customFormat="1" ht="18" customHeight="1" x14ac:dyDescent="0.25">
      <c r="A9" s="464"/>
      <c r="B9" s="493"/>
      <c r="C9" s="493"/>
      <c r="D9" s="493"/>
      <c r="E9" s="497"/>
      <c r="F9" s="497"/>
      <c r="G9" s="497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474"/>
      <c r="Q9" s="324" t="s">
        <v>633</v>
      </c>
      <c r="R9" s="270"/>
      <c r="S9" s="276"/>
      <c r="T9" s="324" t="s">
        <v>634</v>
      </c>
      <c r="U9" s="186" t="s">
        <v>635</v>
      </c>
      <c r="V9" s="332" t="s">
        <v>636</v>
      </c>
      <c r="W9" s="28">
        <v>43665</v>
      </c>
    </row>
    <row r="10" spans="1:23" s="7" customFormat="1" ht="18" customHeight="1" x14ac:dyDescent="0.25">
      <c r="A10" s="464"/>
      <c r="B10" s="493"/>
      <c r="C10" s="493"/>
      <c r="D10" s="493"/>
      <c r="E10" s="497"/>
      <c r="F10" s="497"/>
      <c r="G10" s="497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474"/>
      <c r="Q10" s="473" t="s">
        <v>73</v>
      </c>
      <c r="R10" s="473"/>
      <c r="S10" s="473"/>
      <c r="T10" s="489" t="s">
        <v>626</v>
      </c>
      <c r="U10" s="509" t="s">
        <v>627</v>
      </c>
      <c r="V10" s="512" t="s">
        <v>628</v>
      </c>
      <c r="W10" s="476">
        <v>43734</v>
      </c>
    </row>
    <row r="11" spans="1:23" s="7" customFormat="1" ht="18" customHeight="1" x14ac:dyDescent="0.25">
      <c r="A11" s="464"/>
      <c r="B11" s="493"/>
      <c r="C11" s="493"/>
      <c r="D11" s="493"/>
      <c r="E11" s="497"/>
      <c r="F11" s="497"/>
      <c r="G11" s="497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474"/>
      <c r="Q11" s="474"/>
      <c r="R11" s="474"/>
      <c r="S11" s="474"/>
      <c r="T11" s="494"/>
      <c r="U11" s="510"/>
      <c r="V11" s="513"/>
      <c r="W11" s="477"/>
    </row>
    <row r="12" spans="1:23" s="7" customFormat="1" ht="18" customHeight="1" x14ac:dyDescent="0.25">
      <c r="A12" s="464"/>
      <c r="B12" s="493"/>
      <c r="C12" s="493"/>
      <c r="D12" s="493"/>
      <c r="E12" s="497"/>
      <c r="F12" s="497"/>
      <c r="G12" s="497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474"/>
      <c r="Q12" s="474"/>
      <c r="R12" s="474"/>
      <c r="S12" s="474"/>
      <c r="T12" s="494"/>
      <c r="U12" s="510"/>
      <c r="V12" s="513"/>
      <c r="W12" s="477"/>
    </row>
    <row r="13" spans="1:23" s="7" customFormat="1" ht="18" customHeight="1" x14ac:dyDescent="0.25">
      <c r="A13" s="464"/>
      <c r="B13" s="493"/>
      <c r="C13" s="493"/>
      <c r="D13" s="493"/>
      <c r="E13" s="497"/>
      <c r="F13" s="497"/>
      <c r="G13" s="497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474"/>
      <c r="Q13" s="475"/>
      <c r="R13" s="475"/>
      <c r="S13" s="475"/>
      <c r="T13" s="495"/>
      <c r="U13" s="511"/>
      <c r="V13" s="514"/>
      <c r="W13" s="478"/>
    </row>
    <row r="14" spans="1:23" s="7" customFormat="1" ht="28.8" x14ac:dyDescent="0.25">
      <c r="A14" s="464"/>
      <c r="B14" s="493"/>
      <c r="C14" s="493"/>
      <c r="D14" s="493"/>
      <c r="E14" s="497"/>
      <c r="F14" s="497"/>
      <c r="G14" s="497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474"/>
      <c r="Q14" s="329" t="s">
        <v>629</v>
      </c>
      <c r="R14" s="328"/>
      <c r="S14" s="328"/>
      <c r="T14" s="328" t="s">
        <v>630</v>
      </c>
      <c r="U14" s="330" t="s">
        <v>631</v>
      </c>
      <c r="V14" s="333" t="s">
        <v>632</v>
      </c>
      <c r="W14" s="29">
        <v>43749</v>
      </c>
    </row>
    <row r="15" spans="1:23" s="7" customFormat="1" ht="18" customHeight="1" x14ac:dyDescent="0.25">
      <c r="A15" s="464"/>
      <c r="B15" s="493"/>
      <c r="C15" s="493"/>
      <c r="D15" s="493"/>
      <c r="E15" s="497"/>
      <c r="F15" s="497"/>
      <c r="G15" s="497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474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ht="28.8" x14ac:dyDescent="0.25">
      <c r="A16" s="464"/>
      <c r="B16" s="493"/>
      <c r="C16" s="493"/>
      <c r="D16" s="493"/>
      <c r="E16" s="497"/>
      <c r="F16" s="497"/>
      <c r="G16" s="497"/>
      <c r="H16" s="98">
        <v>4</v>
      </c>
      <c r="I16" s="151">
        <f t="shared" si="0"/>
        <v>12</v>
      </c>
      <c r="J16" s="158">
        <v>8</v>
      </c>
      <c r="K16" s="158">
        <v>2000</v>
      </c>
      <c r="L16" s="98">
        <v>420</v>
      </c>
      <c r="M16" s="97" t="s">
        <v>192</v>
      </c>
      <c r="N16" s="264"/>
      <c r="O16" s="98">
        <v>3355</v>
      </c>
      <c r="P16" s="474"/>
      <c r="Q16" s="40" t="s">
        <v>189</v>
      </c>
      <c r="R16" s="271"/>
      <c r="S16" s="280"/>
      <c r="T16" s="180"/>
      <c r="U16" s="189"/>
      <c r="V16" s="198"/>
      <c r="W16" s="99">
        <v>43874</v>
      </c>
    </row>
    <row r="17" spans="1:23" s="7" customFormat="1" ht="43.2" x14ac:dyDescent="0.25">
      <c r="A17" s="464"/>
      <c r="B17" s="493"/>
      <c r="C17" s="493"/>
      <c r="D17" s="493"/>
      <c r="E17" s="497"/>
      <c r="F17" s="497"/>
      <c r="G17" s="497"/>
      <c r="H17" s="115">
        <v>4</v>
      </c>
      <c r="I17" s="151">
        <f t="shared" si="0"/>
        <v>12</v>
      </c>
      <c r="J17" s="158">
        <v>8</v>
      </c>
      <c r="K17" s="158">
        <v>2000</v>
      </c>
      <c r="L17" s="115">
        <v>420</v>
      </c>
      <c r="M17" s="114" t="s">
        <v>224</v>
      </c>
      <c r="N17" s="264"/>
      <c r="O17" s="115">
        <v>3358</v>
      </c>
      <c r="P17" s="474"/>
      <c r="Q17" s="40" t="s">
        <v>205</v>
      </c>
      <c r="R17" s="271"/>
      <c r="S17" s="280"/>
      <c r="T17" s="180"/>
      <c r="U17" s="189"/>
      <c r="V17" s="198"/>
      <c r="W17" s="120">
        <v>43906</v>
      </c>
    </row>
    <row r="18" spans="1:23" s="7" customFormat="1" ht="43.2" x14ac:dyDescent="0.25">
      <c r="A18" s="464"/>
      <c r="B18" s="493"/>
      <c r="C18" s="493"/>
      <c r="D18" s="493"/>
      <c r="E18" s="497"/>
      <c r="F18" s="497"/>
      <c r="G18" s="497"/>
      <c r="H18" s="139">
        <v>4</v>
      </c>
      <c r="I18" s="151">
        <f t="shared" si="0"/>
        <v>12</v>
      </c>
      <c r="J18" s="158">
        <v>8</v>
      </c>
      <c r="K18" s="158">
        <v>2000</v>
      </c>
      <c r="L18" s="139">
        <v>420</v>
      </c>
      <c r="M18" s="138" t="s">
        <v>244</v>
      </c>
      <c r="N18" s="264"/>
      <c r="O18" s="139">
        <v>3361</v>
      </c>
      <c r="P18" s="474"/>
      <c r="Q18" s="40" t="s">
        <v>218</v>
      </c>
      <c r="R18" s="271"/>
      <c r="S18" s="280"/>
      <c r="T18" s="180"/>
      <c r="U18" s="189"/>
      <c r="V18" s="198"/>
      <c r="W18" s="142">
        <v>43909</v>
      </c>
    </row>
    <row r="19" spans="1:23" s="7" customFormat="1" ht="28.8" x14ac:dyDescent="0.25">
      <c r="A19" s="464"/>
      <c r="B19" s="493"/>
      <c r="C19" s="493"/>
      <c r="D19" s="493"/>
      <c r="E19" s="497"/>
      <c r="F19" s="497"/>
      <c r="G19" s="497"/>
      <c r="H19" s="171">
        <v>4</v>
      </c>
      <c r="I19" s="171">
        <f>ROUND(J19+(K19*2/1024),0)</f>
        <v>12</v>
      </c>
      <c r="J19" s="158">
        <v>8</v>
      </c>
      <c r="K19" s="158">
        <v>2000</v>
      </c>
      <c r="L19" s="171">
        <v>420</v>
      </c>
      <c r="M19" s="170" t="s">
        <v>271</v>
      </c>
      <c r="N19" s="264"/>
      <c r="O19" s="171">
        <v>3364</v>
      </c>
      <c r="P19" s="474"/>
      <c r="Q19" s="40" t="s">
        <v>266</v>
      </c>
      <c r="R19" s="271"/>
      <c r="S19" s="280"/>
      <c r="T19" s="180"/>
      <c r="U19" s="189"/>
      <c r="V19" s="198"/>
      <c r="W19" s="174">
        <v>43924</v>
      </c>
    </row>
    <row r="20" spans="1:23" s="7" customFormat="1" x14ac:dyDescent="0.25">
      <c r="A20" s="464"/>
      <c r="B20" s="493"/>
      <c r="C20" s="493"/>
      <c r="D20" s="493"/>
      <c r="E20" s="497"/>
      <c r="F20" s="497"/>
      <c r="G20" s="497"/>
      <c r="H20" s="178">
        <v>4</v>
      </c>
      <c r="I20" s="178">
        <f>ROUND(J20+(K20*2/1024),0)</f>
        <v>12</v>
      </c>
      <c r="J20" s="158">
        <v>8</v>
      </c>
      <c r="K20" s="158">
        <v>2000</v>
      </c>
      <c r="L20" s="178">
        <v>420</v>
      </c>
      <c r="M20" s="177" t="s">
        <v>310</v>
      </c>
      <c r="N20" s="264"/>
      <c r="O20" s="178">
        <v>3367</v>
      </c>
      <c r="P20" s="474"/>
      <c r="Q20" s="179" t="s">
        <v>307</v>
      </c>
      <c r="R20" s="271"/>
      <c r="S20" s="280"/>
      <c r="T20" s="329"/>
      <c r="U20" s="189"/>
      <c r="V20" s="198"/>
      <c r="W20" s="181">
        <v>43945</v>
      </c>
    </row>
    <row r="21" spans="1:23" s="7" customFormat="1" x14ac:dyDescent="0.25">
      <c r="A21" s="464"/>
      <c r="B21" s="493"/>
      <c r="C21" s="493"/>
      <c r="D21" s="493"/>
      <c r="E21" s="497"/>
      <c r="F21" s="497"/>
      <c r="G21" s="497"/>
      <c r="H21" s="178">
        <v>4</v>
      </c>
      <c r="I21" s="178">
        <f t="shared" ref="I21:I30" si="1">ROUND(J21+(K21*2/1024),0)</f>
        <v>12</v>
      </c>
      <c r="J21" s="158">
        <v>8</v>
      </c>
      <c r="K21" s="158">
        <v>2000</v>
      </c>
      <c r="L21" s="178">
        <v>420</v>
      </c>
      <c r="M21" s="177" t="s">
        <v>361</v>
      </c>
      <c r="N21" s="264"/>
      <c r="O21" s="178">
        <v>3370</v>
      </c>
      <c r="P21" s="474"/>
      <c r="Q21" s="179" t="s">
        <v>349</v>
      </c>
      <c r="R21" s="271"/>
      <c r="S21" s="280"/>
      <c r="T21" s="180" t="s">
        <v>351</v>
      </c>
      <c r="U21" s="189" t="s">
        <v>360</v>
      </c>
      <c r="V21" s="204" t="s">
        <v>375</v>
      </c>
      <c r="W21" s="181">
        <v>43962</v>
      </c>
    </row>
    <row r="22" spans="1:23" s="7" customFormat="1" ht="28.8" x14ac:dyDescent="0.25">
      <c r="A22" s="464"/>
      <c r="B22" s="493"/>
      <c r="C22" s="493"/>
      <c r="D22" s="493"/>
      <c r="E22" s="497"/>
      <c r="F22" s="497"/>
      <c r="G22" s="497"/>
      <c r="H22" s="211">
        <v>4</v>
      </c>
      <c r="I22" s="211">
        <f t="shared" si="1"/>
        <v>12</v>
      </c>
      <c r="J22" s="158">
        <v>8</v>
      </c>
      <c r="K22" s="158">
        <v>2000</v>
      </c>
      <c r="L22" s="211">
        <v>420</v>
      </c>
      <c r="M22" s="210" t="s">
        <v>362</v>
      </c>
      <c r="N22" s="264"/>
      <c r="O22" s="211">
        <v>3371</v>
      </c>
      <c r="P22" s="474"/>
      <c r="Q22" s="216" t="s">
        <v>355</v>
      </c>
      <c r="R22" s="271"/>
      <c r="S22" s="280"/>
      <c r="T22" s="213" t="s">
        <v>356</v>
      </c>
      <c r="U22" s="214" t="s">
        <v>364</v>
      </c>
      <c r="V22" s="204" t="s">
        <v>374</v>
      </c>
      <c r="W22" s="212">
        <v>43962</v>
      </c>
    </row>
    <row r="23" spans="1:23" s="7" customFormat="1" x14ac:dyDescent="0.25">
      <c r="A23" s="464"/>
      <c r="B23" s="493"/>
      <c r="C23" s="493"/>
      <c r="D23" s="493"/>
      <c r="E23" s="497"/>
      <c r="F23" s="497"/>
      <c r="G23" s="497"/>
      <c r="H23" s="227">
        <v>4</v>
      </c>
      <c r="I23" s="227">
        <f t="shared" si="1"/>
        <v>8</v>
      </c>
      <c r="J23" s="158">
        <v>4</v>
      </c>
      <c r="K23" s="158">
        <v>2000</v>
      </c>
      <c r="L23" s="227">
        <v>420</v>
      </c>
      <c r="M23" s="226" t="s">
        <v>408</v>
      </c>
      <c r="N23" s="264"/>
      <c r="O23" s="227">
        <v>3374</v>
      </c>
      <c r="P23" s="474"/>
      <c r="Q23" s="232" t="s">
        <v>404</v>
      </c>
      <c r="R23" s="271"/>
      <c r="S23" s="280"/>
      <c r="T23" s="230" t="s">
        <v>405</v>
      </c>
      <c r="U23" s="231" t="s">
        <v>406</v>
      </c>
      <c r="V23" s="204" t="s">
        <v>407</v>
      </c>
      <c r="W23" s="233">
        <v>43978</v>
      </c>
    </row>
    <row r="24" spans="1:23" s="7" customFormat="1" ht="28.8" x14ac:dyDescent="0.25">
      <c r="A24" s="464"/>
      <c r="B24" s="493"/>
      <c r="C24" s="493"/>
      <c r="D24" s="493"/>
      <c r="E24" s="497"/>
      <c r="F24" s="497"/>
      <c r="G24" s="497"/>
      <c r="H24" s="252">
        <v>4</v>
      </c>
      <c r="I24" s="252">
        <f t="shared" si="1"/>
        <v>8</v>
      </c>
      <c r="J24" s="158">
        <v>4</v>
      </c>
      <c r="K24" s="158">
        <v>2000</v>
      </c>
      <c r="L24" s="252">
        <v>420</v>
      </c>
      <c r="M24" s="251" t="s">
        <v>445</v>
      </c>
      <c r="N24" s="489" t="s">
        <v>530</v>
      </c>
      <c r="O24" s="252">
        <v>3377</v>
      </c>
      <c r="P24" s="474"/>
      <c r="Q24" s="256" t="s">
        <v>446</v>
      </c>
      <c r="R24" s="271"/>
      <c r="S24" s="280"/>
      <c r="T24" s="253" t="s">
        <v>447</v>
      </c>
      <c r="U24" s="254" t="s">
        <v>448</v>
      </c>
      <c r="V24" s="204" t="s">
        <v>449</v>
      </c>
      <c r="W24" s="257">
        <v>43985</v>
      </c>
    </row>
    <row r="25" spans="1:23" s="7" customFormat="1" ht="28.8" x14ac:dyDescent="0.25">
      <c r="A25" s="464"/>
      <c r="B25" s="493"/>
      <c r="C25" s="493"/>
      <c r="D25" s="493"/>
      <c r="E25" s="497"/>
      <c r="F25" s="497"/>
      <c r="G25" s="497"/>
      <c r="H25" s="295">
        <v>4</v>
      </c>
      <c r="I25" s="295">
        <f>ROUND(J25+(K25*2/1024),0)</f>
        <v>8</v>
      </c>
      <c r="J25" s="158">
        <v>4</v>
      </c>
      <c r="K25" s="158">
        <v>2000</v>
      </c>
      <c r="L25" s="295">
        <v>420</v>
      </c>
      <c r="M25" s="294" t="s">
        <v>481</v>
      </c>
      <c r="N25" s="494"/>
      <c r="O25" s="295">
        <v>3380</v>
      </c>
      <c r="P25" s="474"/>
      <c r="Q25" s="299" t="s">
        <v>506</v>
      </c>
      <c r="R25" s="296" t="s">
        <v>505</v>
      </c>
      <c r="S25" s="296" t="s">
        <v>508</v>
      </c>
      <c r="T25" s="296" t="s">
        <v>478</v>
      </c>
      <c r="U25" s="297" t="s">
        <v>479</v>
      </c>
      <c r="V25" s="204" t="s">
        <v>480</v>
      </c>
      <c r="W25" s="298">
        <v>43994</v>
      </c>
    </row>
    <row r="26" spans="1:23" s="7" customFormat="1" x14ac:dyDescent="0.25">
      <c r="A26" s="464"/>
      <c r="B26" s="493"/>
      <c r="C26" s="493"/>
      <c r="D26" s="493"/>
      <c r="E26" s="497"/>
      <c r="F26" s="497"/>
      <c r="G26" s="497"/>
      <c r="H26" s="318">
        <v>4</v>
      </c>
      <c r="I26" s="318">
        <f>ROUND(J26+(K26*2/1024),0)</f>
        <v>8</v>
      </c>
      <c r="J26" s="158">
        <v>4</v>
      </c>
      <c r="K26" s="158">
        <v>2000</v>
      </c>
      <c r="L26" s="318">
        <v>420</v>
      </c>
      <c r="M26" s="317" t="s">
        <v>555</v>
      </c>
      <c r="N26" s="494"/>
      <c r="O26" s="318">
        <v>3383</v>
      </c>
      <c r="P26" s="474"/>
      <c r="Q26" s="322" t="s">
        <v>546</v>
      </c>
      <c r="R26" s="320" t="s">
        <v>544</v>
      </c>
      <c r="S26" s="320" t="s">
        <v>545</v>
      </c>
      <c r="T26" s="320" t="s">
        <v>552</v>
      </c>
      <c r="U26" s="321" t="s">
        <v>553</v>
      </c>
      <c r="V26" s="204" t="s">
        <v>554</v>
      </c>
      <c r="W26" s="319">
        <v>44034</v>
      </c>
    </row>
    <row r="27" spans="1:23" s="7" customFormat="1" ht="28.8" x14ac:dyDescent="0.25">
      <c r="A27" s="464"/>
      <c r="B27" s="493"/>
      <c r="C27" s="493"/>
      <c r="D27" s="493"/>
      <c r="E27" s="497"/>
      <c r="F27" s="497"/>
      <c r="G27" s="497"/>
      <c r="H27" s="342">
        <v>4</v>
      </c>
      <c r="I27" s="342">
        <f>ROUND(J27+(K27*2/1024),0)</f>
        <v>8</v>
      </c>
      <c r="J27" s="158">
        <v>4</v>
      </c>
      <c r="K27" s="158">
        <v>2000</v>
      </c>
      <c r="L27" s="342">
        <v>420</v>
      </c>
      <c r="M27" s="341" t="s">
        <v>594</v>
      </c>
      <c r="N27" s="494"/>
      <c r="O27" s="342">
        <v>3386</v>
      </c>
      <c r="P27" s="474"/>
      <c r="Q27" s="347" t="s">
        <v>590</v>
      </c>
      <c r="R27" s="343"/>
      <c r="S27" s="343"/>
      <c r="T27" s="343" t="s">
        <v>591</v>
      </c>
      <c r="U27" s="344" t="s">
        <v>592</v>
      </c>
      <c r="V27" s="349" t="s">
        <v>593</v>
      </c>
      <c r="W27" s="345">
        <v>44056</v>
      </c>
    </row>
    <row r="28" spans="1:23" s="7" customFormat="1" ht="43.2" x14ac:dyDescent="0.25">
      <c r="A28" s="464"/>
      <c r="B28" s="493"/>
      <c r="C28" s="493"/>
      <c r="D28" s="493"/>
      <c r="E28" s="497"/>
      <c r="F28" s="497"/>
      <c r="G28" s="497"/>
      <c r="H28" s="367">
        <v>4</v>
      </c>
      <c r="I28" s="367">
        <f>ROUND(J28+(K28*2/1024),0)</f>
        <v>8</v>
      </c>
      <c r="J28" s="158">
        <v>4</v>
      </c>
      <c r="K28" s="158">
        <v>2000</v>
      </c>
      <c r="L28" s="367">
        <v>420</v>
      </c>
      <c r="M28" s="366" t="s">
        <v>657</v>
      </c>
      <c r="N28" s="494"/>
      <c r="O28" s="367">
        <v>3389</v>
      </c>
      <c r="P28" s="474"/>
      <c r="Q28" s="371" t="s">
        <v>653</v>
      </c>
      <c r="R28" s="369"/>
      <c r="S28" s="369"/>
      <c r="T28" s="369" t="s">
        <v>654</v>
      </c>
      <c r="U28" s="370" t="s">
        <v>655</v>
      </c>
      <c r="V28" s="372" t="s">
        <v>656</v>
      </c>
      <c r="W28" s="368">
        <v>44075</v>
      </c>
    </row>
    <row r="29" spans="1:23" s="7" customFormat="1" ht="28.8" x14ac:dyDescent="0.25">
      <c r="A29" s="464"/>
      <c r="B29" s="493"/>
      <c r="C29" s="493"/>
      <c r="D29" s="493"/>
      <c r="E29" s="497"/>
      <c r="F29" s="497"/>
      <c r="G29" s="497"/>
      <c r="H29" s="11">
        <v>4</v>
      </c>
      <c r="I29" s="151">
        <f t="shared" si="1"/>
        <v>8</v>
      </c>
      <c r="J29" s="158">
        <v>4</v>
      </c>
      <c r="K29" s="158">
        <v>2000</v>
      </c>
      <c r="L29" s="11">
        <v>420</v>
      </c>
      <c r="M29" s="10" t="s">
        <v>683</v>
      </c>
      <c r="N29" s="495"/>
      <c r="O29" s="11">
        <v>3390</v>
      </c>
      <c r="P29" s="475"/>
      <c r="Q29" s="40" t="s">
        <v>684</v>
      </c>
      <c r="R29" s="271"/>
      <c r="S29" s="280"/>
      <c r="T29" s="180" t="s">
        <v>686</v>
      </c>
      <c r="U29" s="189" t="s">
        <v>687</v>
      </c>
      <c r="V29" s="372" t="s">
        <v>688</v>
      </c>
      <c r="W29" s="345">
        <v>44085</v>
      </c>
    </row>
    <row r="30" spans="1:23" s="9" customFormat="1" ht="18" customHeight="1" x14ac:dyDescent="0.25">
      <c r="A30" s="451" t="s">
        <v>176</v>
      </c>
      <c r="B30" s="493"/>
      <c r="C30" s="493"/>
      <c r="D30" s="493"/>
      <c r="E30" s="497"/>
      <c r="F30" s="497"/>
      <c r="G30" s="497"/>
      <c r="H30" s="8">
        <v>2</v>
      </c>
      <c r="I30" s="152">
        <f t="shared" si="1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58" t="s">
        <v>51</v>
      </c>
      <c r="Q30" s="466" t="s">
        <v>37</v>
      </c>
      <c r="R30" s="482"/>
      <c r="S30" s="482"/>
      <c r="T30" s="458" t="s">
        <v>613</v>
      </c>
      <c r="U30" s="486"/>
      <c r="V30" s="486"/>
      <c r="W30" s="501">
        <v>43612</v>
      </c>
    </row>
    <row r="31" spans="1:23" s="9" customFormat="1" ht="18" customHeight="1" x14ac:dyDescent="0.25">
      <c r="A31" s="451"/>
      <c r="B31" s="493"/>
      <c r="C31" s="493"/>
      <c r="D31" s="493"/>
      <c r="E31" s="497"/>
      <c r="F31" s="497"/>
      <c r="G31" s="497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483"/>
      <c r="Q31" s="466"/>
      <c r="R31" s="483"/>
      <c r="S31" s="483"/>
      <c r="T31" s="483"/>
      <c r="U31" s="487"/>
      <c r="V31" s="487"/>
      <c r="W31" s="501"/>
    </row>
    <row r="32" spans="1:23" s="9" customFormat="1" ht="18" customHeight="1" x14ac:dyDescent="0.25">
      <c r="A32" s="452"/>
      <c r="B32" s="493"/>
      <c r="C32" s="493"/>
      <c r="D32" s="493"/>
      <c r="E32" s="497"/>
      <c r="F32" s="497"/>
      <c r="G32" s="497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483"/>
      <c r="Q32" s="466"/>
      <c r="R32" s="483"/>
      <c r="S32" s="483"/>
      <c r="T32" s="483"/>
      <c r="U32" s="487"/>
      <c r="V32" s="487"/>
      <c r="W32" s="501"/>
    </row>
    <row r="33" spans="1:23" s="9" customFormat="1" ht="18" customHeight="1" x14ac:dyDescent="0.25">
      <c r="A33" s="452"/>
      <c r="B33" s="493"/>
      <c r="C33" s="493"/>
      <c r="D33" s="493"/>
      <c r="E33" s="497"/>
      <c r="F33" s="497"/>
      <c r="G33" s="497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483"/>
      <c r="Q33" s="466"/>
      <c r="R33" s="483"/>
      <c r="S33" s="483"/>
      <c r="T33" s="483"/>
      <c r="U33" s="487"/>
      <c r="V33" s="487"/>
      <c r="W33" s="501"/>
    </row>
    <row r="34" spans="1:23" s="9" customFormat="1" ht="18" customHeight="1" x14ac:dyDescent="0.25">
      <c r="A34" s="452"/>
      <c r="B34" s="493"/>
      <c r="C34" s="493"/>
      <c r="D34" s="493"/>
      <c r="E34" s="497"/>
      <c r="F34" s="497"/>
      <c r="G34" s="497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483"/>
      <c r="Q34" s="466"/>
      <c r="R34" s="483"/>
      <c r="S34" s="483"/>
      <c r="T34" s="483"/>
      <c r="U34" s="487"/>
      <c r="V34" s="487"/>
      <c r="W34" s="501"/>
    </row>
    <row r="35" spans="1:23" s="9" customFormat="1" ht="18" customHeight="1" x14ac:dyDescent="0.25">
      <c r="A35" s="452"/>
      <c r="B35" s="493"/>
      <c r="C35" s="493"/>
      <c r="D35" s="493"/>
      <c r="E35" s="497"/>
      <c r="F35" s="497"/>
      <c r="G35" s="497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483"/>
      <c r="Q35" s="466"/>
      <c r="R35" s="483"/>
      <c r="S35" s="483"/>
      <c r="T35" s="483"/>
      <c r="U35" s="487"/>
      <c r="V35" s="487"/>
      <c r="W35" s="501"/>
    </row>
    <row r="36" spans="1:23" s="9" customFormat="1" ht="18" customHeight="1" x14ac:dyDescent="0.25">
      <c r="A36" s="452"/>
      <c r="B36" s="493"/>
      <c r="C36" s="493"/>
      <c r="D36" s="493"/>
      <c r="E36" s="497"/>
      <c r="F36" s="497"/>
      <c r="G36" s="497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483"/>
      <c r="Q36" s="466"/>
      <c r="R36" s="483"/>
      <c r="S36" s="483"/>
      <c r="T36" s="483"/>
      <c r="U36" s="487"/>
      <c r="V36" s="487"/>
      <c r="W36" s="501"/>
    </row>
    <row r="37" spans="1:23" s="9" customFormat="1" ht="18" customHeight="1" x14ac:dyDescent="0.25">
      <c r="A37" s="452"/>
      <c r="B37" s="493"/>
      <c r="C37" s="493"/>
      <c r="D37" s="493"/>
      <c r="E37" s="497"/>
      <c r="F37" s="497"/>
      <c r="G37" s="497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483"/>
      <c r="Q37" s="466"/>
      <c r="R37" s="483"/>
      <c r="S37" s="483"/>
      <c r="T37" s="483"/>
      <c r="U37" s="487"/>
      <c r="V37" s="487"/>
      <c r="W37" s="501"/>
    </row>
    <row r="38" spans="1:23" s="9" customFormat="1" ht="18" customHeight="1" x14ac:dyDescent="0.25">
      <c r="A38" s="452"/>
      <c r="B38" s="493"/>
      <c r="C38" s="493"/>
      <c r="D38" s="493"/>
      <c r="E38" s="497"/>
      <c r="F38" s="497"/>
      <c r="G38" s="497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483"/>
      <c r="Q38" s="466"/>
      <c r="R38" s="484"/>
      <c r="S38" s="484"/>
      <c r="T38" s="484"/>
      <c r="U38" s="488"/>
      <c r="V38" s="488"/>
      <c r="W38" s="501"/>
    </row>
    <row r="39" spans="1:23" s="9" customFormat="1" ht="18" customHeight="1" x14ac:dyDescent="0.25">
      <c r="A39" s="452"/>
      <c r="B39" s="493"/>
      <c r="C39" s="493"/>
      <c r="D39" s="493"/>
      <c r="E39" s="497"/>
      <c r="F39" s="497"/>
      <c r="G39" s="497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483"/>
      <c r="Q39" s="482" t="s">
        <v>73</v>
      </c>
      <c r="R39" s="482"/>
      <c r="S39" s="482"/>
      <c r="T39" s="458" t="s">
        <v>626</v>
      </c>
      <c r="U39" s="503" t="s">
        <v>627</v>
      </c>
      <c r="V39" s="506" t="s">
        <v>628</v>
      </c>
      <c r="W39" s="438">
        <v>43734</v>
      </c>
    </row>
    <row r="40" spans="1:23" s="9" customFormat="1" ht="18" customHeight="1" x14ac:dyDescent="0.25">
      <c r="A40" s="452"/>
      <c r="B40" s="493"/>
      <c r="C40" s="493"/>
      <c r="D40" s="493"/>
      <c r="E40" s="497"/>
      <c r="F40" s="497"/>
      <c r="G40" s="497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483"/>
      <c r="Q40" s="483"/>
      <c r="R40" s="483"/>
      <c r="S40" s="483"/>
      <c r="T40" s="459"/>
      <c r="U40" s="504"/>
      <c r="V40" s="507"/>
      <c r="W40" s="502"/>
    </row>
    <row r="41" spans="1:23" s="9" customFormat="1" ht="18" customHeight="1" x14ac:dyDescent="0.25">
      <c r="A41" s="452"/>
      <c r="B41" s="493"/>
      <c r="C41" s="493"/>
      <c r="D41" s="493"/>
      <c r="E41" s="497"/>
      <c r="F41" s="497"/>
      <c r="G41" s="497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483"/>
      <c r="Q41" s="483"/>
      <c r="R41" s="483"/>
      <c r="S41" s="483"/>
      <c r="T41" s="459"/>
      <c r="U41" s="504"/>
      <c r="V41" s="507"/>
      <c r="W41" s="502"/>
    </row>
    <row r="42" spans="1:23" s="9" customFormat="1" ht="18" customHeight="1" x14ac:dyDescent="0.25">
      <c r="A42" s="452"/>
      <c r="B42" s="493"/>
      <c r="C42" s="493"/>
      <c r="D42" s="493"/>
      <c r="E42" s="497"/>
      <c r="F42" s="497"/>
      <c r="G42" s="497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483"/>
      <c r="Q42" s="484"/>
      <c r="R42" s="484"/>
      <c r="S42" s="484"/>
      <c r="T42" s="460"/>
      <c r="U42" s="505"/>
      <c r="V42" s="508"/>
      <c r="W42" s="502"/>
    </row>
    <row r="43" spans="1:23" s="9" customFormat="1" ht="28.8" x14ac:dyDescent="0.25">
      <c r="A43" s="452"/>
      <c r="B43" s="493"/>
      <c r="C43" s="493"/>
      <c r="D43" s="493"/>
      <c r="E43" s="497"/>
      <c r="F43" s="497"/>
      <c r="G43" s="497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483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452"/>
      <c r="B44" s="493"/>
      <c r="C44" s="493"/>
      <c r="D44" s="493"/>
      <c r="E44" s="497"/>
      <c r="F44" s="497"/>
      <c r="G44" s="497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483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452"/>
      <c r="B45" s="493"/>
      <c r="C45" s="493"/>
      <c r="D45" s="493"/>
      <c r="E45" s="497"/>
      <c r="F45" s="497"/>
      <c r="G45" s="497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197</v>
      </c>
      <c r="N45" s="266"/>
      <c r="O45" s="104">
        <v>3356</v>
      </c>
      <c r="P45" s="483"/>
      <c r="Q45" s="41" t="s">
        <v>194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452"/>
      <c r="B46" s="493"/>
      <c r="C46" s="493"/>
      <c r="D46" s="493"/>
      <c r="E46" s="497"/>
      <c r="F46" s="497"/>
      <c r="G46" s="497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233</v>
      </c>
      <c r="N46" s="266" t="s">
        <v>529</v>
      </c>
      <c r="O46" s="117">
        <v>3359</v>
      </c>
      <c r="P46" s="483"/>
      <c r="Q46" s="41" t="s">
        <v>226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452"/>
      <c r="B47" s="493"/>
      <c r="C47" s="493"/>
      <c r="D47" s="493"/>
      <c r="E47" s="497"/>
      <c r="F47" s="497"/>
      <c r="G47" s="497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252</v>
      </c>
      <c r="N47" s="266"/>
      <c r="O47" s="148">
        <v>3362</v>
      </c>
      <c r="P47" s="483"/>
      <c r="Q47" s="41" t="s">
        <v>609</v>
      </c>
      <c r="R47" s="41" t="s">
        <v>608</v>
      </c>
      <c r="S47" s="41" t="s">
        <v>607</v>
      </c>
      <c r="T47" s="41" t="s">
        <v>610</v>
      </c>
      <c r="U47" s="191" t="s">
        <v>611</v>
      </c>
      <c r="V47" s="300" t="s">
        <v>612</v>
      </c>
      <c r="W47" s="149">
        <v>43909</v>
      </c>
    </row>
    <row r="48" spans="1:23" s="9" customFormat="1" x14ac:dyDescent="0.25">
      <c r="A48" s="452"/>
      <c r="B48" s="493"/>
      <c r="C48" s="493"/>
      <c r="D48" s="493"/>
      <c r="E48" s="497"/>
      <c r="F48" s="497"/>
      <c r="G48" s="497"/>
      <c r="H48" s="173">
        <v>4</v>
      </c>
      <c r="I48" s="173">
        <f t="shared" ref="I48:I55" si="2">ROUND(J48+(K48*2/1024),0)</f>
        <v>12</v>
      </c>
      <c r="J48" s="158">
        <v>8</v>
      </c>
      <c r="K48" s="158">
        <v>2000</v>
      </c>
      <c r="L48" s="173">
        <v>720</v>
      </c>
      <c r="M48" s="172" t="s">
        <v>276</v>
      </c>
      <c r="N48" s="266"/>
      <c r="O48" s="173">
        <v>3365</v>
      </c>
      <c r="P48" s="483"/>
      <c r="Q48" s="41" t="s">
        <v>600</v>
      </c>
      <c r="R48" s="41" t="s">
        <v>544</v>
      </c>
      <c r="S48" s="41" t="s">
        <v>545</v>
      </c>
      <c r="T48" s="41" t="s">
        <v>541</v>
      </c>
      <c r="U48" s="191" t="s">
        <v>542</v>
      </c>
      <c r="V48" s="300" t="s">
        <v>543</v>
      </c>
      <c r="W48" s="175">
        <v>43928</v>
      </c>
    </row>
    <row r="49" spans="1:23" s="9" customFormat="1" x14ac:dyDescent="0.25">
      <c r="A49" s="452"/>
      <c r="B49" s="493"/>
      <c r="C49" s="493"/>
      <c r="D49" s="493"/>
      <c r="E49" s="497"/>
      <c r="F49" s="497"/>
      <c r="G49" s="497"/>
      <c r="H49" s="196">
        <v>4</v>
      </c>
      <c r="I49" s="196">
        <f t="shared" si="2"/>
        <v>12</v>
      </c>
      <c r="J49" s="158">
        <v>8</v>
      </c>
      <c r="K49" s="158">
        <v>2000</v>
      </c>
      <c r="L49" s="196">
        <v>720</v>
      </c>
      <c r="M49" s="195" t="s">
        <v>315</v>
      </c>
      <c r="N49" s="266"/>
      <c r="O49" s="196">
        <v>3368</v>
      </c>
      <c r="P49" s="483"/>
      <c r="Q49" s="41" t="s">
        <v>312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452"/>
      <c r="B50" s="493"/>
      <c r="C50" s="493"/>
      <c r="D50" s="493"/>
      <c r="E50" s="497"/>
      <c r="F50" s="497"/>
      <c r="G50" s="497"/>
      <c r="H50" s="229">
        <v>4</v>
      </c>
      <c r="I50" s="229">
        <f t="shared" si="2"/>
        <v>12</v>
      </c>
      <c r="J50" s="158">
        <v>8</v>
      </c>
      <c r="K50" s="158">
        <v>2000</v>
      </c>
      <c r="L50" s="229">
        <v>720</v>
      </c>
      <c r="M50" s="228" t="s">
        <v>380</v>
      </c>
      <c r="N50" s="266"/>
      <c r="O50" s="229">
        <v>3372</v>
      </c>
      <c r="P50" s="483"/>
      <c r="Q50" s="41" t="s">
        <v>517</v>
      </c>
      <c r="R50" s="235"/>
      <c r="S50" s="235"/>
      <c r="T50" s="235" t="s">
        <v>371</v>
      </c>
      <c r="U50" s="236" t="s">
        <v>372</v>
      </c>
      <c r="V50" s="237" t="s">
        <v>373</v>
      </c>
      <c r="W50" s="234">
        <v>43963</v>
      </c>
    </row>
    <row r="51" spans="1:23" s="9" customFormat="1" ht="28.8" x14ac:dyDescent="0.25">
      <c r="A51" s="452"/>
      <c r="B51" s="493"/>
      <c r="C51" s="493"/>
      <c r="D51" s="493"/>
      <c r="E51" s="497"/>
      <c r="F51" s="497"/>
      <c r="G51" s="497"/>
      <c r="H51" s="239">
        <v>4</v>
      </c>
      <c r="I51" s="239">
        <f t="shared" si="2"/>
        <v>12</v>
      </c>
      <c r="J51" s="158">
        <v>8</v>
      </c>
      <c r="K51" s="158">
        <v>2000</v>
      </c>
      <c r="L51" s="239">
        <v>720</v>
      </c>
      <c r="M51" s="238" t="s">
        <v>436</v>
      </c>
      <c r="N51" s="266"/>
      <c r="O51" s="239">
        <v>3375</v>
      </c>
      <c r="P51" s="483"/>
      <c r="Q51" s="41" t="s">
        <v>516</v>
      </c>
      <c r="R51" s="235"/>
      <c r="S51" s="235"/>
      <c r="T51" s="235" t="s">
        <v>433</v>
      </c>
      <c r="U51" s="236" t="s">
        <v>434</v>
      </c>
      <c r="V51" s="237" t="s">
        <v>435</v>
      </c>
      <c r="W51" s="240">
        <v>43984</v>
      </c>
    </row>
    <row r="52" spans="1:23" s="9" customFormat="1" x14ac:dyDescent="0.25">
      <c r="A52" s="452"/>
      <c r="B52" s="493"/>
      <c r="C52" s="493"/>
      <c r="D52" s="493"/>
      <c r="E52" s="497"/>
      <c r="F52" s="497"/>
      <c r="G52" s="497"/>
      <c r="H52" s="267">
        <v>4</v>
      </c>
      <c r="I52" s="267">
        <f t="shared" si="2"/>
        <v>12</v>
      </c>
      <c r="J52" s="158">
        <v>8</v>
      </c>
      <c r="K52" s="158">
        <v>2000</v>
      </c>
      <c r="L52" s="267">
        <v>720</v>
      </c>
      <c r="M52" s="266" t="s">
        <v>450</v>
      </c>
      <c r="N52" s="266" t="s">
        <v>511</v>
      </c>
      <c r="O52" s="267">
        <v>3378</v>
      </c>
      <c r="P52" s="483"/>
      <c r="Q52" s="41" t="s">
        <v>513</v>
      </c>
      <c r="R52" s="235" t="s">
        <v>513</v>
      </c>
      <c r="S52" s="235" t="s">
        <v>512</v>
      </c>
      <c r="T52" s="235" t="s">
        <v>451</v>
      </c>
      <c r="U52" s="236" t="s">
        <v>452</v>
      </c>
      <c r="V52" s="237" t="s">
        <v>453</v>
      </c>
      <c r="W52" s="268">
        <v>43987</v>
      </c>
    </row>
    <row r="53" spans="1:23" s="9" customFormat="1" ht="28.8" x14ac:dyDescent="0.25">
      <c r="A53" s="452"/>
      <c r="B53" s="493"/>
      <c r="C53" s="493"/>
      <c r="D53" s="493"/>
      <c r="E53" s="497"/>
      <c r="F53" s="497"/>
      <c r="G53" s="497"/>
      <c r="H53" s="304">
        <v>4</v>
      </c>
      <c r="I53" s="304">
        <f t="shared" si="2"/>
        <v>12</v>
      </c>
      <c r="J53" s="158">
        <v>8</v>
      </c>
      <c r="K53" s="158">
        <v>2000</v>
      </c>
      <c r="L53" s="304">
        <v>720</v>
      </c>
      <c r="M53" s="303" t="s">
        <v>488</v>
      </c>
      <c r="N53" s="303" t="s">
        <v>485</v>
      </c>
      <c r="O53" s="304">
        <v>3381</v>
      </c>
      <c r="P53" s="483"/>
      <c r="Q53" s="41" t="s">
        <v>601</v>
      </c>
      <c r="R53" s="235" t="s">
        <v>515</v>
      </c>
      <c r="S53" s="235" t="s">
        <v>514</v>
      </c>
      <c r="T53" s="235" t="s">
        <v>489</v>
      </c>
      <c r="U53" s="236" t="s">
        <v>490</v>
      </c>
      <c r="V53" s="237" t="s">
        <v>491</v>
      </c>
      <c r="W53" s="305">
        <v>43998</v>
      </c>
    </row>
    <row r="54" spans="1:23" s="9" customFormat="1" ht="28.8" x14ac:dyDescent="0.25">
      <c r="A54" s="452"/>
      <c r="B54" s="493"/>
      <c r="C54" s="493"/>
      <c r="D54" s="493"/>
      <c r="E54" s="497"/>
      <c r="F54" s="497"/>
      <c r="G54" s="497"/>
      <c r="H54" s="327">
        <v>4</v>
      </c>
      <c r="I54" s="327">
        <f t="shared" si="2"/>
        <v>12</v>
      </c>
      <c r="J54" s="158">
        <v>8</v>
      </c>
      <c r="K54" s="158">
        <v>2000</v>
      </c>
      <c r="L54" s="327">
        <v>720</v>
      </c>
      <c r="M54" s="326" t="s">
        <v>562</v>
      </c>
      <c r="N54" s="326" t="s">
        <v>485</v>
      </c>
      <c r="O54" s="327">
        <v>3384</v>
      </c>
      <c r="P54" s="483"/>
      <c r="Q54" s="41" t="s">
        <v>556</v>
      </c>
      <c r="R54" s="235"/>
      <c r="S54" s="235"/>
      <c r="T54" s="235" t="s">
        <v>557</v>
      </c>
      <c r="U54" s="236" t="s">
        <v>558</v>
      </c>
      <c r="V54" s="237" t="s">
        <v>559</v>
      </c>
      <c r="W54" s="331">
        <v>44048</v>
      </c>
    </row>
    <row r="55" spans="1:23" s="9" customFormat="1" x14ac:dyDescent="0.25">
      <c r="A55" s="452"/>
      <c r="B55" s="493"/>
      <c r="C55" s="493"/>
      <c r="D55" s="493"/>
      <c r="E55" s="497"/>
      <c r="F55" s="497"/>
      <c r="G55" s="497"/>
      <c r="H55" s="224">
        <v>4</v>
      </c>
      <c r="I55" s="224">
        <f t="shared" si="2"/>
        <v>12</v>
      </c>
      <c r="J55" s="158">
        <v>8</v>
      </c>
      <c r="K55" s="158">
        <v>2000</v>
      </c>
      <c r="L55" s="224">
        <v>720</v>
      </c>
      <c r="M55" s="223" t="s">
        <v>598</v>
      </c>
      <c r="N55" s="266" t="s">
        <v>493</v>
      </c>
      <c r="O55" s="224">
        <v>3387</v>
      </c>
      <c r="P55" s="483"/>
      <c r="Q55" s="41" t="s">
        <v>603</v>
      </c>
      <c r="R55" s="235"/>
      <c r="S55" s="235"/>
      <c r="T55" s="235" t="s">
        <v>604</v>
      </c>
      <c r="U55" s="236" t="s">
        <v>605</v>
      </c>
      <c r="V55" s="237" t="s">
        <v>606</v>
      </c>
      <c r="W55" s="225">
        <v>44063</v>
      </c>
    </row>
    <row r="56" spans="1:23" s="7" customFormat="1" ht="18" customHeight="1" x14ac:dyDescent="0.25">
      <c r="A56" s="463" t="s">
        <v>131</v>
      </c>
      <c r="B56" s="493"/>
      <c r="C56" s="493"/>
      <c r="D56" s="493"/>
      <c r="E56" s="497"/>
      <c r="F56" s="497"/>
      <c r="G56" s="497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489" t="s">
        <v>302</v>
      </c>
      <c r="Q56" s="457" t="s">
        <v>37</v>
      </c>
      <c r="R56" s="473"/>
      <c r="S56" s="473"/>
      <c r="T56" s="489" t="s">
        <v>613</v>
      </c>
      <c r="U56" s="490"/>
      <c r="V56" s="490"/>
      <c r="W56" s="485">
        <v>43612</v>
      </c>
    </row>
    <row r="57" spans="1:23" s="7" customFormat="1" ht="18" customHeight="1" x14ac:dyDescent="0.25">
      <c r="A57" s="464"/>
      <c r="B57" s="493"/>
      <c r="C57" s="493"/>
      <c r="D57" s="493"/>
      <c r="E57" s="497"/>
      <c r="F57" s="497"/>
      <c r="G57" s="497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474"/>
      <c r="Q57" s="457"/>
      <c r="R57" s="474"/>
      <c r="S57" s="474"/>
      <c r="T57" s="474"/>
      <c r="U57" s="491"/>
      <c r="V57" s="491"/>
      <c r="W57" s="485"/>
    </row>
    <row r="58" spans="1:23" s="7" customFormat="1" ht="18" customHeight="1" x14ac:dyDescent="0.25">
      <c r="A58" s="464"/>
      <c r="B58" s="493"/>
      <c r="C58" s="493"/>
      <c r="D58" s="493"/>
      <c r="E58" s="497"/>
      <c r="F58" s="497"/>
      <c r="G58" s="497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474"/>
      <c r="Q58" s="457"/>
      <c r="R58" s="474"/>
      <c r="S58" s="474"/>
      <c r="T58" s="474"/>
      <c r="U58" s="491"/>
      <c r="V58" s="491"/>
      <c r="W58" s="485"/>
    </row>
    <row r="59" spans="1:23" s="7" customFormat="1" ht="18" customHeight="1" x14ac:dyDescent="0.25">
      <c r="A59" s="464"/>
      <c r="B59" s="493"/>
      <c r="C59" s="493"/>
      <c r="D59" s="493"/>
      <c r="E59" s="497"/>
      <c r="F59" s="497"/>
      <c r="G59" s="497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474"/>
      <c r="Q59" s="457"/>
      <c r="R59" s="475"/>
      <c r="S59" s="475"/>
      <c r="T59" s="475"/>
      <c r="U59" s="492"/>
      <c r="V59" s="492"/>
      <c r="W59" s="485"/>
    </row>
    <row r="60" spans="1:23" s="7" customFormat="1" ht="18" customHeight="1" x14ac:dyDescent="0.25">
      <c r="A60" s="464"/>
      <c r="B60" s="493"/>
      <c r="C60" s="493"/>
      <c r="D60" s="493"/>
      <c r="E60" s="497"/>
      <c r="F60" s="497"/>
      <c r="G60" s="497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474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464"/>
      <c r="B61" s="493"/>
      <c r="C61" s="493"/>
      <c r="D61" s="493"/>
      <c r="E61" s="497"/>
      <c r="F61" s="497"/>
      <c r="G61" s="497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474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464"/>
      <c r="B62" s="493"/>
      <c r="C62" s="493"/>
      <c r="D62" s="493"/>
      <c r="E62" s="497"/>
      <c r="F62" s="497"/>
      <c r="G62" s="497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474"/>
      <c r="Q62" s="479" t="s">
        <v>183</v>
      </c>
      <c r="R62" s="479"/>
      <c r="S62" s="479"/>
      <c r="T62" s="479" t="s">
        <v>626</v>
      </c>
      <c r="U62" s="515" t="s">
        <v>627</v>
      </c>
      <c r="V62" s="518" t="s">
        <v>628</v>
      </c>
      <c r="W62" s="476">
        <v>43734</v>
      </c>
    </row>
    <row r="63" spans="1:23" s="7" customFormat="1" x14ac:dyDescent="0.25">
      <c r="A63" s="464"/>
      <c r="B63" s="493"/>
      <c r="C63" s="493"/>
      <c r="D63" s="493"/>
      <c r="E63" s="497"/>
      <c r="F63" s="497"/>
      <c r="G63" s="497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474"/>
      <c r="Q63" s="480"/>
      <c r="R63" s="480"/>
      <c r="S63" s="480"/>
      <c r="T63" s="480"/>
      <c r="U63" s="516"/>
      <c r="V63" s="519"/>
      <c r="W63" s="477"/>
    </row>
    <row r="64" spans="1:23" s="7" customFormat="1" x14ac:dyDescent="0.25">
      <c r="A64" s="464"/>
      <c r="B64" s="493"/>
      <c r="C64" s="493"/>
      <c r="D64" s="493"/>
      <c r="E64" s="497"/>
      <c r="F64" s="497"/>
      <c r="G64" s="497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474"/>
      <c r="Q64" s="480"/>
      <c r="R64" s="480"/>
      <c r="S64" s="480"/>
      <c r="T64" s="480"/>
      <c r="U64" s="516"/>
      <c r="V64" s="519"/>
      <c r="W64" s="477"/>
    </row>
    <row r="65" spans="1:23" s="7" customFormat="1" x14ac:dyDescent="0.25">
      <c r="A65" s="464"/>
      <c r="B65" s="493"/>
      <c r="C65" s="493"/>
      <c r="D65" s="493"/>
      <c r="E65" s="497"/>
      <c r="F65" s="497"/>
      <c r="G65" s="497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474"/>
      <c r="Q65" s="480"/>
      <c r="R65" s="480"/>
      <c r="S65" s="480"/>
      <c r="T65" s="480"/>
      <c r="U65" s="516"/>
      <c r="V65" s="519"/>
      <c r="W65" s="477"/>
    </row>
    <row r="66" spans="1:23" s="7" customFormat="1" x14ac:dyDescent="0.25">
      <c r="A66" s="464"/>
      <c r="B66" s="493"/>
      <c r="C66" s="493"/>
      <c r="D66" s="493"/>
      <c r="E66" s="497"/>
      <c r="F66" s="497"/>
      <c r="G66" s="497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474"/>
      <c r="Q66" s="481"/>
      <c r="R66" s="481"/>
      <c r="S66" s="481"/>
      <c r="T66" s="481"/>
      <c r="U66" s="517"/>
      <c r="V66" s="520"/>
      <c r="W66" s="478"/>
    </row>
    <row r="67" spans="1:23" s="7" customFormat="1" ht="28.8" x14ac:dyDescent="0.25">
      <c r="A67" s="464"/>
      <c r="B67" s="493"/>
      <c r="C67" s="493"/>
      <c r="D67" s="493"/>
      <c r="E67" s="497"/>
      <c r="F67" s="497"/>
      <c r="G67" s="497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474"/>
      <c r="Q67" s="329" t="s">
        <v>629</v>
      </c>
      <c r="R67" s="274"/>
      <c r="S67" s="281"/>
      <c r="T67" s="182" t="s">
        <v>630</v>
      </c>
      <c r="U67" s="185" t="s">
        <v>631</v>
      </c>
      <c r="V67" s="333" t="s">
        <v>632</v>
      </c>
      <c r="W67" s="29">
        <v>43788</v>
      </c>
    </row>
    <row r="68" spans="1:23" s="7" customFormat="1" x14ac:dyDescent="0.25">
      <c r="A68" s="464"/>
      <c r="B68" s="493"/>
      <c r="C68" s="493"/>
      <c r="D68" s="493"/>
      <c r="E68" s="497"/>
      <c r="F68" s="497"/>
      <c r="G68" s="497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518</v>
      </c>
      <c r="O68" s="39">
        <v>3349</v>
      </c>
      <c r="P68" s="474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464"/>
      <c r="B69" s="493"/>
      <c r="C69" s="493"/>
      <c r="D69" s="493"/>
      <c r="E69" s="497"/>
      <c r="F69" s="497"/>
      <c r="G69" s="497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474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464"/>
      <c r="B70" s="493"/>
      <c r="C70" s="493"/>
      <c r="D70" s="493"/>
      <c r="E70" s="497"/>
      <c r="F70" s="497"/>
      <c r="G70" s="497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474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464"/>
      <c r="B71" s="493"/>
      <c r="C71" s="493"/>
      <c r="D71" s="493"/>
      <c r="E71" s="497"/>
      <c r="F71" s="497"/>
      <c r="G71" s="497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214</v>
      </c>
      <c r="N71" s="264"/>
      <c r="O71" s="107">
        <v>3357</v>
      </c>
      <c r="P71" s="474"/>
      <c r="Q71" s="111" t="s">
        <v>216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464"/>
      <c r="B72" s="493"/>
      <c r="C72" s="493"/>
      <c r="D72" s="493"/>
      <c r="E72" s="497"/>
      <c r="F72" s="497"/>
      <c r="G72" s="497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243</v>
      </c>
      <c r="N72" s="264"/>
      <c r="O72" s="128">
        <v>3360</v>
      </c>
      <c r="P72" s="474"/>
      <c r="Q72" s="130" t="s">
        <v>238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464"/>
      <c r="B73" s="493"/>
      <c r="C73" s="493"/>
      <c r="D73" s="493"/>
      <c r="E73" s="497"/>
      <c r="F73" s="497"/>
      <c r="G73" s="497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259</v>
      </c>
      <c r="N73" s="264"/>
      <c r="O73" s="167">
        <v>3363</v>
      </c>
      <c r="P73" s="474"/>
      <c r="Q73" s="169" t="s">
        <v>256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464"/>
      <c r="B74" s="493"/>
      <c r="C74" s="493"/>
      <c r="D74" s="493"/>
      <c r="E74" s="497"/>
      <c r="F74" s="497"/>
      <c r="G74" s="497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301</v>
      </c>
      <c r="N74" s="264"/>
      <c r="O74" s="171">
        <v>3366</v>
      </c>
      <c r="P74" s="474"/>
      <c r="Q74" s="324" t="s">
        <v>297</v>
      </c>
      <c r="R74" s="324"/>
      <c r="S74" s="324" t="s">
        <v>625</v>
      </c>
      <c r="T74" s="324" t="s">
        <v>621</v>
      </c>
      <c r="U74" s="186" t="s">
        <v>622</v>
      </c>
      <c r="V74" s="332" t="s">
        <v>623</v>
      </c>
      <c r="W74" s="174">
        <v>43944</v>
      </c>
    </row>
    <row r="75" spans="1:23" s="7" customFormat="1" x14ac:dyDescent="0.25">
      <c r="A75" s="464"/>
      <c r="B75" s="493"/>
      <c r="C75" s="493"/>
      <c r="D75" s="493"/>
      <c r="E75" s="497"/>
      <c r="F75" s="497"/>
      <c r="G75" s="497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320</v>
      </c>
      <c r="N75" s="264" t="s">
        <v>529</v>
      </c>
      <c r="O75" s="206">
        <v>3369</v>
      </c>
      <c r="P75" s="474"/>
      <c r="Q75" s="207" t="s">
        <v>226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464"/>
      <c r="B76" s="493"/>
      <c r="C76" s="493"/>
      <c r="D76" s="493"/>
      <c r="E76" s="497"/>
      <c r="F76" s="497"/>
      <c r="G76" s="497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400</v>
      </c>
      <c r="N76" s="264"/>
      <c r="O76" s="227">
        <v>3373</v>
      </c>
      <c r="P76" s="474"/>
      <c r="Q76" s="230" t="s">
        <v>394</v>
      </c>
      <c r="R76" s="271"/>
      <c r="S76" s="280"/>
      <c r="T76" s="230" t="s">
        <v>397</v>
      </c>
      <c r="U76" s="231" t="s">
        <v>398</v>
      </c>
      <c r="V76" s="204" t="s">
        <v>399</v>
      </c>
      <c r="W76" s="233">
        <v>43966</v>
      </c>
    </row>
    <row r="77" spans="1:23" s="7" customFormat="1" ht="28.8" x14ac:dyDescent="0.25">
      <c r="A77" s="464"/>
      <c r="B77" s="493"/>
      <c r="C77" s="493"/>
      <c r="D77" s="493"/>
      <c r="E77" s="497"/>
      <c r="F77" s="497"/>
      <c r="G77" s="497"/>
      <c r="H77" s="247">
        <v>4</v>
      </c>
      <c r="I77" s="247">
        <f>ROUND(J77+(K77*2/1024),0)</f>
        <v>8</v>
      </c>
      <c r="J77" s="158">
        <v>4</v>
      </c>
      <c r="K77" s="158">
        <v>2000</v>
      </c>
      <c r="L77" s="247">
        <v>420</v>
      </c>
      <c r="M77" s="246" t="s">
        <v>444</v>
      </c>
      <c r="N77" s="264"/>
      <c r="O77" s="247">
        <v>3376</v>
      </c>
      <c r="P77" s="474"/>
      <c r="Q77" s="248" t="s">
        <v>475</v>
      </c>
      <c r="R77" s="271"/>
      <c r="S77" s="280"/>
      <c r="T77" s="248" t="s">
        <v>441</v>
      </c>
      <c r="U77" s="249" t="s">
        <v>442</v>
      </c>
      <c r="V77" s="204" t="s">
        <v>443</v>
      </c>
      <c r="W77" s="250">
        <v>43984</v>
      </c>
    </row>
    <row r="78" spans="1:23" s="7" customFormat="1" ht="28.8" x14ac:dyDescent="0.25">
      <c r="A78" s="464"/>
      <c r="B78" s="493"/>
      <c r="C78" s="493"/>
      <c r="D78" s="493"/>
      <c r="E78" s="497"/>
      <c r="F78" s="497"/>
      <c r="G78" s="497"/>
      <c r="H78" s="270">
        <v>4</v>
      </c>
      <c r="I78" s="270">
        <f>ROUND(J78+(K78*2/1024),0)</f>
        <v>8</v>
      </c>
      <c r="J78" s="158">
        <v>4</v>
      </c>
      <c r="K78" s="158">
        <v>2000</v>
      </c>
      <c r="L78" s="270">
        <v>420</v>
      </c>
      <c r="M78" s="269" t="s">
        <v>471</v>
      </c>
      <c r="N78" s="269"/>
      <c r="O78" s="270">
        <v>3379</v>
      </c>
      <c r="P78" s="474"/>
      <c r="Q78" s="271" t="s">
        <v>474</v>
      </c>
      <c r="R78" s="271"/>
      <c r="S78" s="280"/>
      <c r="T78" s="271" t="s">
        <v>470</v>
      </c>
      <c r="U78" s="272" t="s">
        <v>472</v>
      </c>
      <c r="V78" s="204" t="s">
        <v>473</v>
      </c>
      <c r="W78" s="273">
        <v>43990</v>
      </c>
    </row>
    <row r="79" spans="1:23" s="7" customFormat="1" x14ac:dyDescent="0.25">
      <c r="A79" s="464"/>
      <c r="B79" s="493"/>
      <c r="C79" s="493"/>
      <c r="D79" s="493"/>
      <c r="E79" s="497"/>
      <c r="F79" s="497"/>
      <c r="G79" s="497"/>
      <c r="H79" s="310">
        <v>4</v>
      </c>
      <c r="I79" s="310">
        <f>ROUND(J79+(K79*2/1024),0)</f>
        <v>8</v>
      </c>
      <c r="J79" s="158">
        <v>4</v>
      </c>
      <c r="K79" s="158">
        <v>2000</v>
      </c>
      <c r="L79" s="310">
        <v>420</v>
      </c>
      <c r="M79" s="309" t="s">
        <v>504</v>
      </c>
      <c r="N79" s="489" t="s">
        <v>497</v>
      </c>
      <c r="O79" s="310">
        <v>3382</v>
      </c>
      <c r="P79" s="474"/>
      <c r="Q79" s="311" t="s">
        <v>498</v>
      </c>
      <c r="R79" s="311" t="s">
        <v>500</v>
      </c>
      <c r="S79" s="311" t="s">
        <v>510</v>
      </c>
      <c r="T79" s="311" t="s">
        <v>501</v>
      </c>
      <c r="U79" s="312" t="s">
        <v>502</v>
      </c>
      <c r="V79" s="204" t="s">
        <v>503</v>
      </c>
      <c r="W79" s="313">
        <v>44006</v>
      </c>
    </row>
    <row r="80" spans="1:23" s="7" customFormat="1" ht="28.8" x14ac:dyDescent="0.25">
      <c r="A80" s="464"/>
      <c r="B80" s="493"/>
      <c r="C80" s="493"/>
      <c r="D80" s="493"/>
      <c r="E80" s="497"/>
      <c r="F80" s="497"/>
      <c r="G80" s="497"/>
      <c r="H80" s="336">
        <v>4</v>
      </c>
      <c r="I80" s="336">
        <f>ROUND(J80+(K80*2/1024),0)</f>
        <v>8</v>
      </c>
      <c r="J80" s="158">
        <v>4</v>
      </c>
      <c r="K80" s="158">
        <v>2000</v>
      </c>
      <c r="L80" s="336">
        <v>420</v>
      </c>
      <c r="M80" s="335" t="s">
        <v>576</v>
      </c>
      <c r="N80" s="494"/>
      <c r="O80" s="336">
        <v>3385</v>
      </c>
      <c r="P80" s="474"/>
      <c r="Q80" s="337" t="s">
        <v>566</v>
      </c>
      <c r="R80" s="337" t="s">
        <v>567</v>
      </c>
      <c r="S80" s="337" t="s">
        <v>565</v>
      </c>
      <c r="T80" s="337" t="s">
        <v>572</v>
      </c>
      <c r="U80" s="338" t="s">
        <v>573</v>
      </c>
      <c r="V80" s="340" t="s">
        <v>574</v>
      </c>
      <c r="W80" s="339">
        <v>44053</v>
      </c>
    </row>
    <row r="81" spans="1:23" s="7" customFormat="1" x14ac:dyDescent="0.25">
      <c r="A81" s="464"/>
      <c r="B81" s="493"/>
      <c r="C81" s="493"/>
      <c r="D81" s="493"/>
      <c r="E81" s="498"/>
      <c r="F81" s="498"/>
      <c r="G81" s="498"/>
      <c r="H81" s="161">
        <v>4</v>
      </c>
      <c r="I81" s="161">
        <f>ROUND(J81+(K81*2/1024),0)</f>
        <v>8</v>
      </c>
      <c r="J81" s="158">
        <v>4</v>
      </c>
      <c r="K81" s="158">
        <v>2000</v>
      </c>
      <c r="L81" s="161">
        <v>420</v>
      </c>
      <c r="M81" s="160" t="s">
        <v>647</v>
      </c>
      <c r="N81" s="495"/>
      <c r="O81" s="161">
        <v>3388</v>
      </c>
      <c r="P81" s="475"/>
      <c r="Q81" s="164" t="s">
        <v>641</v>
      </c>
      <c r="R81" s="271" t="s">
        <v>642</v>
      </c>
      <c r="S81" s="280" t="s">
        <v>649</v>
      </c>
      <c r="T81" s="180" t="s">
        <v>644</v>
      </c>
      <c r="U81" s="189" t="s">
        <v>650</v>
      </c>
      <c r="V81" s="340" t="s">
        <v>651</v>
      </c>
      <c r="W81" s="163">
        <v>44068</v>
      </c>
    </row>
  </sheetData>
  <autoFilter ref="A2:W81"/>
  <mergeCells count="58">
    <mergeCell ref="T62:T66"/>
    <mergeCell ref="U62:U66"/>
    <mergeCell ref="V62:V66"/>
    <mergeCell ref="S62:S66"/>
    <mergeCell ref="R62:R66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N24:N29"/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</mergeCells>
  <phoneticPr fontId="2" type="noConversion"/>
  <hyperlinks>
    <hyperlink ref="V21" r:id="rId1"/>
    <hyperlink ref="V22" r:id="rId2"/>
    <hyperlink ref="V50" r:id="rId3"/>
    <hyperlink ref="V76" r:id="rId4"/>
    <hyperlink ref="V51" r:id="rId5"/>
    <hyperlink ref="V77" r:id="rId6"/>
    <hyperlink ref="V24" r:id="rId7"/>
    <hyperlink ref="V52" r:id="rId8"/>
    <hyperlink ref="V78" r:id="rId9"/>
    <hyperlink ref="V48" r:id="rId10"/>
    <hyperlink ref="V25" r:id="rId11"/>
    <hyperlink ref="V53" r:id="rId12"/>
    <hyperlink ref="V79" r:id="rId13"/>
    <hyperlink ref="V26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7" r:id="rId27"/>
    <hyperlink ref="V28" r:id="rId28"/>
    <hyperlink ref="V29" r:id="rId29"/>
  </hyperlinks>
  <pageMargins left="0.7" right="0.7" top="0.75" bottom="0.75" header="0.3" footer="0.3"/>
  <pageSetup paperSize="9" orientation="portrait" horizontalDpi="1200" verticalDpi="1200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2"/>
  <sheetViews>
    <sheetView tabSelected="1" topLeftCell="A94" workbookViewId="0">
      <pane xSplit="1" topLeftCell="K1" activePane="topRight" state="frozen"/>
      <selection pane="topRight" activeCell="P108" sqref="P108"/>
    </sheetView>
  </sheetViews>
  <sheetFormatPr defaultRowHeight="14.4" x14ac:dyDescent="0.25"/>
  <cols>
    <col min="1" max="1" width="21" customWidth="1"/>
    <col min="2" max="10" width="16.77734375" customWidth="1"/>
    <col min="11" max="11" width="22.77734375" style="176" bestFit="1" customWidth="1"/>
    <col min="12" max="12" width="21.6640625" style="176" bestFit="1" customWidth="1"/>
    <col min="13" max="13" width="16.77734375" customWidth="1"/>
    <col min="14" max="14" width="21.44140625" bestFit="1" customWidth="1"/>
    <col min="15" max="15" width="7.44140625" bestFit="1" customWidth="1"/>
    <col min="16" max="17" width="16.77734375" customWidth="1"/>
    <col min="18" max="18" width="41.33203125" bestFit="1" customWidth="1"/>
    <col min="19" max="19" width="29.21875" bestFit="1" customWidth="1"/>
    <col min="20" max="20" width="10.2187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0" width="8.88671875" style="183"/>
  </cols>
  <sheetData>
    <row r="1" spans="1:24" x14ac:dyDescent="0.25">
      <c r="A1" s="462" t="s">
        <v>10</v>
      </c>
      <c r="B1" s="462"/>
      <c r="C1" s="462"/>
      <c r="D1" s="462"/>
      <c r="E1" s="462"/>
      <c r="F1" s="462"/>
      <c r="G1" s="462"/>
      <c r="H1" s="461" t="s">
        <v>95</v>
      </c>
      <c r="I1" s="461"/>
      <c r="J1" s="461"/>
      <c r="K1" s="461"/>
      <c r="L1" s="461"/>
      <c r="M1" s="461"/>
      <c r="N1" s="461"/>
      <c r="O1" s="461"/>
      <c r="P1" s="461"/>
      <c r="Q1" s="461"/>
      <c r="R1" s="461"/>
      <c r="S1" s="461"/>
      <c r="T1" s="461"/>
      <c r="U1" s="461"/>
      <c r="V1" s="461"/>
      <c r="W1" s="461"/>
      <c r="X1" s="461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405" t="s">
        <v>782</v>
      </c>
      <c r="L2" s="405" t="s">
        <v>783</v>
      </c>
      <c r="M2" s="2" t="s">
        <v>13</v>
      </c>
      <c r="N2" s="2" t="s">
        <v>9</v>
      </c>
      <c r="O2" s="2" t="s">
        <v>492</v>
      </c>
      <c r="P2" s="2" t="str">
        <f>"端口(" &amp; MAX(P3:P94) &amp; ")"</f>
        <v>端口(3397)</v>
      </c>
      <c r="Q2" s="2" t="s">
        <v>3</v>
      </c>
      <c r="R2" s="2" t="s">
        <v>36</v>
      </c>
      <c r="S2" s="2" t="s">
        <v>509</v>
      </c>
      <c r="T2" s="2" t="s">
        <v>507</v>
      </c>
      <c r="U2" s="2" t="s">
        <v>350</v>
      </c>
      <c r="V2" s="184" t="s">
        <v>359</v>
      </c>
      <c r="W2" s="184" t="s">
        <v>370</v>
      </c>
      <c r="X2" s="4" t="s">
        <v>43</v>
      </c>
    </row>
    <row r="3" spans="1:24" ht="14.4" customHeight="1" x14ac:dyDescent="0.25">
      <c r="A3" s="463" t="s">
        <v>287</v>
      </c>
      <c r="B3" s="493">
        <v>56</v>
      </c>
      <c r="C3" s="493">
        <v>512</v>
      </c>
      <c r="D3" s="493">
        <v>44</v>
      </c>
      <c r="E3" s="435" t="str">
        <f>TEXT(ROUND(SUM(I3:I94)/(B3*2)*100,4),"0.00")</f>
        <v>164.29</v>
      </c>
      <c r="F3" s="435" t="str">
        <f>TEXT(ROUND(SUM(J3:J94)/C3*100,4),"0.00")</f>
        <v>108.59</v>
      </c>
      <c r="G3" s="453" t="str">
        <f>TEXT(ROUND(SUM(M3:M94)/(D3*1024)*100,4),"0.00")</f>
        <v>85.76</v>
      </c>
      <c r="H3" s="193" t="s">
        <v>292</v>
      </c>
      <c r="I3" s="194">
        <v>2</v>
      </c>
      <c r="J3" s="194">
        <f t="shared" ref="J3:J33" si="0">ROUND(K3+(L3*2/1024),0)</f>
        <v>6</v>
      </c>
      <c r="K3" s="158">
        <v>2</v>
      </c>
      <c r="L3" s="158">
        <v>2000</v>
      </c>
      <c r="M3" s="194">
        <v>420</v>
      </c>
      <c r="N3" s="193" t="s">
        <v>290</v>
      </c>
      <c r="O3" s="264"/>
      <c r="P3" s="194">
        <v>3306</v>
      </c>
      <c r="Q3" s="456" t="s">
        <v>311</v>
      </c>
      <c r="R3" s="456" t="s">
        <v>614</v>
      </c>
      <c r="S3" s="489" t="s">
        <v>615</v>
      </c>
      <c r="T3" s="489" t="s">
        <v>616</v>
      </c>
      <c r="U3" s="489" t="s">
        <v>617</v>
      </c>
      <c r="V3" s="509" t="s">
        <v>618</v>
      </c>
      <c r="W3" s="512" t="s">
        <v>619</v>
      </c>
      <c r="X3" s="485">
        <v>43944</v>
      </c>
    </row>
    <row r="4" spans="1:24" ht="14.4" customHeight="1" x14ac:dyDescent="0.25">
      <c r="A4" s="463"/>
      <c r="B4" s="493"/>
      <c r="C4" s="493"/>
      <c r="D4" s="493"/>
      <c r="E4" s="436"/>
      <c r="F4" s="436"/>
      <c r="G4" s="454"/>
      <c r="H4" s="193" t="s">
        <v>293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294</v>
      </c>
      <c r="O4" s="264"/>
      <c r="P4" s="194">
        <v>3308</v>
      </c>
      <c r="Q4" s="456"/>
      <c r="R4" s="456"/>
      <c r="S4" s="495"/>
      <c r="T4" s="495"/>
      <c r="U4" s="495"/>
      <c r="V4" s="511"/>
      <c r="W4" s="492"/>
      <c r="X4" s="485"/>
    </row>
    <row r="5" spans="1:24" ht="14.4" customHeight="1" x14ac:dyDescent="0.25">
      <c r="A5" s="463"/>
      <c r="B5" s="493"/>
      <c r="C5" s="493"/>
      <c r="D5" s="493"/>
      <c r="E5" s="436"/>
      <c r="F5" s="436"/>
      <c r="G5" s="454"/>
      <c r="H5" s="193" t="s">
        <v>298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299</v>
      </c>
      <c r="O5" s="264"/>
      <c r="P5" s="194">
        <v>3310</v>
      </c>
      <c r="Q5" s="456"/>
      <c r="R5" s="542" t="s">
        <v>297</v>
      </c>
      <c r="S5" s="543"/>
      <c r="T5" s="275" t="s">
        <v>625</v>
      </c>
      <c r="U5" s="193" t="s">
        <v>621</v>
      </c>
      <c r="V5" s="186" t="s">
        <v>622</v>
      </c>
      <c r="W5" s="332" t="s">
        <v>623</v>
      </c>
      <c r="X5" s="197">
        <v>43944</v>
      </c>
    </row>
    <row r="6" spans="1:24" ht="28.8" customHeight="1" x14ac:dyDescent="0.25">
      <c r="A6" s="463"/>
      <c r="B6" s="493"/>
      <c r="C6" s="493"/>
      <c r="D6" s="493"/>
      <c r="E6" s="436"/>
      <c r="F6" s="436"/>
      <c r="G6" s="454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303</v>
      </c>
      <c r="O6" s="264"/>
      <c r="P6" s="194">
        <v>3312</v>
      </c>
      <c r="Q6" s="456"/>
      <c r="R6" s="544" t="s">
        <v>304</v>
      </c>
      <c r="S6" s="545"/>
      <c r="T6" s="277"/>
      <c r="U6" s="199"/>
      <c r="V6" s="187"/>
      <c r="W6" s="203"/>
      <c r="X6" s="197">
        <v>43944</v>
      </c>
    </row>
    <row r="7" spans="1:24" x14ac:dyDescent="0.25">
      <c r="A7" s="463"/>
      <c r="B7" s="493"/>
      <c r="C7" s="493"/>
      <c r="D7" s="493"/>
      <c r="E7" s="436"/>
      <c r="F7" s="436"/>
      <c r="G7" s="454"/>
      <c r="H7" s="193" t="s">
        <v>308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309</v>
      </c>
      <c r="O7" s="264"/>
      <c r="P7" s="194">
        <v>3314</v>
      </c>
      <c r="Q7" s="456"/>
      <c r="R7" s="542" t="s">
        <v>307</v>
      </c>
      <c r="S7" s="543"/>
      <c r="T7" s="275"/>
      <c r="U7" s="193"/>
      <c r="V7" s="186"/>
      <c r="W7" s="188"/>
      <c r="X7" s="197">
        <v>43945</v>
      </c>
    </row>
    <row r="8" spans="1:24" x14ac:dyDescent="0.25">
      <c r="A8" s="463"/>
      <c r="B8" s="493"/>
      <c r="C8" s="493"/>
      <c r="D8" s="493"/>
      <c r="E8" s="436"/>
      <c r="F8" s="436"/>
      <c r="G8" s="454"/>
      <c r="H8" s="193" t="s">
        <v>308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314</v>
      </c>
      <c r="O8" s="264"/>
      <c r="P8" s="194">
        <v>3316</v>
      </c>
      <c r="Q8" s="456"/>
      <c r="R8" s="542" t="s">
        <v>312</v>
      </c>
      <c r="S8" s="543"/>
      <c r="T8" s="275"/>
      <c r="U8" s="193"/>
      <c r="V8" s="186"/>
      <c r="W8" s="188"/>
      <c r="X8" s="197">
        <v>43945</v>
      </c>
    </row>
    <row r="9" spans="1:24" x14ac:dyDescent="0.25">
      <c r="A9" s="463"/>
      <c r="B9" s="493"/>
      <c r="C9" s="493"/>
      <c r="D9" s="493"/>
      <c r="E9" s="436"/>
      <c r="F9" s="436"/>
      <c r="G9" s="454"/>
      <c r="H9" s="193" t="s">
        <v>308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319</v>
      </c>
      <c r="O9" s="264" t="s">
        <v>529</v>
      </c>
      <c r="P9" s="193">
        <v>3318</v>
      </c>
      <c r="Q9" s="456"/>
      <c r="R9" s="542" t="s">
        <v>318</v>
      </c>
      <c r="S9" s="543"/>
      <c r="T9" s="275"/>
      <c r="U9" s="193"/>
      <c r="V9" s="186"/>
      <c r="W9" s="188"/>
      <c r="X9" s="197">
        <v>43947</v>
      </c>
    </row>
    <row r="10" spans="1:24" ht="14.4" customHeight="1" x14ac:dyDescent="0.25">
      <c r="A10" s="463"/>
      <c r="B10" s="493"/>
      <c r="C10" s="493"/>
      <c r="D10" s="493"/>
      <c r="E10" s="436"/>
      <c r="F10" s="436"/>
      <c r="G10" s="454"/>
      <c r="H10" s="456" t="s">
        <v>389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326</v>
      </c>
      <c r="O10" s="264"/>
      <c r="P10" s="193">
        <v>3321</v>
      </c>
      <c r="Q10" s="456"/>
      <c r="R10" s="532" t="s">
        <v>323</v>
      </c>
      <c r="S10" s="533"/>
      <c r="T10" s="278"/>
      <c r="U10" s="479" t="s">
        <v>377</v>
      </c>
      <c r="V10" s="515" t="s">
        <v>378</v>
      </c>
      <c r="W10" s="551" t="s">
        <v>379</v>
      </c>
      <c r="X10" s="485">
        <v>43948</v>
      </c>
    </row>
    <row r="11" spans="1:24" x14ac:dyDescent="0.25">
      <c r="A11" s="463"/>
      <c r="B11" s="493"/>
      <c r="C11" s="493"/>
      <c r="D11" s="493"/>
      <c r="E11" s="436"/>
      <c r="F11" s="436"/>
      <c r="G11" s="454"/>
      <c r="H11" s="456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327</v>
      </c>
      <c r="O11" s="264"/>
      <c r="P11" s="193">
        <v>3322</v>
      </c>
      <c r="Q11" s="456"/>
      <c r="R11" s="534"/>
      <c r="S11" s="535"/>
      <c r="T11" s="279"/>
      <c r="U11" s="480"/>
      <c r="V11" s="516"/>
      <c r="W11" s="551"/>
      <c r="X11" s="485"/>
    </row>
    <row r="12" spans="1:24" x14ac:dyDescent="0.25">
      <c r="A12" s="463"/>
      <c r="B12" s="493"/>
      <c r="C12" s="493"/>
      <c r="D12" s="493"/>
      <c r="E12" s="436"/>
      <c r="F12" s="436"/>
      <c r="G12" s="454"/>
      <c r="H12" s="456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328</v>
      </c>
      <c r="O12" s="264"/>
      <c r="P12" s="193">
        <v>3323</v>
      </c>
      <c r="Q12" s="456"/>
      <c r="R12" s="534"/>
      <c r="S12" s="535"/>
      <c r="T12" s="279"/>
      <c r="U12" s="480"/>
      <c r="V12" s="516"/>
      <c r="W12" s="551"/>
      <c r="X12" s="485"/>
    </row>
    <row r="13" spans="1:24" x14ac:dyDescent="0.25">
      <c r="A13" s="463"/>
      <c r="B13" s="493"/>
      <c r="C13" s="493"/>
      <c r="D13" s="493"/>
      <c r="E13" s="436"/>
      <c r="F13" s="436"/>
      <c r="G13" s="454"/>
      <c r="H13" s="456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329</v>
      </c>
      <c r="O13" s="264"/>
      <c r="P13" s="193">
        <v>3324</v>
      </c>
      <c r="Q13" s="456"/>
      <c r="R13" s="534"/>
      <c r="S13" s="535"/>
      <c r="T13" s="279"/>
      <c r="U13" s="480"/>
      <c r="V13" s="516"/>
      <c r="W13" s="551"/>
      <c r="X13" s="485"/>
    </row>
    <row r="14" spans="1:24" x14ac:dyDescent="0.25">
      <c r="A14" s="463"/>
      <c r="B14" s="493"/>
      <c r="C14" s="493"/>
      <c r="D14" s="493"/>
      <c r="E14" s="436"/>
      <c r="F14" s="436"/>
      <c r="G14" s="454"/>
      <c r="H14" s="456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330</v>
      </c>
      <c r="O14" s="264"/>
      <c r="P14" s="193">
        <v>3325</v>
      </c>
      <c r="Q14" s="456"/>
      <c r="R14" s="534"/>
      <c r="S14" s="535"/>
      <c r="T14" s="279"/>
      <c r="U14" s="480"/>
      <c r="V14" s="516"/>
      <c r="W14" s="551"/>
      <c r="X14" s="485"/>
    </row>
    <row r="15" spans="1:24" x14ac:dyDescent="0.25">
      <c r="A15" s="463"/>
      <c r="B15" s="493"/>
      <c r="C15" s="493"/>
      <c r="D15" s="493"/>
      <c r="E15" s="436"/>
      <c r="F15" s="436"/>
      <c r="G15" s="454"/>
      <c r="H15" s="456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331</v>
      </c>
      <c r="O15" s="264"/>
      <c r="P15" s="193">
        <v>3326</v>
      </c>
      <c r="Q15" s="456"/>
      <c r="R15" s="534"/>
      <c r="S15" s="535"/>
      <c r="T15" s="279"/>
      <c r="U15" s="480"/>
      <c r="V15" s="516"/>
      <c r="W15" s="551"/>
      <c r="X15" s="485"/>
    </row>
    <row r="16" spans="1:24" x14ac:dyDescent="0.25">
      <c r="A16" s="463"/>
      <c r="B16" s="493"/>
      <c r="C16" s="493"/>
      <c r="D16" s="493"/>
      <c r="E16" s="436"/>
      <c r="F16" s="436"/>
      <c r="G16" s="454"/>
      <c r="H16" s="456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332</v>
      </c>
      <c r="O16" s="264"/>
      <c r="P16" s="193">
        <v>3327</v>
      </c>
      <c r="Q16" s="456"/>
      <c r="R16" s="534"/>
      <c r="S16" s="535"/>
      <c r="T16" s="279"/>
      <c r="U16" s="480"/>
      <c r="V16" s="516"/>
      <c r="W16" s="551"/>
      <c r="X16" s="485"/>
    </row>
    <row r="17" spans="1:24" x14ac:dyDescent="0.25">
      <c r="A17" s="463"/>
      <c r="B17" s="493"/>
      <c r="C17" s="493"/>
      <c r="D17" s="493"/>
      <c r="E17" s="436"/>
      <c r="F17" s="436"/>
      <c r="G17" s="454"/>
      <c r="H17" s="456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333</v>
      </c>
      <c r="O17" s="264"/>
      <c r="P17" s="193">
        <v>3328</v>
      </c>
      <c r="Q17" s="456"/>
      <c r="R17" s="534"/>
      <c r="S17" s="535"/>
      <c r="T17" s="279"/>
      <c r="U17" s="480"/>
      <c r="V17" s="516"/>
      <c r="W17" s="551"/>
      <c r="X17" s="485"/>
    </row>
    <row r="18" spans="1:24" x14ac:dyDescent="0.25">
      <c r="A18" s="463"/>
      <c r="B18" s="493"/>
      <c r="C18" s="493"/>
      <c r="D18" s="493"/>
      <c r="E18" s="436"/>
      <c r="F18" s="436"/>
      <c r="G18" s="454"/>
      <c r="H18" s="456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334</v>
      </c>
      <c r="O18" s="264"/>
      <c r="P18" s="193">
        <v>3329</v>
      </c>
      <c r="Q18" s="456"/>
      <c r="R18" s="534"/>
      <c r="S18" s="535"/>
      <c r="T18" s="279"/>
      <c r="U18" s="480"/>
      <c r="V18" s="516"/>
      <c r="W18" s="551"/>
      <c r="X18" s="485"/>
    </row>
    <row r="19" spans="1:24" x14ac:dyDescent="0.25">
      <c r="A19" s="463"/>
      <c r="B19" s="493"/>
      <c r="C19" s="493"/>
      <c r="D19" s="493"/>
      <c r="E19" s="436"/>
      <c r="F19" s="436"/>
      <c r="G19" s="454"/>
      <c r="H19" s="456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335</v>
      </c>
      <c r="O19" s="264"/>
      <c r="P19" s="193">
        <v>3330</v>
      </c>
      <c r="Q19" s="456"/>
      <c r="R19" s="536"/>
      <c r="S19" s="537"/>
      <c r="T19" s="280"/>
      <c r="U19" s="481"/>
      <c r="V19" s="517"/>
      <c r="W19" s="551"/>
      <c r="X19" s="485"/>
    </row>
    <row r="20" spans="1:24" x14ac:dyDescent="0.25">
      <c r="A20" s="463"/>
      <c r="B20" s="493"/>
      <c r="C20" s="493"/>
      <c r="D20" s="493"/>
      <c r="E20" s="436"/>
      <c r="F20" s="436"/>
      <c r="G20" s="454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345</v>
      </c>
      <c r="O20" s="264"/>
      <c r="P20" s="193">
        <v>3341</v>
      </c>
      <c r="Q20" s="456"/>
      <c r="R20" s="544" t="s">
        <v>346</v>
      </c>
      <c r="S20" s="545"/>
      <c r="T20" s="277"/>
      <c r="U20" s="199" t="s">
        <v>353</v>
      </c>
      <c r="V20" s="187" t="s">
        <v>365</v>
      </c>
      <c r="W20" s="194" t="s">
        <v>376</v>
      </c>
      <c r="X20" s="197">
        <v>43960</v>
      </c>
    </row>
    <row r="21" spans="1:24" ht="14.4" customHeight="1" x14ac:dyDescent="0.25">
      <c r="A21" s="463"/>
      <c r="B21" s="493"/>
      <c r="C21" s="493"/>
      <c r="D21" s="493"/>
      <c r="E21" s="436"/>
      <c r="F21" s="436"/>
      <c r="G21" s="454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357</v>
      </c>
      <c r="O21" s="264"/>
      <c r="P21" s="193">
        <v>3344</v>
      </c>
      <c r="Q21" s="456"/>
      <c r="R21" s="532" t="s">
        <v>355</v>
      </c>
      <c r="S21" s="533"/>
      <c r="T21" s="278"/>
      <c r="U21" s="479" t="s">
        <v>356</v>
      </c>
      <c r="V21" s="515" t="s">
        <v>364</v>
      </c>
      <c r="W21" s="473" t="s">
        <v>374</v>
      </c>
      <c r="X21" s="476">
        <v>43962</v>
      </c>
    </row>
    <row r="22" spans="1:24" x14ac:dyDescent="0.25">
      <c r="A22" s="463"/>
      <c r="B22" s="493"/>
      <c r="C22" s="493"/>
      <c r="D22" s="493"/>
      <c r="E22" s="436"/>
      <c r="F22" s="436"/>
      <c r="G22" s="454"/>
      <c r="H22" s="201" t="s">
        <v>354</v>
      </c>
      <c r="I22" s="202">
        <v>2</v>
      </c>
      <c r="J22" s="202">
        <f t="shared" si="0"/>
        <v>6</v>
      </c>
      <c r="K22" s="158">
        <v>2</v>
      </c>
      <c r="L22" s="158">
        <v>2000</v>
      </c>
      <c r="M22" s="202">
        <v>420</v>
      </c>
      <c r="N22" s="201" t="s">
        <v>358</v>
      </c>
      <c r="O22" s="264"/>
      <c r="P22" s="201">
        <v>3345</v>
      </c>
      <c r="Q22" s="456"/>
      <c r="R22" s="536"/>
      <c r="S22" s="537"/>
      <c r="T22" s="280"/>
      <c r="U22" s="481"/>
      <c r="V22" s="517"/>
      <c r="W22" s="475"/>
      <c r="X22" s="478"/>
    </row>
    <row r="23" spans="1:24" ht="14.4" customHeight="1" x14ac:dyDescent="0.25">
      <c r="A23" s="463"/>
      <c r="B23" s="493"/>
      <c r="C23" s="493"/>
      <c r="D23" s="493"/>
      <c r="E23" s="436"/>
      <c r="F23" s="436"/>
      <c r="G23" s="454"/>
      <c r="H23" s="201" t="s">
        <v>381</v>
      </c>
      <c r="I23" s="202">
        <v>2</v>
      </c>
      <c r="J23" s="202">
        <f t="shared" si="0"/>
        <v>6</v>
      </c>
      <c r="K23" s="158">
        <v>2</v>
      </c>
      <c r="L23" s="158">
        <v>2000</v>
      </c>
      <c r="M23" s="202">
        <v>420</v>
      </c>
      <c r="N23" s="201" t="s">
        <v>382</v>
      </c>
      <c r="O23" s="264"/>
      <c r="P23" s="201">
        <v>3348</v>
      </c>
      <c r="Q23" s="456"/>
      <c r="R23" s="532" t="s">
        <v>392</v>
      </c>
      <c r="S23" s="533"/>
      <c r="T23" s="479"/>
      <c r="U23" s="546" t="s">
        <v>456</v>
      </c>
      <c r="V23" s="515" t="s">
        <v>383</v>
      </c>
      <c r="W23" s="547" t="s">
        <v>459</v>
      </c>
      <c r="X23" s="476">
        <v>43966</v>
      </c>
    </row>
    <row r="24" spans="1:24" x14ac:dyDescent="0.25">
      <c r="A24" s="463"/>
      <c r="B24" s="493"/>
      <c r="C24" s="493"/>
      <c r="D24" s="493"/>
      <c r="E24" s="436"/>
      <c r="F24" s="436"/>
      <c r="G24" s="454"/>
      <c r="H24" s="182" t="s">
        <v>429</v>
      </c>
      <c r="I24" s="202">
        <v>2</v>
      </c>
      <c r="J24" s="202">
        <f t="shared" si="0"/>
        <v>6</v>
      </c>
      <c r="K24" s="158">
        <v>2</v>
      </c>
      <c r="L24" s="158">
        <v>2000</v>
      </c>
      <c r="M24" s="202">
        <v>420</v>
      </c>
      <c r="N24" s="201" t="s">
        <v>384</v>
      </c>
      <c r="O24" s="264"/>
      <c r="P24" s="201">
        <v>3349</v>
      </c>
      <c r="Q24" s="456"/>
      <c r="R24" s="534"/>
      <c r="S24" s="535"/>
      <c r="T24" s="480"/>
      <c r="U24" s="546"/>
      <c r="V24" s="516"/>
      <c r="W24" s="549"/>
      <c r="X24" s="477"/>
    </row>
    <row r="25" spans="1:24" x14ac:dyDescent="0.25">
      <c r="A25" s="463"/>
      <c r="B25" s="493"/>
      <c r="C25" s="493"/>
      <c r="D25" s="493"/>
      <c r="E25" s="436"/>
      <c r="F25" s="436"/>
      <c r="G25" s="454"/>
      <c r="H25" s="494" t="s">
        <v>430</v>
      </c>
      <c r="I25" s="202">
        <v>2</v>
      </c>
      <c r="J25" s="202">
        <f t="shared" si="0"/>
        <v>6</v>
      </c>
      <c r="K25" s="158">
        <v>2</v>
      </c>
      <c r="L25" s="158">
        <v>2000</v>
      </c>
      <c r="M25" s="202">
        <v>420</v>
      </c>
      <c r="N25" s="201" t="s">
        <v>385</v>
      </c>
      <c r="O25" s="264"/>
      <c r="P25" s="201">
        <v>3350</v>
      </c>
      <c r="Q25" s="456"/>
      <c r="R25" s="534"/>
      <c r="S25" s="535"/>
      <c r="T25" s="480"/>
      <c r="U25" s="546"/>
      <c r="V25" s="516"/>
      <c r="W25" s="549"/>
      <c r="X25" s="477"/>
    </row>
    <row r="26" spans="1:24" x14ac:dyDescent="0.25">
      <c r="A26" s="463"/>
      <c r="B26" s="493"/>
      <c r="C26" s="493"/>
      <c r="D26" s="493"/>
      <c r="E26" s="436"/>
      <c r="F26" s="436"/>
      <c r="G26" s="454"/>
      <c r="H26" s="495"/>
      <c r="I26" s="202">
        <v>2</v>
      </c>
      <c r="J26" s="202">
        <f t="shared" si="0"/>
        <v>6</v>
      </c>
      <c r="K26" s="158">
        <v>2</v>
      </c>
      <c r="L26" s="158">
        <v>2000</v>
      </c>
      <c r="M26" s="202">
        <v>420</v>
      </c>
      <c r="N26" s="201" t="s">
        <v>386</v>
      </c>
      <c r="O26" s="264"/>
      <c r="P26" s="201">
        <v>3351</v>
      </c>
      <c r="Q26" s="456"/>
      <c r="R26" s="534"/>
      <c r="S26" s="535"/>
      <c r="T26" s="480"/>
      <c r="U26" s="546"/>
      <c r="V26" s="516"/>
      <c r="W26" s="549"/>
      <c r="X26" s="477"/>
    </row>
    <row r="27" spans="1:24" x14ac:dyDescent="0.25">
      <c r="A27" s="463"/>
      <c r="B27" s="493"/>
      <c r="C27" s="493"/>
      <c r="D27" s="493"/>
      <c r="E27" s="436"/>
      <c r="F27" s="436"/>
      <c r="G27" s="454"/>
      <c r="H27" s="201" t="s">
        <v>388</v>
      </c>
      <c r="I27" s="202">
        <v>2</v>
      </c>
      <c r="J27" s="202">
        <f t="shared" si="0"/>
        <v>6</v>
      </c>
      <c r="K27" s="158">
        <v>2</v>
      </c>
      <c r="L27" s="158">
        <v>2000</v>
      </c>
      <c r="M27" s="202">
        <v>420</v>
      </c>
      <c r="N27" s="201" t="s">
        <v>387</v>
      </c>
      <c r="O27" s="264"/>
      <c r="P27" s="201">
        <v>3352</v>
      </c>
      <c r="Q27" s="456"/>
      <c r="R27" s="534"/>
      <c r="S27" s="535"/>
      <c r="T27" s="480"/>
      <c r="U27" s="546"/>
      <c r="V27" s="516"/>
      <c r="W27" s="549"/>
      <c r="X27" s="477"/>
    </row>
    <row r="28" spans="1:24" x14ac:dyDescent="0.25">
      <c r="A28" s="463"/>
      <c r="B28" s="493"/>
      <c r="C28" s="493"/>
      <c r="D28" s="493"/>
      <c r="E28" s="436"/>
      <c r="F28" s="436"/>
      <c r="G28" s="454"/>
      <c r="H28" s="221" t="s">
        <v>390</v>
      </c>
      <c r="I28" s="222">
        <v>2</v>
      </c>
      <c r="J28" s="222">
        <f t="shared" si="0"/>
        <v>6</v>
      </c>
      <c r="K28" s="158">
        <v>2</v>
      </c>
      <c r="L28" s="158">
        <v>2000</v>
      </c>
      <c r="M28" s="222">
        <v>420</v>
      </c>
      <c r="N28" s="221" t="s">
        <v>391</v>
      </c>
      <c r="O28" s="264"/>
      <c r="P28" s="221">
        <v>3353</v>
      </c>
      <c r="Q28" s="456"/>
      <c r="R28" s="536"/>
      <c r="S28" s="537"/>
      <c r="T28" s="481"/>
      <c r="U28" s="546"/>
      <c r="V28" s="517"/>
      <c r="W28" s="548"/>
      <c r="X28" s="478"/>
    </row>
    <row r="29" spans="1:24" ht="14.4" customHeight="1" x14ac:dyDescent="0.25">
      <c r="A29" s="463"/>
      <c r="B29" s="493"/>
      <c r="C29" s="493"/>
      <c r="D29" s="493"/>
      <c r="E29" s="436"/>
      <c r="F29" s="436"/>
      <c r="G29" s="454"/>
      <c r="H29" s="221" t="s">
        <v>422</v>
      </c>
      <c r="I29" s="222">
        <v>2</v>
      </c>
      <c r="J29" s="222">
        <f t="shared" si="0"/>
        <v>6</v>
      </c>
      <c r="K29" s="158">
        <v>2</v>
      </c>
      <c r="L29" s="158">
        <v>2000</v>
      </c>
      <c r="M29" s="222">
        <v>420</v>
      </c>
      <c r="N29" s="221" t="s">
        <v>410</v>
      </c>
      <c r="O29" s="264"/>
      <c r="P29" s="221">
        <v>3358</v>
      </c>
      <c r="Q29" s="456"/>
      <c r="R29" s="532" t="s">
        <v>415</v>
      </c>
      <c r="S29" s="533"/>
      <c r="T29" s="278"/>
      <c r="U29" s="479" t="s">
        <v>412</v>
      </c>
      <c r="V29" s="515" t="s">
        <v>413</v>
      </c>
      <c r="W29" s="547" t="s">
        <v>414</v>
      </c>
      <c r="X29" s="476">
        <v>43978</v>
      </c>
    </row>
    <row r="30" spans="1:24" x14ac:dyDescent="0.25">
      <c r="A30" s="463"/>
      <c r="B30" s="493"/>
      <c r="C30" s="493"/>
      <c r="D30" s="493"/>
      <c r="E30" s="436"/>
      <c r="F30" s="436"/>
      <c r="G30" s="454"/>
      <c r="H30" s="221" t="s">
        <v>423</v>
      </c>
      <c r="I30" s="222">
        <v>2</v>
      </c>
      <c r="J30" s="222">
        <f t="shared" si="0"/>
        <v>6</v>
      </c>
      <c r="K30" s="158">
        <v>2</v>
      </c>
      <c r="L30" s="158">
        <v>2000</v>
      </c>
      <c r="M30" s="222">
        <v>420</v>
      </c>
      <c r="N30" s="221" t="s">
        <v>411</v>
      </c>
      <c r="O30" s="264"/>
      <c r="P30" s="221">
        <v>3359</v>
      </c>
      <c r="Q30" s="456"/>
      <c r="R30" s="534"/>
      <c r="S30" s="535"/>
      <c r="T30" s="279"/>
      <c r="U30" s="480"/>
      <c r="V30" s="516"/>
      <c r="W30" s="549"/>
      <c r="X30" s="477"/>
    </row>
    <row r="31" spans="1:24" x14ac:dyDescent="0.25">
      <c r="A31" s="463"/>
      <c r="B31" s="493"/>
      <c r="C31" s="493"/>
      <c r="D31" s="493"/>
      <c r="E31" s="436"/>
      <c r="F31" s="436"/>
      <c r="G31" s="454"/>
      <c r="H31" s="221" t="s">
        <v>424</v>
      </c>
      <c r="I31" s="222">
        <v>2</v>
      </c>
      <c r="J31" s="222">
        <f t="shared" si="0"/>
        <v>6</v>
      </c>
      <c r="K31" s="158">
        <v>2</v>
      </c>
      <c r="L31" s="158">
        <v>2000</v>
      </c>
      <c r="M31" s="222">
        <v>420</v>
      </c>
      <c r="N31" s="221" t="s">
        <v>421</v>
      </c>
      <c r="O31" s="264"/>
      <c r="P31" s="221">
        <v>3360</v>
      </c>
      <c r="Q31" s="456"/>
      <c r="R31" s="536"/>
      <c r="S31" s="537"/>
      <c r="T31" s="280"/>
      <c r="U31" s="481"/>
      <c r="V31" s="517"/>
      <c r="W31" s="548"/>
      <c r="X31" s="478"/>
    </row>
    <row r="32" spans="1:24" ht="14.4" customHeight="1" x14ac:dyDescent="0.25">
      <c r="A32" s="463"/>
      <c r="B32" s="493"/>
      <c r="C32" s="493"/>
      <c r="D32" s="493"/>
      <c r="E32" s="436"/>
      <c r="F32" s="436"/>
      <c r="G32" s="454"/>
      <c r="H32" s="226" t="s">
        <v>429</v>
      </c>
      <c r="I32" s="227">
        <v>2</v>
      </c>
      <c r="J32" s="227">
        <f t="shared" si="0"/>
        <v>6</v>
      </c>
      <c r="K32" s="158">
        <v>2</v>
      </c>
      <c r="L32" s="158">
        <v>2000</v>
      </c>
      <c r="M32" s="227">
        <v>420</v>
      </c>
      <c r="N32" s="226" t="s">
        <v>426</v>
      </c>
      <c r="O32" s="264"/>
      <c r="P32" s="226">
        <v>3364</v>
      </c>
      <c r="Q32" s="456"/>
      <c r="R32" s="532" t="s">
        <v>432</v>
      </c>
      <c r="S32" s="533"/>
      <c r="T32" s="278"/>
      <c r="U32" s="479" t="s">
        <v>433</v>
      </c>
      <c r="V32" s="515" t="s">
        <v>434</v>
      </c>
      <c r="W32" s="547" t="s">
        <v>435</v>
      </c>
      <c r="X32" s="476">
        <v>43984</v>
      </c>
    </row>
    <row r="33" spans="1:24" x14ac:dyDescent="0.25">
      <c r="A33" s="463"/>
      <c r="B33" s="493"/>
      <c r="C33" s="493"/>
      <c r="D33" s="493"/>
      <c r="E33" s="436"/>
      <c r="F33" s="436"/>
      <c r="G33" s="454"/>
      <c r="H33" s="226" t="s">
        <v>430</v>
      </c>
      <c r="I33" s="227">
        <v>2</v>
      </c>
      <c r="J33" s="227">
        <f t="shared" si="0"/>
        <v>6</v>
      </c>
      <c r="K33" s="158">
        <v>2</v>
      </c>
      <c r="L33" s="158">
        <v>2000</v>
      </c>
      <c r="M33" s="227">
        <v>420</v>
      </c>
      <c r="N33" s="226" t="s">
        <v>427</v>
      </c>
      <c r="O33" s="264"/>
      <c r="P33" s="226">
        <v>3365</v>
      </c>
      <c r="Q33" s="456"/>
      <c r="R33" s="534"/>
      <c r="S33" s="535"/>
      <c r="T33" s="279"/>
      <c r="U33" s="480"/>
      <c r="V33" s="516"/>
      <c r="W33" s="549"/>
      <c r="X33" s="477"/>
    </row>
    <row r="34" spans="1:24" x14ac:dyDescent="0.25">
      <c r="A34" s="463"/>
      <c r="B34" s="493"/>
      <c r="C34" s="493"/>
      <c r="D34" s="493"/>
      <c r="E34" s="436"/>
      <c r="F34" s="436"/>
      <c r="G34" s="454"/>
      <c r="H34" s="226" t="s">
        <v>431</v>
      </c>
      <c r="I34" s="227">
        <v>2</v>
      </c>
      <c r="J34" s="227">
        <f t="shared" ref="J34:J48" si="1">ROUND(K34+(L34*2/1024),0)</f>
        <v>6</v>
      </c>
      <c r="K34" s="158">
        <v>2</v>
      </c>
      <c r="L34" s="158">
        <v>2000</v>
      </c>
      <c r="M34" s="227">
        <v>420</v>
      </c>
      <c r="N34" s="226" t="s">
        <v>428</v>
      </c>
      <c r="O34" s="264"/>
      <c r="P34" s="226">
        <v>3366</v>
      </c>
      <c r="Q34" s="456"/>
      <c r="R34" s="536"/>
      <c r="S34" s="537"/>
      <c r="T34" s="280"/>
      <c r="U34" s="481"/>
      <c r="V34" s="517"/>
      <c r="W34" s="548"/>
      <c r="X34" s="478"/>
    </row>
    <row r="35" spans="1:24" x14ac:dyDescent="0.25">
      <c r="A35" s="463"/>
      <c r="B35" s="493"/>
      <c r="C35" s="493"/>
      <c r="D35" s="493"/>
      <c r="E35" s="436"/>
      <c r="F35" s="436"/>
      <c r="G35" s="454"/>
      <c r="H35" s="241" t="s">
        <v>463</v>
      </c>
      <c r="I35" s="242">
        <v>2</v>
      </c>
      <c r="J35" s="242">
        <f t="shared" si="1"/>
        <v>6</v>
      </c>
      <c r="K35" s="158">
        <v>2</v>
      </c>
      <c r="L35" s="158">
        <v>2000</v>
      </c>
      <c r="M35" s="242">
        <v>420</v>
      </c>
      <c r="N35" s="241" t="s">
        <v>454</v>
      </c>
      <c r="O35" s="264"/>
      <c r="P35" s="241">
        <v>3370</v>
      </c>
      <c r="Q35" s="456"/>
      <c r="R35" s="532" t="s">
        <v>455</v>
      </c>
      <c r="S35" s="533"/>
      <c r="T35" s="278"/>
      <c r="U35" s="479" t="s">
        <v>457</v>
      </c>
      <c r="V35" s="515" t="s">
        <v>458</v>
      </c>
      <c r="W35" s="547" t="s">
        <v>460</v>
      </c>
      <c r="X35" s="243">
        <v>43987</v>
      </c>
    </row>
    <row r="36" spans="1:24" x14ac:dyDescent="0.25">
      <c r="A36" s="463"/>
      <c r="B36" s="493"/>
      <c r="C36" s="493"/>
      <c r="D36" s="493"/>
      <c r="E36" s="436"/>
      <c r="F36" s="436"/>
      <c r="G36" s="454"/>
      <c r="H36" s="244" t="s">
        <v>464</v>
      </c>
      <c r="I36" s="245">
        <v>2</v>
      </c>
      <c r="J36" s="245">
        <f>ROUND(K36+(L36*2/1024),0)</f>
        <v>6</v>
      </c>
      <c r="K36" s="158">
        <v>2</v>
      </c>
      <c r="L36" s="158">
        <v>2000</v>
      </c>
      <c r="M36" s="245">
        <v>420</v>
      </c>
      <c r="N36" s="244" t="s">
        <v>461</v>
      </c>
      <c r="O36" s="264"/>
      <c r="P36" s="244">
        <v>3371</v>
      </c>
      <c r="Q36" s="456"/>
      <c r="R36" s="534"/>
      <c r="S36" s="535"/>
      <c r="T36" s="279"/>
      <c r="U36" s="480"/>
      <c r="V36" s="516"/>
      <c r="W36" s="549"/>
      <c r="X36" s="476">
        <v>43990</v>
      </c>
    </row>
    <row r="37" spans="1:24" x14ac:dyDescent="0.25">
      <c r="A37" s="463"/>
      <c r="B37" s="493"/>
      <c r="C37" s="493"/>
      <c r="D37" s="493"/>
      <c r="E37" s="436"/>
      <c r="F37" s="436"/>
      <c r="G37" s="454"/>
      <c r="H37" s="244" t="s">
        <v>465</v>
      </c>
      <c r="I37" s="245">
        <v>2</v>
      </c>
      <c r="J37" s="245">
        <f t="shared" si="1"/>
        <v>6</v>
      </c>
      <c r="K37" s="158">
        <v>2</v>
      </c>
      <c r="L37" s="158">
        <v>2000</v>
      </c>
      <c r="M37" s="245">
        <v>420</v>
      </c>
      <c r="N37" s="244" t="s">
        <v>462</v>
      </c>
      <c r="O37" s="264"/>
      <c r="P37" s="244">
        <v>3372</v>
      </c>
      <c r="Q37" s="456"/>
      <c r="R37" s="534"/>
      <c r="S37" s="535"/>
      <c r="T37" s="279"/>
      <c r="U37" s="480"/>
      <c r="V37" s="516"/>
      <c r="W37" s="549"/>
      <c r="X37" s="477"/>
    </row>
    <row r="38" spans="1:24" x14ac:dyDescent="0.25">
      <c r="A38" s="463"/>
      <c r="B38" s="493"/>
      <c r="C38" s="493"/>
      <c r="D38" s="493"/>
      <c r="E38" s="436"/>
      <c r="F38" s="436"/>
      <c r="G38" s="454"/>
      <c r="H38" s="244" t="s">
        <v>466</v>
      </c>
      <c r="I38" s="245">
        <v>2</v>
      </c>
      <c r="J38" s="245">
        <f t="shared" si="1"/>
        <v>6</v>
      </c>
      <c r="K38" s="158">
        <v>2</v>
      </c>
      <c r="L38" s="158">
        <v>2000</v>
      </c>
      <c r="M38" s="245">
        <v>420</v>
      </c>
      <c r="N38" s="244" t="s">
        <v>467</v>
      </c>
      <c r="O38" s="264"/>
      <c r="P38" s="244">
        <v>3373</v>
      </c>
      <c r="Q38" s="456"/>
      <c r="R38" s="536"/>
      <c r="S38" s="537"/>
      <c r="T38" s="280"/>
      <c r="U38" s="481"/>
      <c r="V38" s="517"/>
      <c r="W38" s="548"/>
      <c r="X38" s="478"/>
    </row>
    <row r="39" spans="1:24" x14ac:dyDescent="0.25">
      <c r="A39" s="463"/>
      <c r="B39" s="493"/>
      <c r="C39" s="493"/>
      <c r="D39" s="493"/>
      <c r="E39" s="436"/>
      <c r="F39" s="436"/>
      <c r="G39" s="454"/>
      <c r="H39" s="285" t="s">
        <v>540</v>
      </c>
      <c r="I39" s="286">
        <v>2</v>
      </c>
      <c r="J39" s="286">
        <f>ROUND(K39+(L39*2/1024),0)</f>
        <v>6</v>
      </c>
      <c r="K39" s="158">
        <v>2</v>
      </c>
      <c r="L39" s="158">
        <v>2000</v>
      </c>
      <c r="M39" s="286">
        <v>420</v>
      </c>
      <c r="N39" s="285" t="s">
        <v>520</v>
      </c>
      <c r="O39" s="489" t="s">
        <v>521</v>
      </c>
      <c r="P39" s="285">
        <v>3379</v>
      </c>
      <c r="Q39" s="456"/>
      <c r="R39" s="532" t="s">
        <v>522</v>
      </c>
      <c r="S39" s="533"/>
      <c r="T39" s="479" t="s">
        <v>523</v>
      </c>
      <c r="U39" s="479" t="s">
        <v>524</v>
      </c>
      <c r="V39" s="515" t="s">
        <v>525</v>
      </c>
      <c r="W39" s="547" t="s">
        <v>526</v>
      </c>
      <c r="X39" s="287">
        <v>44006</v>
      </c>
    </row>
    <row r="40" spans="1:24" x14ac:dyDescent="0.25">
      <c r="A40" s="463"/>
      <c r="B40" s="493"/>
      <c r="C40" s="493"/>
      <c r="D40" s="493"/>
      <c r="E40" s="436"/>
      <c r="F40" s="436"/>
      <c r="G40" s="454"/>
      <c r="H40" s="285" t="s">
        <v>538</v>
      </c>
      <c r="I40" s="286">
        <v>2</v>
      </c>
      <c r="J40" s="286">
        <f>ROUND(K40+(L40*2/1024),0)</f>
        <v>6</v>
      </c>
      <c r="K40" s="158">
        <v>2</v>
      </c>
      <c r="L40" s="158">
        <v>2000</v>
      </c>
      <c r="M40" s="286">
        <v>420</v>
      </c>
      <c r="N40" s="285" t="s">
        <v>527</v>
      </c>
      <c r="O40" s="494"/>
      <c r="P40" s="285">
        <v>3380</v>
      </c>
      <c r="Q40" s="456"/>
      <c r="R40" s="534"/>
      <c r="S40" s="535"/>
      <c r="T40" s="480"/>
      <c r="U40" s="480"/>
      <c r="V40" s="516"/>
      <c r="W40" s="549"/>
      <c r="X40" s="476">
        <v>44010</v>
      </c>
    </row>
    <row r="41" spans="1:24" x14ac:dyDescent="0.25">
      <c r="A41" s="463"/>
      <c r="B41" s="493"/>
      <c r="C41" s="493"/>
      <c r="D41" s="493"/>
      <c r="E41" s="436"/>
      <c r="F41" s="436"/>
      <c r="G41" s="454"/>
      <c r="H41" s="283" t="s">
        <v>539</v>
      </c>
      <c r="I41" s="284">
        <v>2</v>
      </c>
      <c r="J41" s="284">
        <f t="shared" si="1"/>
        <v>6</v>
      </c>
      <c r="K41" s="158">
        <v>2</v>
      </c>
      <c r="L41" s="158">
        <v>2000</v>
      </c>
      <c r="M41" s="284">
        <v>420</v>
      </c>
      <c r="N41" s="283" t="s">
        <v>528</v>
      </c>
      <c r="O41" s="494"/>
      <c r="P41" s="283">
        <v>3381</v>
      </c>
      <c r="Q41" s="456"/>
      <c r="R41" s="536"/>
      <c r="S41" s="537"/>
      <c r="T41" s="481"/>
      <c r="U41" s="481"/>
      <c r="V41" s="517"/>
      <c r="W41" s="548"/>
      <c r="X41" s="478"/>
    </row>
    <row r="42" spans="1:24" ht="14.4" customHeight="1" x14ac:dyDescent="0.25">
      <c r="A42" s="463"/>
      <c r="B42" s="493"/>
      <c r="C42" s="493"/>
      <c r="D42" s="493"/>
      <c r="E42" s="436"/>
      <c r="F42" s="436"/>
      <c r="G42" s="454"/>
      <c r="H42" s="301" t="s">
        <v>563</v>
      </c>
      <c r="I42" s="302">
        <v>2</v>
      </c>
      <c r="J42" s="302">
        <f>ROUND(K42+(L42*2/1024),0)</f>
        <v>6</v>
      </c>
      <c r="K42" s="158">
        <v>2</v>
      </c>
      <c r="L42" s="158">
        <v>2000</v>
      </c>
      <c r="M42" s="302">
        <v>420</v>
      </c>
      <c r="N42" s="301" t="s">
        <v>560</v>
      </c>
      <c r="O42" s="494"/>
      <c r="P42" s="301">
        <v>3385</v>
      </c>
      <c r="Q42" s="456"/>
      <c r="R42" s="532" t="s">
        <v>556</v>
      </c>
      <c r="S42" s="533"/>
      <c r="T42" s="479"/>
      <c r="U42" s="479" t="s">
        <v>557</v>
      </c>
      <c r="V42" s="515" t="s">
        <v>558</v>
      </c>
      <c r="W42" s="547" t="s">
        <v>559</v>
      </c>
      <c r="X42" s="476">
        <v>44048</v>
      </c>
    </row>
    <row r="43" spans="1:24" x14ac:dyDescent="0.25">
      <c r="A43" s="463"/>
      <c r="B43" s="493"/>
      <c r="C43" s="493"/>
      <c r="D43" s="493"/>
      <c r="E43" s="436"/>
      <c r="F43" s="436"/>
      <c r="G43" s="454"/>
      <c r="H43" s="301" t="s">
        <v>564</v>
      </c>
      <c r="I43" s="302">
        <v>2</v>
      </c>
      <c r="J43" s="302">
        <f t="shared" si="1"/>
        <v>6</v>
      </c>
      <c r="K43" s="158">
        <v>2</v>
      </c>
      <c r="L43" s="158">
        <v>2000</v>
      </c>
      <c r="M43" s="302">
        <v>420</v>
      </c>
      <c r="N43" s="301" t="s">
        <v>561</v>
      </c>
      <c r="O43" s="494"/>
      <c r="P43" s="301">
        <v>3386</v>
      </c>
      <c r="Q43" s="456"/>
      <c r="R43" s="536"/>
      <c r="S43" s="537"/>
      <c r="T43" s="481"/>
      <c r="U43" s="481"/>
      <c r="V43" s="517"/>
      <c r="W43" s="548"/>
      <c r="X43" s="478"/>
    </row>
    <row r="44" spans="1:24" x14ac:dyDescent="0.25">
      <c r="A44" s="463"/>
      <c r="B44" s="493"/>
      <c r="C44" s="493"/>
      <c r="D44" s="493"/>
      <c r="E44" s="436"/>
      <c r="F44" s="436"/>
      <c r="G44" s="454"/>
      <c r="H44" s="314" t="s">
        <v>577</v>
      </c>
      <c r="I44" s="315">
        <v>2</v>
      </c>
      <c r="J44" s="315">
        <f>ROUND(K44+(L44*2/1024),0)</f>
        <v>6</v>
      </c>
      <c r="K44" s="158">
        <v>2</v>
      </c>
      <c r="L44" s="158">
        <v>2000</v>
      </c>
      <c r="M44" s="315">
        <v>420</v>
      </c>
      <c r="N44" s="314" t="s">
        <v>579</v>
      </c>
      <c r="O44" s="494"/>
      <c r="P44" s="314">
        <v>3389</v>
      </c>
      <c r="Q44" s="456"/>
      <c r="R44" s="479" t="s">
        <v>581</v>
      </c>
      <c r="S44" s="479" t="s">
        <v>582</v>
      </c>
      <c r="T44" s="479" t="s">
        <v>583</v>
      </c>
      <c r="U44" s="479" t="s">
        <v>584</v>
      </c>
      <c r="V44" s="515" t="s">
        <v>585</v>
      </c>
      <c r="W44" s="547" t="s">
        <v>586</v>
      </c>
      <c r="X44" s="476">
        <v>44053</v>
      </c>
    </row>
    <row r="45" spans="1:24" x14ac:dyDescent="0.25">
      <c r="A45" s="463"/>
      <c r="B45" s="493"/>
      <c r="C45" s="493"/>
      <c r="D45" s="493"/>
      <c r="E45" s="436"/>
      <c r="F45" s="436"/>
      <c r="G45" s="454"/>
      <c r="H45" s="314" t="s">
        <v>578</v>
      </c>
      <c r="I45" s="315">
        <v>2</v>
      </c>
      <c r="J45" s="315">
        <f t="shared" si="1"/>
        <v>6</v>
      </c>
      <c r="K45" s="158">
        <v>2</v>
      </c>
      <c r="L45" s="158">
        <v>2000</v>
      </c>
      <c r="M45" s="315">
        <v>420</v>
      </c>
      <c r="N45" s="314" t="s">
        <v>580</v>
      </c>
      <c r="O45" s="494"/>
      <c r="P45" s="314">
        <v>3390</v>
      </c>
      <c r="Q45" s="456"/>
      <c r="R45" s="481"/>
      <c r="S45" s="481"/>
      <c r="T45" s="481"/>
      <c r="U45" s="481"/>
      <c r="V45" s="517"/>
      <c r="W45" s="548"/>
      <c r="X45" s="478"/>
    </row>
    <row r="46" spans="1:24" x14ac:dyDescent="0.25">
      <c r="A46" s="463"/>
      <c r="B46" s="493"/>
      <c r="C46" s="493"/>
      <c r="D46" s="493"/>
      <c r="E46" s="436"/>
      <c r="F46" s="436"/>
      <c r="G46" s="454"/>
      <c r="H46" s="335" t="s">
        <v>637</v>
      </c>
      <c r="I46" s="336">
        <v>2</v>
      </c>
      <c r="J46" s="336">
        <f t="shared" si="1"/>
        <v>6</v>
      </c>
      <c r="K46" s="158">
        <v>2</v>
      </c>
      <c r="L46" s="158">
        <v>2000</v>
      </c>
      <c r="M46" s="336">
        <v>420</v>
      </c>
      <c r="N46" s="335" t="s">
        <v>639</v>
      </c>
      <c r="O46" s="494"/>
      <c r="P46" s="335">
        <v>3394</v>
      </c>
      <c r="Q46" s="456"/>
      <c r="R46" s="479" t="s">
        <v>648</v>
      </c>
      <c r="S46" s="479" t="s">
        <v>642</v>
      </c>
      <c r="T46" s="479" t="s">
        <v>643</v>
      </c>
      <c r="U46" s="479" t="s">
        <v>644</v>
      </c>
      <c r="V46" s="515" t="s">
        <v>645</v>
      </c>
      <c r="W46" s="547" t="s">
        <v>646</v>
      </c>
      <c r="X46" s="476">
        <v>44068</v>
      </c>
    </row>
    <row r="47" spans="1:24" x14ac:dyDescent="0.25">
      <c r="A47" s="463"/>
      <c r="B47" s="493"/>
      <c r="C47" s="493"/>
      <c r="D47" s="493"/>
      <c r="E47" s="436"/>
      <c r="F47" s="436"/>
      <c r="G47" s="454"/>
      <c r="H47" s="335" t="s">
        <v>638</v>
      </c>
      <c r="I47" s="336">
        <v>2</v>
      </c>
      <c r="J47" s="336">
        <f t="shared" si="1"/>
        <v>6</v>
      </c>
      <c r="K47" s="158">
        <v>2</v>
      </c>
      <c r="L47" s="158">
        <v>2000</v>
      </c>
      <c r="M47" s="336">
        <v>420</v>
      </c>
      <c r="N47" s="335" t="s">
        <v>640</v>
      </c>
      <c r="O47" s="495"/>
      <c r="P47" s="335">
        <v>3395</v>
      </c>
      <c r="Q47" s="456"/>
      <c r="R47" s="481"/>
      <c r="S47" s="481"/>
      <c r="T47" s="481"/>
      <c r="U47" s="481"/>
      <c r="V47" s="517"/>
      <c r="W47" s="548"/>
      <c r="X47" s="478"/>
    </row>
    <row r="48" spans="1:24" ht="28.8" customHeight="1" x14ac:dyDescent="0.25">
      <c r="A48" s="463"/>
      <c r="B48" s="493"/>
      <c r="C48" s="493"/>
      <c r="D48" s="493"/>
      <c r="E48" s="436"/>
      <c r="F48" s="436"/>
      <c r="G48" s="454"/>
      <c r="H48" s="357" t="s">
        <v>667</v>
      </c>
      <c r="I48" s="358">
        <v>2</v>
      </c>
      <c r="J48" s="358">
        <f t="shared" si="1"/>
        <v>6</v>
      </c>
      <c r="K48" s="158">
        <v>2</v>
      </c>
      <c r="L48" s="158">
        <v>2000</v>
      </c>
      <c r="M48" s="358">
        <v>420</v>
      </c>
      <c r="N48" s="357" t="s">
        <v>668</v>
      </c>
      <c r="O48" s="357"/>
      <c r="P48" s="357">
        <v>3397</v>
      </c>
      <c r="Q48" s="456"/>
      <c r="R48" s="544" t="s">
        <v>669</v>
      </c>
      <c r="S48" s="545"/>
      <c r="T48" s="217"/>
      <c r="U48" s="361" t="s">
        <v>670</v>
      </c>
      <c r="V48" s="359">
        <v>13761392303</v>
      </c>
      <c r="W48" s="360" t="s">
        <v>671</v>
      </c>
      <c r="X48" s="362">
        <v>44078</v>
      </c>
    </row>
    <row r="49" spans="1:30" x14ac:dyDescent="0.25">
      <c r="A49" s="463"/>
      <c r="B49" s="493"/>
      <c r="C49" s="493"/>
      <c r="D49" s="493"/>
      <c r="E49" s="436"/>
      <c r="F49" s="436"/>
      <c r="G49" s="454"/>
      <c r="H49" s="201"/>
      <c r="I49" s="202">
        <v>2</v>
      </c>
      <c r="J49" s="202">
        <f t="shared" ref="J49:J67" si="2">ROUND(K49+(L49*2/1024),0)</f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456"/>
      <c r="R49" s="217"/>
      <c r="S49" s="217"/>
      <c r="T49" s="217"/>
      <c r="U49" s="217"/>
      <c r="V49" s="218"/>
      <c r="W49" s="219"/>
      <c r="X49" s="220"/>
    </row>
    <row r="50" spans="1:30" s="7" customFormat="1" ht="14.4" customHeight="1" x14ac:dyDescent="0.25">
      <c r="A50" s="463" t="s">
        <v>288</v>
      </c>
      <c r="B50" s="493"/>
      <c r="C50" s="493"/>
      <c r="D50" s="493"/>
      <c r="E50" s="436"/>
      <c r="F50" s="436"/>
      <c r="G50" s="454"/>
      <c r="H50" s="211" t="s">
        <v>5</v>
      </c>
      <c r="I50" s="211">
        <v>2</v>
      </c>
      <c r="J50" s="211">
        <f t="shared" si="2"/>
        <v>6</v>
      </c>
      <c r="K50" s="158">
        <v>2</v>
      </c>
      <c r="L50" s="158">
        <v>2000</v>
      </c>
      <c r="M50" s="211">
        <v>420</v>
      </c>
      <c r="N50" s="211" t="s">
        <v>291</v>
      </c>
      <c r="O50" s="265"/>
      <c r="P50" s="211">
        <v>3307</v>
      </c>
      <c r="Q50" s="456" t="s">
        <v>289</v>
      </c>
      <c r="R50" s="324" t="s">
        <v>620</v>
      </c>
      <c r="S50" s="324" t="s">
        <v>615</v>
      </c>
      <c r="T50" s="324" t="s">
        <v>616</v>
      </c>
      <c r="U50" s="324" t="s">
        <v>617</v>
      </c>
      <c r="V50" s="186" t="s">
        <v>618</v>
      </c>
      <c r="W50" s="332" t="s">
        <v>619</v>
      </c>
      <c r="X50" s="215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463"/>
      <c r="B51" s="493"/>
      <c r="C51" s="493"/>
      <c r="D51" s="493"/>
      <c r="E51" s="436"/>
      <c r="F51" s="436"/>
      <c r="G51" s="454"/>
      <c r="H51" s="210" t="s">
        <v>295</v>
      </c>
      <c r="I51" s="211">
        <v>2</v>
      </c>
      <c r="J51" s="211">
        <f t="shared" si="2"/>
        <v>6</v>
      </c>
      <c r="K51" s="158">
        <v>2</v>
      </c>
      <c r="L51" s="158">
        <v>2000</v>
      </c>
      <c r="M51" s="211">
        <v>420</v>
      </c>
      <c r="N51" s="210" t="s">
        <v>296</v>
      </c>
      <c r="O51" s="264"/>
      <c r="P51" s="211">
        <v>3309</v>
      </c>
      <c r="Q51" s="457"/>
      <c r="R51" s="456" t="s">
        <v>297</v>
      </c>
      <c r="S51" s="489"/>
      <c r="T51" s="489" t="s">
        <v>624</v>
      </c>
      <c r="U51" s="489" t="s">
        <v>621</v>
      </c>
      <c r="V51" s="509" t="s">
        <v>622</v>
      </c>
      <c r="W51" s="512" t="s">
        <v>623</v>
      </c>
      <c r="X51" s="485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463"/>
      <c r="B52" s="493"/>
      <c r="C52" s="493"/>
      <c r="D52" s="493"/>
      <c r="E52" s="436"/>
      <c r="F52" s="436"/>
      <c r="G52" s="454"/>
      <c r="H52" s="210" t="s">
        <v>57</v>
      </c>
      <c r="I52" s="211">
        <v>2</v>
      </c>
      <c r="J52" s="211">
        <f t="shared" si="2"/>
        <v>8</v>
      </c>
      <c r="K52" s="158">
        <v>4</v>
      </c>
      <c r="L52" s="158">
        <v>2000</v>
      </c>
      <c r="M52" s="211">
        <v>420</v>
      </c>
      <c r="N52" s="210" t="s">
        <v>300</v>
      </c>
      <c r="O52" s="264"/>
      <c r="P52" s="211">
        <v>3311</v>
      </c>
      <c r="Q52" s="457"/>
      <c r="R52" s="456"/>
      <c r="S52" s="495"/>
      <c r="T52" s="495"/>
      <c r="U52" s="495"/>
      <c r="V52" s="511"/>
      <c r="W52" s="492"/>
      <c r="X52" s="485"/>
      <c r="Y52" s="183"/>
      <c r="Z52" s="183"/>
      <c r="AA52" s="183"/>
      <c r="AB52" s="183"/>
      <c r="AC52" s="183"/>
      <c r="AD52" s="183"/>
    </row>
    <row r="53" spans="1:30" s="7" customFormat="1" x14ac:dyDescent="0.25">
      <c r="A53" s="463"/>
      <c r="B53" s="493"/>
      <c r="C53" s="493"/>
      <c r="D53" s="493"/>
      <c r="E53" s="436"/>
      <c r="F53" s="436"/>
      <c r="G53" s="454"/>
      <c r="H53" s="210" t="s">
        <v>305</v>
      </c>
      <c r="I53" s="211">
        <v>2</v>
      </c>
      <c r="J53" s="211">
        <f t="shared" si="2"/>
        <v>6</v>
      </c>
      <c r="K53" s="158">
        <v>2</v>
      </c>
      <c r="L53" s="158">
        <v>2000</v>
      </c>
      <c r="M53" s="211">
        <v>420</v>
      </c>
      <c r="N53" s="210" t="s">
        <v>306</v>
      </c>
      <c r="O53" s="264"/>
      <c r="P53" s="211">
        <v>3313</v>
      </c>
      <c r="Q53" s="457"/>
      <c r="R53" s="542" t="s">
        <v>307</v>
      </c>
      <c r="S53" s="543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463"/>
      <c r="B54" s="493"/>
      <c r="C54" s="493"/>
      <c r="D54" s="493"/>
      <c r="E54" s="436"/>
      <c r="F54" s="436"/>
      <c r="G54" s="454"/>
      <c r="H54" s="210" t="s">
        <v>305</v>
      </c>
      <c r="I54" s="211">
        <v>2</v>
      </c>
      <c r="J54" s="211">
        <f t="shared" si="2"/>
        <v>6</v>
      </c>
      <c r="K54" s="158">
        <v>2</v>
      </c>
      <c r="L54" s="158">
        <v>2000</v>
      </c>
      <c r="M54" s="211">
        <v>420</v>
      </c>
      <c r="N54" s="210" t="s">
        <v>313</v>
      </c>
      <c r="O54" s="264"/>
      <c r="P54" s="211">
        <v>3315</v>
      </c>
      <c r="Q54" s="457"/>
      <c r="R54" s="542" t="s">
        <v>312</v>
      </c>
      <c r="S54" s="543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463"/>
      <c r="B55" s="493"/>
      <c r="C55" s="493"/>
      <c r="D55" s="493"/>
      <c r="E55" s="436"/>
      <c r="F55" s="436"/>
      <c r="G55" s="454"/>
      <c r="H55" s="210" t="s">
        <v>316</v>
      </c>
      <c r="I55" s="211">
        <v>2</v>
      </c>
      <c r="J55" s="211">
        <f t="shared" si="2"/>
        <v>6</v>
      </c>
      <c r="K55" s="158">
        <v>2</v>
      </c>
      <c r="L55" s="158">
        <v>2000</v>
      </c>
      <c r="M55" s="211">
        <v>420</v>
      </c>
      <c r="N55" s="210" t="s">
        <v>317</v>
      </c>
      <c r="O55" s="264" t="s">
        <v>529</v>
      </c>
      <c r="P55" s="211">
        <v>3317</v>
      </c>
      <c r="Q55" s="457"/>
      <c r="R55" s="538" t="s">
        <v>318</v>
      </c>
      <c r="S55" s="539"/>
      <c r="T55" s="282"/>
      <c r="U55" s="489"/>
      <c r="V55" s="509"/>
      <c r="W55" s="490"/>
      <c r="X55" s="485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463"/>
      <c r="B56" s="493"/>
      <c r="C56" s="493"/>
      <c r="D56" s="493"/>
      <c r="E56" s="436"/>
      <c r="F56" s="436"/>
      <c r="G56" s="454"/>
      <c r="H56" s="210" t="s">
        <v>321</v>
      </c>
      <c r="I56" s="211">
        <v>2</v>
      </c>
      <c r="J56" s="211">
        <f t="shared" si="2"/>
        <v>6</v>
      </c>
      <c r="K56" s="158">
        <v>2</v>
      </c>
      <c r="L56" s="158">
        <v>2000</v>
      </c>
      <c r="M56" s="211">
        <v>420</v>
      </c>
      <c r="N56" s="210" t="s">
        <v>322</v>
      </c>
      <c r="O56" s="264" t="s">
        <v>519</v>
      </c>
      <c r="P56" s="211">
        <v>3319</v>
      </c>
      <c r="Q56" s="457"/>
      <c r="R56" s="540"/>
      <c r="S56" s="541"/>
      <c r="T56" s="281"/>
      <c r="U56" s="495"/>
      <c r="V56" s="511"/>
      <c r="W56" s="492"/>
      <c r="X56" s="485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463"/>
      <c r="B57" s="493"/>
      <c r="C57" s="493"/>
      <c r="D57" s="493"/>
      <c r="E57" s="436"/>
      <c r="F57" s="436"/>
      <c r="G57" s="454"/>
      <c r="H57" s="456" t="s">
        <v>324</v>
      </c>
      <c r="I57" s="211">
        <v>2</v>
      </c>
      <c r="J57" s="211">
        <f t="shared" si="2"/>
        <v>6</v>
      </c>
      <c r="K57" s="158">
        <v>2</v>
      </c>
      <c r="L57" s="158">
        <v>2000</v>
      </c>
      <c r="M57" s="211">
        <v>420</v>
      </c>
      <c r="N57" s="210" t="s">
        <v>325</v>
      </c>
      <c r="O57" s="264"/>
      <c r="P57" s="211">
        <v>3331</v>
      </c>
      <c r="Q57" s="457"/>
      <c r="R57" s="532" t="s">
        <v>323</v>
      </c>
      <c r="S57" s="533"/>
      <c r="T57" s="479"/>
      <c r="U57" s="546" t="s">
        <v>377</v>
      </c>
      <c r="V57" s="531" t="s">
        <v>378</v>
      </c>
      <c r="W57" s="457" t="s">
        <v>379</v>
      </c>
      <c r="X57" s="485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463"/>
      <c r="B58" s="493"/>
      <c r="C58" s="493"/>
      <c r="D58" s="493"/>
      <c r="E58" s="436"/>
      <c r="F58" s="436"/>
      <c r="G58" s="454"/>
      <c r="H58" s="456"/>
      <c r="I58" s="211">
        <v>2</v>
      </c>
      <c r="J58" s="211">
        <f t="shared" si="2"/>
        <v>6</v>
      </c>
      <c r="K58" s="158">
        <v>2</v>
      </c>
      <c r="L58" s="158">
        <v>2000</v>
      </c>
      <c r="M58" s="211">
        <v>420</v>
      </c>
      <c r="N58" s="210" t="s">
        <v>336</v>
      </c>
      <c r="O58" s="264"/>
      <c r="P58" s="211">
        <v>3332</v>
      </c>
      <c r="Q58" s="457"/>
      <c r="R58" s="534"/>
      <c r="S58" s="535"/>
      <c r="T58" s="480"/>
      <c r="U58" s="546"/>
      <c r="V58" s="531"/>
      <c r="W58" s="457"/>
      <c r="X58" s="485"/>
      <c r="Y58" s="183"/>
      <c r="Z58" s="183"/>
      <c r="AA58" s="183"/>
      <c r="AB58" s="183"/>
      <c r="AC58" s="183"/>
      <c r="AD58" s="183"/>
    </row>
    <row r="59" spans="1:30" s="7" customFormat="1" x14ac:dyDescent="0.25">
      <c r="A59" s="463"/>
      <c r="B59" s="493"/>
      <c r="C59" s="493"/>
      <c r="D59" s="493"/>
      <c r="E59" s="436"/>
      <c r="F59" s="436"/>
      <c r="G59" s="454"/>
      <c r="H59" s="456"/>
      <c r="I59" s="211">
        <v>2</v>
      </c>
      <c r="J59" s="211">
        <f t="shared" si="2"/>
        <v>6</v>
      </c>
      <c r="K59" s="158">
        <v>2</v>
      </c>
      <c r="L59" s="158">
        <v>2000</v>
      </c>
      <c r="M59" s="211">
        <v>420</v>
      </c>
      <c r="N59" s="210" t="s">
        <v>337</v>
      </c>
      <c r="O59" s="264"/>
      <c r="P59" s="211">
        <v>3333</v>
      </c>
      <c r="Q59" s="457"/>
      <c r="R59" s="534"/>
      <c r="S59" s="535"/>
      <c r="T59" s="480"/>
      <c r="U59" s="546"/>
      <c r="V59" s="531"/>
      <c r="W59" s="457"/>
      <c r="X59" s="485"/>
      <c r="Y59" s="183"/>
      <c r="Z59" s="183"/>
      <c r="AA59" s="183"/>
      <c r="AB59" s="183"/>
      <c r="AC59" s="183"/>
      <c r="AD59" s="183"/>
    </row>
    <row r="60" spans="1:30" s="7" customFormat="1" x14ac:dyDescent="0.25">
      <c r="A60" s="463"/>
      <c r="B60" s="493"/>
      <c r="C60" s="493"/>
      <c r="D60" s="493"/>
      <c r="E60" s="436"/>
      <c r="F60" s="436"/>
      <c r="G60" s="454"/>
      <c r="H60" s="456"/>
      <c r="I60" s="211">
        <v>2</v>
      </c>
      <c r="J60" s="211">
        <f t="shared" si="2"/>
        <v>6</v>
      </c>
      <c r="K60" s="158">
        <v>2</v>
      </c>
      <c r="L60" s="158">
        <v>2000</v>
      </c>
      <c r="M60" s="211">
        <v>420</v>
      </c>
      <c r="N60" s="210" t="s">
        <v>338</v>
      </c>
      <c r="O60" s="264"/>
      <c r="P60" s="211">
        <v>3334</v>
      </c>
      <c r="Q60" s="457"/>
      <c r="R60" s="534"/>
      <c r="S60" s="535"/>
      <c r="T60" s="480"/>
      <c r="U60" s="546"/>
      <c r="V60" s="531"/>
      <c r="W60" s="457"/>
      <c r="X60" s="485"/>
      <c r="Y60" s="183"/>
      <c r="Z60" s="183"/>
      <c r="AA60" s="183"/>
      <c r="AB60" s="183"/>
      <c r="AC60" s="183"/>
      <c r="AD60" s="183"/>
    </row>
    <row r="61" spans="1:30" s="7" customFormat="1" x14ac:dyDescent="0.25">
      <c r="A61" s="463"/>
      <c r="B61" s="493"/>
      <c r="C61" s="493"/>
      <c r="D61" s="493"/>
      <c r="E61" s="436"/>
      <c r="F61" s="436"/>
      <c r="G61" s="454"/>
      <c r="H61" s="456"/>
      <c r="I61" s="211">
        <v>2</v>
      </c>
      <c r="J61" s="211">
        <f t="shared" si="2"/>
        <v>6</v>
      </c>
      <c r="K61" s="158">
        <v>2</v>
      </c>
      <c r="L61" s="158">
        <v>2000</v>
      </c>
      <c r="M61" s="211">
        <v>420</v>
      </c>
      <c r="N61" s="210" t="s">
        <v>339</v>
      </c>
      <c r="O61" s="264"/>
      <c r="P61" s="211">
        <v>3335</v>
      </c>
      <c r="Q61" s="457"/>
      <c r="R61" s="534"/>
      <c r="S61" s="535"/>
      <c r="T61" s="480"/>
      <c r="U61" s="546"/>
      <c r="V61" s="531"/>
      <c r="W61" s="457"/>
      <c r="X61" s="485"/>
      <c r="Y61" s="183"/>
      <c r="Z61" s="183"/>
      <c r="AA61" s="183"/>
      <c r="AB61" s="183"/>
      <c r="AC61" s="183"/>
      <c r="AD61" s="183"/>
    </row>
    <row r="62" spans="1:30" s="7" customFormat="1" x14ac:dyDescent="0.25">
      <c r="A62" s="463"/>
      <c r="B62" s="493"/>
      <c r="C62" s="493"/>
      <c r="D62" s="493"/>
      <c r="E62" s="436"/>
      <c r="F62" s="436"/>
      <c r="G62" s="454"/>
      <c r="H62" s="456"/>
      <c r="I62" s="211">
        <v>2</v>
      </c>
      <c r="J62" s="211">
        <f t="shared" si="2"/>
        <v>6</v>
      </c>
      <c r="K62" s="158">
        <v>2</v>
      </c>
      <c r="L62" s="158">
        <v>2000</v>
      </c>
      <c r="M62" s="211">
        <v>420</v>
      </c>
      <c r="N62" s="210" t="s">
        <v>340</v>
      </c>
      <c r="O62" s="264"/>
      <c r="P62" s="211">
        <v>3336</v>
      </c>
      <c r="Q62" s="457"/>
      <c r="R62" s="534"/>
      <c r="S62" s="535"/>
      <c r="T62" s="480"/>
      <c r="U62" s="546"/>
      <c r="V62" s="531"/>
      <c r="W62" s="457"/>
      <c r="X62" s="485"/>
      <c r="Y62" s="183"/>
      <c r="Z62" s="183"/>
      <c r="AA62" s="183"/>
      <c r="AB62" s="183"/>
      <c r="AC62" s="183"/>
      <c r="AD62" s="183"/>
    </row>
    <row r="63" spans="1:30" s="7" customFormat="1" x14ac:dyDescent="0.25">
      <c r="A63" s="463"/>
      <c r="B63" s="493"/>
      <c r="C63" s="493"/>
      <c r="D63" s="493"/>
      <c r="E63" s="436"/>
      <c r="F63" s="436"/>
      <c r="G63" s="454"/>
      <c r="H63" s="456"/>
      <c r="I63" s="211">
        <v>2</v>
      </c>
      <c r="J63" s="211">
        <f t="shared" si="2"/>
        <v>6</v>
      </c>
      <c r="K63" s="158">
        <v>2</v>
      </c>
      <c r="L63" s="158">
        <v>2000</v>
      </c>
      <c r="M63" s="211">
        <v>420</v>
      </c>
      <c r="N63" s="210" t="s">
        <v>341</v>
      </c>
      <c r="O63" s="264"/>
      <c r="P63" s="211">
        <v>3337</v>
      </c>
      <c r="Q63" s="457"/>
      <c r="R63" s="534"/>
      <c r="S63" s="535"/>
      <c r="T63" s="480"/>
      <c r="U63" s="546"/>
      <c r="V63" s="531"/>
      <c r="W63" s="457"/>
      <c r="X63" s="485"/>
      <c r="Y63" s="183"/>
      <c r="Z63" s="183"/>
      <c r="AA63" s="183"/>
      <c r="AB63" s="183"/>
      <c r="AC63" s="183"/>
      <c r="AD63" s="183"/>
    </row>
    <row r="64" spans="1:30" s="7" customFormat="1" x14ac:dyDescent="0.25">
      <c r="A64" s="463"/>
      <c r="B64" s="493"/>
      <c r="C64" s="493"/>
      <c r="D64" s="493"/>
      <c r="E64" s="436"/>
      <c r="F64" s="436"/>
      <c r="G64" s="454"/>
      <c r="H64" s="456"/>
      <c r="I64" s="211">
        <v>2</v>
      </c>
      <c r="J64" s="211">
        <f t="shared" si="2"/>
        <v>6</v>
      </c>
      <c r="K64" s="158">
        <v>2</v>
      </c>
      <c r="L64" s="158">
        <v>2000</v>
      </c>
      <c r="M64" s="211">
        <v>420</v>
      </c>
      <c r="N64" s="210" t="s">
        <v>342</v>
      </c>
      <c r="O64" s="264"/>
      <c r="P64" s="211">
        <v>3338</v>
      </c>
      <c r="Q64" s="457"/>
      <c r="R64" s="534"/>
      <c r="S64" s="535"/>
      <c r="T64" s="480"/>
      <c r="U64" s="546"/>
      <c r="V64" s="531"/>
      <c r="W64" s="457"/>
      <c r="X64" s="485"/>
      <c r="Y64" s="183"/>
      <c r="Z64" s="183"/>
      <c r="AA64" s="183"/>
      <c r="AB64" s="183"/>
      <c r="AC64" s="183"/>
      <c r="AD64" s="183"/>
    </row>
    <row r="65" spans="1:30" s="7" customFormat="1" x14ac:dyDescent="0.25">
      <c r="A65" s="463"/>
      <c r="B65" s="493"/>
      <c r="C65" s="493"/>
      <c r="D65" s="493"/>
      <c r="E65" s="436"/>
      <c r="F65" s="436"/>
      <c r="G65" s="454"/>
      <c r="H65" s="456"/>
      <c r="I65" s="211">
        <v>2</v>
      </c>
      <c r="J65" s="211">
        <f t="shared" si="2"/>
        <v>6</v>
      </c>
      <c r="K65" s="158">
        <v>2</v>
      </c>
      <c r="L65" s="158">
        <v>2000</v>
      </c>
      <c r="M65" s="211">
        <v>420</v>
      </c>
      <c r="N65" s="210" t="s">
        <v>343</v>
      </c>
      <c r="O65" s="264"/>
      <c r="P65" s="211">
        <v>3339</v>
      </c>
      <c r="Q65" s="457"/>
      <c r="R65" s="534"/>
      <c r="S65" s="535"/>
      <c r="T65" s="480"/>
      <c r="U65" s="546"/>
      <c r="V65" s="531"/>
      <c r="W65" s="457"/>
      <c r="X65" s="485"/>
      <c r="Y65" s="183"/>
      <c r="Z65" s="183"/>
      <c r="AA65" s="183"/>
      <c r="AB65" s="183"/>
      <c r="AC65" s="183"/>
      <c r="AD65" s="183"/>
    </row>
    <row r="66" spans="1:30" s="7" customFormat="1" x14ac:dyDescent="0.25">
      <c r="A66" s="463"/>
      <c r="B66" s="493"/>
      <c r="C66" s="493"/>
      <c r="D66" s="493"/>
      <c r="E66" s="436"/>
      <c r="F66" s="436"/>
      <c r="G66" s="454"/>
      <c r="H66" s="456"/>
      <c r="I66" s="211">
        <v>2</v>
      </c>
      <c r="J66" s="211">
        <f t="shared" si="2"/>
        <v>6</v>
      </c>
      <c r="K66" s="158">
        <v>2</v>
      </c>
      <c r="L66" s="158">
        <v>2000</v>
      </c>
      <c r="M66" s="211">
        <v>420</v>
      </c>
      <c r="N66" s="210" t="s">
        <v>344</v>
      </c>
      <c r="O66" s="264"/>
      <c r="P66" s="211">
        <v>3340</v>
      </c>
      <c r="Q66" s="457"/>
      <c r="R66" s="536"/>
      <c r="S66" s="537"/>
      <c r="T66" s="481"/>
      <c r="U66" s="546"/>
      <c r="V66" s="531"/>
      <c r="W66" s="457"/>
      <c r="X66" s="485"/>
      <c r="Y66" s="183"/>
      <c r="Z66" s="183"/>
      <c r="AA66" s="183"/>
      <c r="AB66" s="183"/>
      <c r="AC66" s="183"/>
      <c r="AD66" s="183"/>
    </row>
    <row r="67" spans="1:30" s="7" customFormat="1" x14ac:dyDescent="0.25">
      <c r="A67" s="463"/>
      <c r="B67" s="493"/>
      <c r="C67" s="493"/>
      <c r="D67" s="493"/>
      <c r="E67" s="436"/>
      <c r="F67" s="436"/>
      <c r="G67" s="454"/>
      <c r="H67" s="210" t="s">
        <v>352</v>
      </c>
      <c r="I67" s="211">
        <v>2</v>
      </c>
      <c r="J67" s="211">
        <f t="shared" si="2"/>
        <v>6</v>
      </c>
      <c r="K67" s="158">
        <v>2</v>
      </c>
      <c r="L67" s="158">
        <v>2000</v>
      </c>
      <c r="M67" s="211">
        <v>420</v>
      </c>
      <c r="N67" s="210" t="s">
        <v>347</v>
      </c>
      <c r="O67" s="264"/>
      <c r="P67" s="211">
        <v>3342</v>
      </c>
      <c r="Q67" s="457"/>
      <c r="R67" s="532" t="s">
        <v>349</v>
      </c>
      <c r="S67" s="533"/>
      <c r="T67" s="479"/>
      <c r="U67" s="546" t="s">
        <v>351</v>
      </c>
      <c r="V67" s="531" t="s">
        <v>363</v>
      </c>
      <c r="W67" s="457" t="s">
        <v>375</v>
      </c>
      <c r="X67" s="485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463"/>
      <c r="B68" s="493"/>
      <c r="C68" s="493"/>
      <c r="D68" s="493"/>
      <c r="E68" s="436"/>
      <c r="F68" s="436"/>
      <c r="G68" s="454"/>
      <c r="H68" s="210" t="s">
        <v>5</v>
      </c>
      <c r="I68" s="211">
        <v>2</v>
      </c>
      <c r="J68" s="211">
        <f t="shared" ref="J68:J91" si="3">ROUND(K68+(L68*2/1024),0)</f>
        <v>6</v>
      </c>
      <c r="K68" s="158">
        <v>2</v>
      </c>
      <c r="L68" s="158">
        <v>2000</v>
      </c>
      <c r="M68" s="211">
        <v>420</v>
      </c>
      <c r="N68" s="210" t="s">
        <v>348</v>
      </c>
      <c r="O68" s="264"/>
      <c r="P68" s="211">
        <v>3343</v>
      </c>
      <c r="Q68" s="457"/>
      <c r="R68" s="536"/>
      <c r="S68" s="537"/>
      <c r="T68" s="481"/>
      <c r="U68" s="546"/>
      <c r="V68" s="531"/>
      <c r="W68" s="457"/>
      <c r="X68" s="485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463"/>
      <c r="B69" s="493"/>
      <c r="C69" s="493"/>
      <c r="D69" s="493"/>
      <c r="E69" s="436"/>
      <c r="F69" s="436"/>
      <c r="G69" s="454"/>
      <c r="H69" s="210" t="s">
        <v>367</v>
      </c>
      <c r="I69" s="211">
        <v>2</v>
      </c>
      <c r="J69" s="211">
        <f t="shared" si="3"/>
        <v>6</v>
      </c>
      <c r="K69" s="158">
        <v>2</v>
      </c>
      <c r="L69" s="158">
        <v>2000</v>
      </c>
      <c r="M69" s="211">
        <v>420</v>
      </c>
      <c r="N69" s="210" t="s">
        <v>368</v>
      </c>
      <c r="O69" s="264"/>
      <c r="P69" s="211">
        <v>3346</v>
      </c>
      <c r="Q69" s="457"/>
      <c r="R69" s="532" t="s">
        <v>419</v>
      </c>
      <c r="S69" s="533"/>
      <c r="T69" s="479"/>
      <c r="U69" s="546" t="s">
        <v>371</v>
      </c>
      <c r="V69" s="531" t="s">
        <v>372</v>
      </c>
      <c r="W69" s="457" t="s">
        <v>373</v>
      </c>
      <c r="X69" s="485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463"/>
      <c r="B70" s="493"/>
      <c r="C70" s="493"/>
      <c r="D70" s="493"/>
      <c r="E70" s="436"/>
      <c r="F70" s="436"/>
      <c r="G70" s="454"/>
      <c r="H70" s="210" t="s">
        <v>47</v>
      </c>
      <c r="I70" s="211">
        <v>2</v>
      </c>
      <c r="J70" s="211">
        <f t="shared" si="3"/>
        <v>6</v>
      </c>
      <c r="K70" s="158">
        <v>2</v>
      </c>
      <c r="L70" s="158">
        <v>2000</v>
      </c>
      <c r="M70" s="211">
        <v>420</v>
      </c>
      <c r="N70" s="210" t="s">
        <v>369</v>
      </c>
      <c r="O70" s="264"/>
      <c r="P70" s="211">
        <v>3347</v>
      </c>
      <c r="Q70" s="457"/>
      <c r="R70" s="536"/>
      <c r="S70" s="537"/>
      <c r="T70" s="481"/>
      <c r="U70" s="546"/>
      <c r="V70" s="531"/>
      <c r="W70" s="457"/>
      <c r="X70" s="485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463"/>
      <c r="B71" s="493"/>
      <c r="C71" s="493"/>
      <c r="D71" s="493"/>
      <c r="E71" s="436"/>
      <c r="F71" s="436"/>
      <c r="G71" s="454"/>
      <c r="H71" s="210" t="s">
        <v>393</v>
      </c>
      <c r="I71" s="211">
        <v>2</v>
      </c>
      <c r="J71" s="211">
        <f t="shared" si="3"/>
        <v>6</v>
      </c>
      <c r="K71" s="158">
        <v>2</v>
      </c>
      <c r="L71" s="158">
        <v>2000</v>
      </c>
      <c r="M71" s="211">
        <v>420</v>
      </c>
      <c r="N71" s="210" t="s">
        <v>395</v>
      </c>
      <c r="O71" s="264"/>
      <c r="P71" s="211">
        <v>3354</v>
      </c>
      <c r="Q71" s="457"/>
      <c r="R71" s="532" t="s">
        <v>394</v>
      </c>
      <c r="S71" s="533"/>
      <c r="T71" s="479"/>
      <c r="U71" s="546" t="s">
        <v>397</v>
      </c>
      <c r="V71" s="531" t="s">
        <v>398</v>
      </c>
      <c r="W71" s="550" t="s">
        <v>399</v>
      </c>
      <c r="X71" s="485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463"/>
      <c r="B72" s="493"/>
      <c r="C72" s="493"/>
      <c r="D72" s="493"/>
      <c r="E72" s="436"/>
      <c r="F72" s="436"/>
      <c r="G72" s="454"/>
      <c r="H72" s="210" t="s">
        <v>97</v>
      </c>
      <c r="I72" s="211">
        <v>2</v>
      </c>
      <c r="J72" s="211">
        <f t="shared" si="3"/>
        <v>6</v>
      </c>
      <c r="K72" s="158">
        <v>2</v>
      </c>
      <c r="L72" s="158">
        <v>2000</v>
      </c>
      <c r="M72" s="211">
        <v>420</v>
      </c>
      <c r="N72" s="210" t="s">
        <v>396</v>
      </c>
      <c r="O72" s="264"/>
      <c r="P72" s="211">
        <v>3355</v>
      </c>
      <c r="Q72" s="457"/>
      <c r="R72" s="536"/>
      <c r="S72" s="537"/>
      <c r="T72" s="481"/>
      <c r="U72" s="546"/>
      <c r="V72" s="531"/>
      <c r="W72" s="550"/>
      <c r="X72" s="485"/>
      <c r="Y72" s="183"/>
      <c r="Z72" s="183"/>
      <c r="AA72" s="183"/>
      <c r="AB72" s="183"/>
      <c r="AC72" s="183"/>
      <c r="AD72" s="183"/>
    </row>
    <row r="73" spans="1:30" s="7" customFormat="1" x14ac:dyDescent="0.25">
      <c r="A73" s="463"/>
      <c r="B73" s="493"/>
      <c r="C73" s="493"/>
      <c r="D73" s="493"/>
      <c r="E73" s="436"/>
      <c r="F73" s="436"/>
      <c r="G73" s="454"/>
      <c r="H73" s="210" t="s">
        <v>403</v>
      </c>
      <c r="I73" s="211">
        <v>2</v>
      </c>
      <c r="J73" s="211">
        <f t="shared" si="3"/>
        <v>6</v>
      </c>
      <c r="K73" s="158">
        <v>2</v>
      </c>
      <c r="L73" s="158">
        <v>2000</v>
      </c>
      <c r="M73" s="211">
        <v>420</v>
      </c>
      <c r="N73" s="210" t="s">
        <v>401</v>
      </c>
      <c r="O73" s="264"/>
      <c r="P73" s="211">
        <v>3356</v>
      </c>
      <c r="Q73" s="457"/>
      <c r="R73" s="532" t="s">
        <v>404</v>
      </c>
      <c r="S73" s="533"/>
      <c r="T73" s="479"/>
      <c r="U73" s="546" t="s">
        <v>405</v>
      </c>
      <c r="V73" s="531" t="s">
        <v>406</v>
      </c>
      <c r="W73" s="550" t="s">
        <v>407</v>
      </c>
      <c r="X73" s="485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463"/>
      <c r="B74" s="493"/>
      <c r="C74" s="493"/>
      <c r="D74" s="493"/>
      <c r="E74" s="436"/>
      <c r="F74" s="436"/>
      <c r="G74" s="454"/>
      <c r="H74" s="210" t="s">
        <v>97</v>
      </c>
      <c r="I74" s="211">
        <v>2</v>
      </c>
      <c r="J74" s="211">
        <f t="shared" si="3"/>
        <v>6</v>
      </c>
      <c r="K74" s="158">
        <v>2</v>
      </c>
      <c r="L74" s="158">
        <v>2000</v>
      </c>
      <c r="M74" s="211">
        <v>420</v>
      </c>
      <c r="N74" s="210" t="s">
        <v>402</v>
      </c>
      <c r="O74" s="264"/>
      <c r="P74" s="211">
        <v>3357</v>
      </c>
      <c r="Q74" s="457"/>
      <c r="R74" s="536"/>
      <c r="S74" s="537"/>
      <c r="T74" s="481"/>
      <c r="U74" s="546"/>
      <c r="V74" s="531"/>
      <c r="W74" s="550"/>
      <c r="X74" s="485"/>
      <c r="Y74" s="183"/>
      <c r="Z74" s="183"/>
      <c r="AA74" s="183"/>
      <c r="AB74" s="183"/>
      <c r="AC74" s="183"/>
      <c r="AD74" s="183"/>
    </row>
    <row r="75" spans="1:30" s="7" customFormat="1" ht="14.4" customHeight="1" x14ac:dyDescent="0.25">
      <c r="A75" s="463"/>
      <c r="B75" s="493"/>
      <c r="C75" s="493"/>
      <c r="D75" s="493"/>
      <c r="E75" s="436"/>
      <c r="F75" s="436"/>
      <c r="G75" s="454"/>
      <c r="H75" s="221" t="s">
        <v>422</v>
      </c>
      <c r="I75" s="222">
        <v>2</v>
      </c>
      <c r="J75" s="222">
        <f>ROUND(K75+(L75*2/1024),0)</f>
        <v>6</v>
      </c>
      <c r="K75" s="158">
        <v>2</v>
      </c>
      <c r="L75" s="158">
        <v>2000</v>
      </c>
      <c r="M75" s="222">
        <v>420</v>
      </c>
      <c r="N75" s="221" t="s">
        <v>416</v>
      </c>
      <c r="O75" s="264"/>
      <c r="P75" s="222">
        <v>3361</v>
      </c>
      <c r="Q75" s="457"/>
      <c r="R75" s="532" t="s">
        <v>418</v>
      </c>
      <c r="S75" s="533"/>
      <c r="T75" s="278"/>
      <c r="U75" s="479" t="s">
        <v>412</v>
      </c>
      <c r="V75" s="515" t="s">
        <v>413</v>
      </c>
      <c r="W75" s="547" t="s">
        <v>414</v>
      </c>
      <c r="X75" s="476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463"/>
      <c r="B76" s="493"/>
      <c r="C76" s="493"/>
      <c r="D76" s="493"/>
      <c r="E76" s="436"/>
      <c r="F76" s="436"/>
      <c r="G76" s="454"/>
      <c r="H76" s="221" t="s">
        <v>423</v>
      </c>
      <c r="I76" s="222">
        <v>2</v>
      </c>
      <c r="J76" s="222">
        <f>ROUND(K76+(L76*2/1024),0)</f>
        <v>6</v>
      </c>
      <c r="K76" s="158">
        <v>2</v>
      </c>
      <c r="L76" s="158">
        <v>2000</v>
      </c>
      <c r="M76" s="222">
        <v>420</v>
      </c>
      <c r="N76" s="221" t="s">
        <v>417</v>
      </c>
      <c r="O76" s="264"/>
      <c r="P76" s="222">
        <v>3362</v>
      </c>
      <c r="Q76" s="457"/>
      <c r="R76" s="534"/>
      <c r="S76" s="535"/>
      <c r="T76" s="279"/>
      <c r="U76" s="480"/>
      <c r="V76" s="516"/>
      <c r="W76" s="549"/>
      <c r="X76" s="477"/>
      <c r="Y76" s="183"/>
      <c r="Z76" s="183"/>
      <c r="AA76" s="183"/>
      <c r="AB76" s="183"/>
      <c r="AC76" s="183"/>
      <c r="AD76" s="183"/>
    </row>
    <row r="77" spans="1:30" s="7" customFormat="1" x14ac:dyDescent="0.25">
      <c r="A77" s="463"/>
      <c r="B77" s="493"/>
      <c r="C77" s="493"/>
      <c r="D77" s="493"/>
      <c r="E77" s="436"/>
      <c r="F77" s="436"/>
      <c r="G77" s="454"/>
      <c r="H77" s="221" t="s">
        <v>425</v>
      </c>
      <c r="I77" s="222">
        <v>2</v>
      </c>
      <c r="J77" s="222">
        <f t="shared" si="3"/>
        <v>6</v>
      </c>
      <c r="K77" s="158">
        <v>2</v>
      </c>
      <c r="L77" s="158">
        <v>2000</v>
      </c>
      <c r="M77" s="222">
        <v>420</v>
      </c>
      <c r="N77" s="221" t="s">
        <v>420</v>
      </c>
      <c r="O77" s="264"/>
      <c r="P77" s="222">
        <v>3363</v>
      </c>
      <c r="Q77" s="457"/>
      <c r="R77" s="536"/>
      <c r="S77" s="537"/>
      <c r="T77" s="280"/>
      <c r="U77" s="481"/>
      <c r="V77" s="517"/>
      <c r="W77" s="548"/>
      <c r="X77" s="478"/>
      <c r="Y77" s="183"/>
      <c r="Z77" s="183"/>
      <c r="AA77" s="183"/>
      <c r="AB77" s="183"/>
      <c r="AC77" s="183"/>
      <c r="AD77" s="183"/>
    </row>
    <row r="78" spans="1:30" s="7" customFormat="1" ht="14.4" customHeight="1" x14ac:dyDescent="0.25">
      <c r="A78" s="463"/>
      <c r="B78" s="493"/>
      <c r="C78" s="493"/>
      <c r="D78" s="493"/>
      <c r="E78" s="436"/>
      <c r="F78" s="436"/>
      <c r="G78" s="454"/>
      <c r="H78" s="226" t="s">
        <v>429</v>
      </c>
      <c r="I78" s="227">
        <v>2</v>
      </c>
      <c r="J78" s="227">
        <f t="shared" si="3"/>
        <v>6</v>
      </c>
      <c r="K78" s="158">
        <v>2</v>
      </c>
      <c r="L78" s="158">
        <v>2000</v>
      </c>
      <c r="M78" s="227">
        <v>420</v>
      </c>
      <c r="N78" s="226" t="s">
        <v>437</v>
      </c>
      <c r="O78" s="264"/>
      <c r="P78" s="227">
        <v>3367</v>
      </c>
      <c r="Q78" s="457"/>
      <c r="R78" s="532" t="s">
        <v>440</v>
      </c>
      <c r="S78" s="533"/>
      <c r="T78" s="278"/>
      <c r="U78" s="479" t="s">
        <v>441</v>
      </c>
      <c r="V78" s="515" t="s">
        <v>442</v>
      </c>
      <c r="W78" s="547" t="s">
        <v>443</v>
      </c>
      <c r="X78" s="476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463"/>
      <c r="B79" s="493"/>
      <c r="C79" s="493"/>
      <c r="D79" s="493"/>
      <c r="E79" s="436"/>
      <c r="F79" s="436"/>
      <c r="G79" s="454"/>
      <c r="H79" s="226" t="s">
        <v>430</v>
      </c>
      <c r="I79" s="227">
        <v>2</v>
      </c>
      <c r="J79" s="227">
        <f>ROUND(K79+(L79*2/1024),0)</f>
        <v>6</v>
      </c>
      <c r="K79" s="158">
        <v>2</v>
      </c>
      <c r="L79" s="158">
        <v>2000</v>
      </c>
      <c r="M79" s="227">
        <v>420</v>
      </c>
      <c r="N79" s="226" t="s">
        <v>438</v>
      </c>
      <c r="O79" s="264"/>
      <c r="P79" s="227">
        <v>3368</v>
      </c>
      <c r="Q79" s="457"/>
      <c r="R79" s="534"/>
      <c r="S79" s="535"/>
      <c r="T79" s="279"/>
      <c r="U79" s="480"/>
      <c r="V79" s="516"/>
      <c r="W79" s="549"/>
      <c r="X79" s="477"/>
      <c r="Y79" s="183"/>
      <c r="Z79" s="183"/>
      <c r="AA79" s="183"/>
      <c r="AB79" s="183"/>
      <c r="AC79" s="183"/>
      <c r="AD79" s="183"/>
    </row>
    <row r="80" spans="1:30" s="7" customFormat="1" x14ac:dyDescent="0.25">
      <c r="A80" s="463"/>
      <c r="B80" s="493"/>
      <c r="C80" s="493"/>
      <c r="D80" s="493"/>
      <c r="E80" s="436"/>
      <c r="F80" s="436"/>
      <c r="G80" s="454"/>
      <c r="H80" s="226" t="s">
        <v>431</v>
      </c>
      <c r="I80" s="227">
        <v>2</v>
      </c>
      <c r="J80" s="227">
        <f t="shared" si="3"/>
        <v>6</v>
      </c>
      <c r="K80" s="158">
        <v>2</v>
      </c>
      <c r="L80" s="158">
        <v>2000</v>
      </c>
      <c r="M80" s="227">
        <v>420</v>
      </c>
      <c r="N80" s="226" t="s">
        <v>439</v>
      </c>
      <c r="O80" s="264"/>
      <c r="P80" s="227">
        <v>3369</v>
      </c>
      <c r="Q80" s="457"/>
      <c r="R80" s="536"/>
      <c r="S80" s="537"/>
      <c r="T80" s="280"/>
      <c r="U80" s="481"/>
      <c r="V80" s="517"/>
      <c r="W80" s="548"/>
      <c r="X80" s="478"/>
      <c r="Y80" s="183"/>
      <c r="Z80" s="183"/>
      <c r="AA80" s="183"/>
      <c r="AB80" s="183"/>
      <c r="AC80" s="183"/>
      <c r="AD80" s="183"/>
    </row>
    <row r="81" spans="1:30" s="7" customFormat="1" ht="28.95" customHeight="1" x14ac:dyDescent="0.25">
      <c r="A81" s="463"/>
      <c r="B81" s="493"/>
      <c r="C81" s="493"/>
      <c r="D81" s="493"/>
      <c r="E81" s="436"/>
      <c r="F81" s="436"/>
      <c r="G81" s="454"/>
      <c r="H81" s="246" t="s">
        <v>476</v>
      </c>
      <c r="I81" s="247">
        <v>2</v>
      </c>
      <c r="J81" s="247">
        <f>ROUND(K81+(L81*2/1024),0)</f>
        <v>6</v>
      </c>
      <c r="K81" s="158">
        <v>2</v>
      </c>
      <c r="L81" s="158">
        <v>2000</v>
      </c>
      <c r="M81" s="247">
        <v>420</v>
      </c>
      <c r="N81" s="246" t="s">
        <v>468</v>
      </c>
      <c r="O81" s="264"/>
      <c r="P81" s="247">
        <v>3374</v>
      </c>
      <c r="Q81" s="457"/>
      <c r="R81" s="532" t="s">
        <v>602</v>
      </c>
      <c r="S81" s="533"/>
      <c r="T81" s="278"/>
      <c r="U81" s="479" t="s">
        <v>470</v>
      </c>
      <c r="V81" s="515" t="s">
        <v>472</v>
      </c>
      <c r="W81" s="547" t="s">
        <v>473</v>
      </c>
      <c r="X81" s="476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463"/>
      <c r="B82" s="493"/>
      <c r="C82" s="493"/>
      <c r="D82" s="493"/>
      <c r="E82" s="436"/>
      <c r="F82" s="436"/>
      <c r="G82" s="454"/>
      <c r="H82" s="246" t="s">
        <v>477</v>
      </c>
      <c r="I82" s="247">
        <v>2</v>
      </c>
      <c r="J82" s="247">
        <f t="shared" si="3"/>
        <v>6</v>
      </c>
      <c r="K82" s="158">
        <v>2</v>
      </c>
      <c r="L82" s="158">
        <v>2000</v>
      </c>
      <c r="M82" s="247">
        <v>420</v>
      </c>
      <c r="N82" s="246" t="s">
        <v>469</v>
      </c>
      <c r="O82" s="264"/>
      <c r="P82" s="247">
        <v>3375</v>
      </c>
      <c r="Q82" s="457"/>
      <c r="R82" s="536"/>
      <c r="S82" s="537"/>
      <c r="T82" s="280"/>
      <c r="U82" s="481"/>
      <c r="V82" s="517"/>
      <c r="W82" s="548"/>
      <c r="X82" s="478"/>
      <c r="Y82" s="183"/>
      <c r="Z82" s="183"/>
      <c r="AA82" s="183"/>
      <c r="AB82" s="183"/>
      <c r="AC82" s="183"/>
      <c r="AD82" s="183"/>
    </row>
    <row r="83" spans="1:30" s="7" customFormat="1" x14ac:dyDescent="0.25">
      <c r="A83" s="463"/>
      <c r="B83" s="493"/>
      <c r="C83" s="493"/>
      <c r="D83" s="493"/>
      <c r="E83" s="436"/>
      <c r="F83" s="436"/>
      <c r="G83" s="454"/>
      <c r="H83" s="251" t="s">
        <v>476</v>
      </c>
      <c r="I83" s="252">
        <v>2</v>
      </c>
      <c r="J83" s="252">
        <f t="shared" si="3"/>
        <v>6</v>
      </c>
      <c r="K83" s="158">
        <v>2</v>
      </c>
      <c r="L83" s="158">
        <v>2000</v>
      </c>
      <c r="M83" s="252">
        <v>420</v>
      </c>
      <c r="N83" s="251" t="s">
        <v>495</v>
      </c>
      <c r="O83" s="264"/>
      <c r="P83" s="252">
        <v>3376</v>
      </c>
      <c r="Q83" s="457"/>
      <c r="R83" s="277" t="s">
        <v>506</v>
      </c>
      <c r="S83" s="277" t="s">
        <v>505</v>
      </c>
      <c r="T83" s="277" t="s">
        <v>508</v>
      </c>
      <c r="U83" s="256" t="s">
        <v>478</v>
      </c>
      <c r="V83" s="255" t="s">
        <v>479</v>
      </c>
      <c r="W83" s="258" t="s">
        <v>480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463"/>
      <c r="B84" s="493"/>
      <c r="C84" s="493"/>
      <c r="D84" s="493"/>
      <c r="E84" s="436"/>
      <c r="F84" s="436"/>
      <c r="G84" s="454"/>
      <c r="H84" s="264" t="s">
        <v>538</v>
      </c>
      <c r="I84" s="265">
        <v>2</v>
      </c>
      <c r="J84" s="265">
        <f>ROUND(K84+(L84*2/1024),0)</f>
        <v>6</v>
      </c>
      <c r="K84" s="158">
        <v>2</v>
      </c>
      <c r="L84" s="158">
        <v>2000</v>
      </c>
      <c r="M84" s="265">
        <v>420</v>
      </c>
      <c r="N84" s="264" t="s">
        <v>486</v>
      </c>
      <c r="O84" s="264" t="s">
        <v>493</v>
      </c>
      <c r="P84" s="265">
        <v>3377</v>
      </c>
      <c r="Q84" s="457"/>
      <c r="R84" s="479" t="s">
        <v>601</v>
      </c>
      <c r="S84" s="479" t="s">
        <v>515</v>
      </c>
      <c r="T84" s="479" t="s">
        <v>514</v>
      </c>
      <c r="U84" s="479" t="s">
        <v>489</v>
      </c>
      <c r="V84" s="515" t="s">
        <v>490</v>
      </c>
      <c r="W84" s="547" t="s">
        <v>491</v>
      </c>
      <c r="X84" s="476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463"/>
      <c r="B85" s="493"/>
      <c r="C85" s="493"/>
      <c r="D85" s="493"/>
      <c r="E85" s="436"/>
      <c r="F85" s="436"/>
      <c r="G85" s="454"/>
      <c r="H85" s="264" t="s">
        <v>539</v>
      </c>
      <c r="I85" s="265">
        <v>2</v>
      </c>
      <c r="J85" s="265">
        <f t="shared" si="3"/>
        <v>6</v>
      </c>
      <c r="K85" s="158">
        <v>2</v>
      </c>
      <c r="L85" s="158">
        <v>2000</v>
      </c>
      <c r="M85" s="265">
        <v>420</v>
      </c>
      <c r="N85" s="264" t="s">
        <v>487</v>
      </c>
      <c r="O85" s="264" t="s">
        <v>493</v>
      </c>
      <c r="P85" s="265">
        <v>3378</v>
      </c>
      <c r="Q85" s="457"/>
      <c r="R85" s="481"/>
      <c r="S85" s="481"/>
      <c r="T85" s="481"/>
      <c r="U85" s="481"/>
      <c r="V85" s="517"/>
      <c r="W85" s="548"/>
      <c r="X85" s="478"/>
      <c r="Y85" s="183"/>
      <c r="Z85" s="183"/>
      <c r="AA85" s="183"/>
      <c r="AB85" s="183"/>
      <c r="AC85" s="183"/>
      <c r="AD85" s="183"/>
    </row>
    <row r="86" spans="1:30" s="7" customFormat="1" ht="28.8" customHeight="1" x14ac:dyDescent="0.25">
      <c r="A86" s="463"/>
      <c r="B86" s="493"/>
      <c r="C86" s="493"/>
      <c r="D86" s="493"/>
      <c r="E86" s="436"/>
      <c r="F86" s="436"/>
      <c r="G86" s="454"/>
      <c r="H86" s="288" t="s">
        <v>538</v>
      </c>
      <c r="I86" s="289">
        <v>2</v>
      </c>
      <c r="J86" s="289">
        <f t="shared" si="3"/>
        <v>6</v>
      </c>
      <c r="K86" s="158">
        <v>2</v>
      </c>
      <c r="L86" s="158">
        <v>2000</v>
      </c>
      <c r="M86" s="289">
        <v>420</v>
      </c>
      <c r="N86" s="288" t="s">
        <v>531</v>
      </c>
      <c r="O86" s="288" t="s">
        <v>532</v>
      </c>
      <c r="P86" s="289">
        <v>3382</v>
      </c>
      <c r="Q86" s="457"/>
      <c r="R86" s="544" t="s">
        <v>533</v>
      </c>
      <c r="S86" s="545"/>
      <c r="T86" s="290" t="s">
        <v>534</v>
      </c>
      <c r="U86" s="290" t="s">
        <v>535</v>
      </c>
      <c r="V86" s="291" t="s">
        <v>536</v>
      </c>
      <c r="W86" s="293" t="s">
        <v>537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463"/>
      <c r="B87" s="493"/>
      <c r="C87" s="493"/>
      <c r="D87" s="493"/>
      <c r="E87" s="436"/>
      <c r="F87" s="436"/>
      <c r="G87" s="454"/>
      <c r="H87" s="294" t="s">
        <v>547</v>
      </c>
      <c r="I87" s="295">
        <v>2</v>
      </c>
      <c r="J87" s="295">
        <f>ROUND(K87+(L87*2/1024),0)</f>
        <v>6</v>
      </c>
      <c r="K87" s="158">
        <v>2</v>
      </c>
      <c r="L87" s="158">
        <v>2000</v>
      </c>
      <c r="M87" s="295">
        <v>420</v>
      </c>
      <c r="N87" s="294" t="s">
        <v>549</v>
      </c>
      <c r="O87" s="294" t="s">
        <v>551</v>
      </c>
      <c r="P87" s="295">
        <v>3383</v>
      </c>
      <c r="Q87" s="457"/>
      <c r="R87" s="479" t="s">
        <v>600</v>
      </c>
      <c r="S87" s="479" t="s">
        <v>544</v>
      </c>
      <c r="T87" s="479" t="s">
        <v>545</v>
      </c>
      <c r="U87" s="479" t="s">
        <v>552</v>
      </c>
      <c r="V87" s="515" t="s">
        <v>553</v>
      </c>
      <c r="W87" s="547" t="s">
        <v>554</v>
      </c>
      <c r="X87" s="476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463"/>
      <c r="B88" s="493"/>
      <c r="C88" s="493"/>
      <c r="D88" s="493"/>
      <c r="E88" s="436"/>
      <c r="F88" s="436"/>
      <c r="G88" s="454"/>
      <c r="H88" s="294" t="s">
        <v>548</v>
      </c>
      <c r="I88" s="295">
        <v>2</v>
      </c>
      <c r="J88" s="295">
        <f t="shared" si="3"/>
        <v>6</v>
      </c>
      <c r="K88" s="158">
        <v>2</v>
      </c>
      <c r="L88" s="158">
        <v>2000</v>
      </c>
      <c r="M88" s="295">
        <v>420</v>
      </c>
      <c r="N88" s="294" t="s">
        <v>550</v>
      </c>
      <c r="O88" s="294" t="s">
        <v>551</v>
      </c>
      <c r="P88" s="295">
        <v>3384</v>
      </c>
      <c r="Q88" s="457"/>
      <c r="R88" s="481"/>
      <c r="S88" s="481"/>
      <c r="T88" s="481"/>
      <c r="U88" s="481"/>
      <c r="V88" s="517"/>
      <c r="W88" s="548"/>
      <c r="X88" s="478"/>
      <c r="Y88" s="183"/>
      <c r="Z88" s="183"/>
      <c r="AA88" s="183"/>
      <c r="AB88" s="183"/>
      <c r="AC88" s="183"/>
      <c r="AD88" s="183"/>
    </row>
    <row r="89" spans="1:30" s="7" customFormat="1" x14ac:dyDescent="0.25">
      <c r="A89" s="463"/>
      <c r="B89" s="493"/>
      <c r="C89" s="493"/>
      <c r="D89" s="493"/>
      <c r="E89" s="436"/>
      <c r="F89" s="436"/>
      <c r="G89" s="454"/>
      <c r="H89" s="306" t="s">
        <v>569</v>
      </c>
      <c r="I89" s="307">
        <v>2</v>
      </c>
      <c r="J89" s="307">
        <f>ROUND(K89+(L89*2/1024),0)</f>
        <v>6</v>
      </c>
      <c r="K89" s="158">
        <v>2</v>
      </c>
      <c r="L89" s="158">
        <v>2000</v>
      </c>
      <c r="M89" s="307">
        <v>420</v>
      </c>
      <c r="N89" s="306" t="s">
        <v>568</v>
      </c>
      <c r="O89" s="306" t="s">
        <v>571</v>
      </c>
      <c r="P89" s="307">
        <v>3387</v>
      </c>
      <c r="Q89" s="457"/>
      <c r="R89" s="479" t="s">
        <v>566</v>
      </c>
      <c r="S89" s="479" t="s">
        <v>567</v>
      </c>
      <c r="T89" s="479" t="s">
        <v>565</v>
      </c>
      <c r="U89" s="479" t="s">
        <v>572</v>
      </c>
      <c r="V89" s="515" t="s">
        <v>573</v>
      </c>
      <c r="W89" s="547" t="s">
        <v>574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463"/>
      <c r="B90" s="493"/>
      <c r="C90" s="493"/>
      <c r="D90" s="493"/>
      <c r="E90" s="436"/>
      <c r="F90" s="436"/>
      <c r="G90" s="454"/>
      <c r="H90" s="306" t="s">
        <v>570</v>
      </c>
      <c r="I90" s="307">
        <v>2</v>
      </c>
      <c r="J90" s="307">
        <f t="shared" si="3"/>
        <v>6</v>
      </c>
      <c r="K90" s="158">
        <v>2</v>
      </c>
      <c r="L90" s="158">
        <v>2000</v>
      </c>
      <c r="M90" s="307">
        <v>420</v>
      </c>
      <c r="N90" s="306" t="s">
        <v>575</v>
      </c>
      <c r="O90" s="306" t="s">
        <v>571</v>
      </c>
      <c r="P90" s="307">
        <v>3388</v>
      </c>
      <c r="Q90" s="457"/>
      <c r="R90" s="481"/>
      <c r="S90" s="481"/>
      <c r="T90" s="481"/>
      <c r="U90" s="481"/>
      <c r="V90" s="517"/>
      <c r="W90" s="548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463"/>
      <c r="B91" s="493"/>
      <c r="C91" s="493"/>
      <c r="D91" s="493"/>
      <c r="E91" s="436"/>
      <c r="F91" s="436"/>
      <c r="G91" s="454"/>
      <c r="H91" s="317" t="s">
        <v>589</v>
      </c>
      <c r="I91" s="318">
        <v>2</v>
      </c>
      <c r="J91" s="318">
        <f t="shared" si="3"/>
        <v>6</v>
      </c>
      <c r="K91" s="158">
        <v>2</v>
      </c>
      <c r="L91" s="158">
        <v>2000</v>
      </c>
      <c r="M91" s="318">
        <v>420</v>
      </c>
      <c r="N91" s="317" t="s">
        <v>587</v>
      </c>
      <c r="O91" s="317" t="s">
        <v>588</v>
      </c>
      <c r="P91" s="318">
        <v>3391</v>
      </c>
      <c r="Q91" s="457"/>
      <c r="R91" s="532" t="s">
        <v>590</v>
      </c>
      <c r="S91" s="533"/>
      <c r="T91" s="479"/>
      <c r="U91" s="479" t="s">
        <v>591</v>
      </c>
      <c r="V91" s="515" t="s">
        <v>592</v>
      </c>
      <c r="W91" s="547" t="s">
        <v>593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463"/>
      <c r="B92" s="493"/>
      <c r="C92" s="493"/>
      <c r="D92" s="493"/>
      <c r="E92" s="436"/>
      <c r="F92" s="436"/>
      <c r="G92" s="454"/>
      <c r="H92" s="324" t="s">
        <v>597</v>
      </c>
      <c r="I92" s="325">
        <v>2</v>
      </c>
      <c r="J92" s="325">
        <f t="shared" ref="J92:J122" si="4">ROUND(K92+(L92*2/1024),0)</f>
        <v>6</v>
      </c>
      <c r="K92" s="158">
        <v>2</v>
      </c>
      <c r="L92" s="158">
        <v>2000</v>
      </c>
      <c r="M92" s="325">
        <v>420</v>
      </c>
      <c r="N92" s="324" t="s">
        <v>595</v>
      </c>
      <c r="O92" s="324" t="s">
        <v>596</v>
      </c>
      <c r="P92" s="325">
        <v>3393</v>
      </c>
      <c r="Q92" s="457"/>
      <c r="R92" s="536" t="s">
        <v>599</v>
      </c>
      <c r="S92" s="537"/>
      <c r="T92" s="481"/>
      <c r="U92" s="481"/>
      <c r="V92" s="517"/>
      <c r="W92" s="548"/>
      <c r="X92" s="334">
        <v>44063</v>
      </c>
      <c r="Y92" s="183"/>
      <c r="Z92" s="183"/>
      <c r="AA92" s="183"/>
      <c r="AB92" s="183"/>
      <c r="AC92" s="183"/>
      <c r="AD92" s="183"/>
    </row>
    <row r="93" spans="1:30" s="7" customFormat="1" ht="43.2" customHeight="1" x14ac:dyDescent="0.25">
      <c r="A93" s="463"/>
      <c r="B93" s="493"/>
      <c r="C93" s="493"/>
      <c r="D93" s="493"/>
      <c r="E93" s="436"/>
      <c r="F93" s="436"/>
      <c r="G93" s="454"/>
      <c r="H93" s="341" t="s">
        <v>45</v>
      </c>
      <c r="I93" s="342">
        <v>2</v>
      </c>
      <c r="J93" s="342">
        <f t="shared" si="4"/>
        <v>6</v>
      </c>
      <c r="K93" s="158">
        <v>2</v>
      </c>
      <c r="L93" s="158">
        <v>2000</v>
      </c>
      <c r="M93" s="342">
        <v>420</v>
      </c>
      <c r="N93" s="341" t="s">
        <v>652</v>
      </c>
      <c r="O93" s="341" t="s">
        <v>485</v>
      </c>
      <c r="P93" s="342">
        <v>3396</v>
      </c>
      <c r="Q93" s="457"/>
      <c r="R93" s="544" t="s">
        <v>653</v>
      </c>
      <c r="S93" s="545"/>
      <c r="T93" s="347"/>
      <c r="U93" s="347" t="s">
        <v>654</v>
      </c>
      <c r="V93" s="346" t="s">
        <v>655</v>
      </c>
      <c r="W93" s="348" t="s">
        <v>656</v>
      </c>
      <c r="X93" s="350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463"/>
      <c r="B94" s="493"/>
      <c r="C94" s="493"/>
      <c r="D94" s="493"/>
      <c r="E94" s="437"/>
      <c r="F94" s="437"/>
      <c r="G94" s="455"/>
      <c r="H94" s="210"/>
      <c r="I94" s="211">
        <v>2</v>
      </c>
      <c r="J94" s="211">
        <f t="shared" si="4"/>
        <v>6</v>
      </c>
      <c r="K94" s="158">
        <v>2</v>
      </c>
      <c r="L94" s="158">
        <v>2000</v>
      </c>
      <c r="M94" s="211">
        <v>420</v>
      </c>
      <c r="N94" s="210"/>
      <c r="O94" s="264"/>
      <c r="P94" s="211"/>
      <c r="Q94" s="457"/>
      <c r="R94" s="217"/>
      <c r="S94" s="217"/>
      <c r="T94" s="217"/>
      <c r="U94" s="217"/>
      <c r="V94" s="218"/>
      <c r="W94" s="219"/>
      <c r="X94" s="220"/>
      <c r="Y94" s="183"/>
      <c r="Z94" s="183"/>
      <c r="AA94" s="183"/>
      <c r="AB94" s="183"/>
      <c r="AC94" s="183"/>
      <c r="AD94" s="183"/>
    </row>
    <row r="95" spans="1:30" s="7" customFormat="1" x14ac:dyDescent="0.25">
      <c r="A95" s="556" t="s">
        <v>747</v>
      </c>
      <c r="B95" s="482">
        <v>72</v>
      </c>
      <c r="C95" s="482">
        <v>512</v>
      </c>
      <c r="D95" s="482">
        <v>80</v>
      </c>
      <c r="E95" s="467" t="str">
        <f>TEXT(ROUND(SUM(I94:I122)/(B95*2)*100,4),"0.00")</f>
        <v>47.22</v>
      </c>
      <c r="F95" s="467" t="str">
        <f>TEXT(ROUND(SUM(J95:J122)/C95*100,4),"0.00")</f>
        <v>32.81</v>
      </c>
      <c r="G95" s="470" t="str">
        <f>TEXT(ROUND(SUM(M95:M122)/(D95*1024)*100,4),"0.00")</f>
        <v>14.36</v>
      </c>
      <c r="H95" s="383" t="s">
        <v>741</v>
      </c>
      <c r="I95" s="378">
        <v>2</v>
      </c>
      <c r="J95" s="399">
        <f t="shared" si="4"/>
        <v>6</v>
      </c>
      <c r="K95" s="378">
        <v>2</v>
      </c>
      <c r="L95" s="378">
        <v>2000</v>
      </c>
      <c r="M95" s="378">
        <v>420</v>
      </c>
      <c r="N95" s="383" t="s">
        <v>731</v>
      </c>
      <c r="O95" s="458" t="s">
        <v>733</v>
      </c>
      <c r="P95" s="378">
        <v>3306</v>
      </c>
      <c r="Q95" s="458" t="s">
        <v>749</v>
      </c>
      <c r="R95" s="440" t="s">
        <v>735</v>
      </c>
      <c r="S95" s="440" t="s">
        <v>736</v>
      </c>
      <c r="T95" s="440" t="s">
        <v>737</v>
      </c>
      <c r="U95" s="440" t="s">
        <v>738</v>
      </c>
      <c r="V95" s="521" t="s">
        <v>739</v>
      </c>
      <c r="W95" s="523" t="s">
        <v>740</v>
      </c>
      <c r="X95" s="438">
        <v>44104</v>
      </c>
      <c r="Y95" s="183"/>
      <c r="Z95" s="183"/>
      <c r="AA95" s="183"/>
      <c r="AB95" s="183"/>
      <c r="AC95" s="183"/>
      <c r="AD95" s="183"/>
    </row>
    <row r="96" spans="1:30" s="7" customFormat="1" x14ac:dyDescent="0.25">
      <c r="A96" s="557"/>
      <c r="B96" s="483"/>
      <c r="C96" s="483"/>
      <c r="D96" s="483"/>
      <c r="E96" s="468"/>
      <c r="F96" s="468"/>
      <c r="G96" s="471"/>
      <c r="H96" s="383" t="s">
        <v>742</v>
      </c>
      <c r="I96" s="384">
        <v>2</v>
      </c>
      <c r="J96" s="399">
        <f t="shared" si="4"/>
        <v>6</v>
      </c>
      <c r="K96" s="384">
        <v>2</v>
      </c>
      <c r="L96" s="384">
        <v>2000</v>
      </c>
      <c r="M96" s="384">
        <v>420</v>
      </c>
      <c r="N96" s="383" t="s">
        <v>732</v>
      </c>
      <c r="O96" s="459"/>
      <c r="P96" s="384">
        <v>3307</v>
      </c>
      <c r="Q96" s="459"/>
      <c r="R96" s="441"/>
      <c r="S96" s="441"/>
      <c r="T96" s="441"/>
      <c r="U96" s="441"/>
      <c r="V96" s="522"/>
      <c r="W96" s="524"/>
      <c r="X96" s="439"/>
      <c r="Y96" s="183"/>
      <c r="Z96" s="183"/>
      <c r="AA96" s="183"/>
      <c r="AB96" s="183"/>
      <c r="AC96" s="183"/>
      <c r="AD96" s="183"/>
    </row>
    <row r="97" spans="1:30" s="7" customFormat="1" x14ac:dyDescent="0.25">
      <c r="A97" s="557"/>
      <c r="B97" s="483"/>
      <c r="C97" s="483"/>
      <c r="D97" s="483"/>
      <c r="E97" s="468"/>
      <c r="F97" s="468"/>
      <c r="G97" s="471"/>
      <c r="H97" s="398" t="s">
        <v>780</v>
      </c>
      <c r="I97" s="399">
        <v>2</v>
      </c>
      <c r="J97" s="399">
        <f t="shared" si="4"/>
        <v>6</v>
      </c>
      <c r="K97" s="399">
        <v>2</v>
      </c>
      <c r="L97" s="399">
        <v>2000</v>
      </c>
      <c r="M97" s="399">
        <v>420</v>
      </c>
      <c r="N97" s="398" t="s">
        <v>778</v>
      </c>
      <c r="O97" s="459"/>
      <c r="P97" s="399">
        <v>3313</v>
      </c>
      <c r="Q97" s="459"/>
      <c r="R97" s="552" t="s">
        <v>788</v>
      </c>
      <c r="S97" s="553"/>
      <c r="T97" s="440" t="s">
        <v>784</v>
      </c>
      <c r="U97" s="440" t="s">
        <v>785</v>
      </c>
      <c r="V97" s="521" t="s">
        <v>786</v>
      </c>
      <c r="W97" s="523" t="s">
        <v>787</v>
      </c>
      <c r="X97" s="438">
        <v>44131</v>
      </c>
      <c r="Y97" s="183"/>
      <c r="Z97" s="183"/>
      <c r="AA97" s="183"/>
      <c r="AB97" s="183"/>
      <c r="AC97" s="183"/>
      <c r="AD97" s="183"/>
    </row>
    <row r="98" spans="1:30" s="7" customFormat="1" x14ac:dyDescent="0.25">
      <c r="A98" s="557"/>
      <c r="B98" s="483"/>
      <c r="C98" s="483"/>
      <c r="D98" s="483"/>
      <c r="E98" s="468"/>
      <c r="F98" s="468"/>
      <c r="G98" s="471"/>
      <c r="H98" s="398" t="s">
        <v>781</v>
      </c>
      <c r="I98" s="399">
        <v>2</v>
      </c>
      <c r="J98" s="399">
        <f t="shared" si="4"/>
        <v>6</v>
      </c>
      <c r="K98" s="399">
        <v>2</v>
      </c>
      <c r="L98" s="399">
        <v>2000</v>
      </c>
      <c r="M98" s="399">
        <v>420</v>
      </c>
      <c r="N98" s="398" t="s">
        <v>779</v>
      </c>
      <c r="O98" s="459"/>
      <c r="P98" s="399">
        <v>3314</v>
      </c>
      <c r="Q98" s="459"/>
      <c r="R98" s="554"/>
      <c r="S98" s="555"/>
      <c r="T98" s="441"/>
      <c r="U98" s="441"/>
      <c r="V98" s="522"/>
      <c r="W98" s="524"/>
      <c r="X98" s="439"/>
      <c r="Y98" s="183"/>
      <c r="Z98" s="183"/>
      <c r="AA98" s="183"/>
      <c r="AB98" s="183"/>
      <c r="AC98" s="183"/>
      <c r="AD98" s="183"/>
    </row>
    <row r="99" spans="1:30" s="7" customFormat="1" x14ac:dyDescent="0.25">
      <c r="A99" s="557"/>
      <c r="B99" s="483"/>
      <c r="C99" s="483"/>
      <c r="D99" s="483"/>
      <c r="E99" s="468"/>
      <c r="F99" s="468"/>
      <c r="G99" s="471"/>
      <c r="H99" s="402" t="s">
        <v>789</v>
      </c>
      <c r="I99" s="403">
        <v>2</v>
      </c>
      <c r="J99" s="403">
        <f t="shared" si="4"/>
        <v>6</v>
      </c>
      <c r="K99" s="403">
        <v>2</v>
      </c>
      <c r="L99" s="403">
        <v>2000</v>
      </c>
      <c r="M99" s="403">
        <v>420</v>
      </c>
      <c r="N99" s="402" t="s">
        <v>796</v>
      </c>
      <c r="O99" s="459"/>
      <c r="P99" s="403">
        <v>3315</v>
      </c>
      <c r="Q99" s="459"/>
      <c r="R99" s="552" t="s">
        <v>792</v>
      </c>
      <c r="S99" s="553"/>
      <c r="T99" s="440" t="s">
        <v>791</v>
      </c>
      <c r="U99" s="440" t="s">
        <v>793</v>
      </c>
      <c r="V99" s="521" t="s">
        <v>794</v>
      </c>
      <c r="W99" s="523" t="s">
        <v>795</v>
      </c>
      <c r="X99" s="438">
        <v>44132</v>
      </c>
      <c r="Y99" s="183"/>
      <c r="Z99" s="183"/>
      <c r="AA99" s="183"/>
      <c r="AB99" s="183"/>
      <c r="AC99" s="183"/>
      <c r="AD99" s="183"/>
    </row>
    <row r="100" spans="1:30" s="7" customFormat="1" x14ac:dyDescent="0.25">
      <c r="A100" s="557"/>
      <c r="B100" s="483"/>
      <c r="C100" s="483"/>
      <c r="D100" s="483"/>
      <c r="E100" s="468"/>
      <c r="F100" s="468"/>
      <c r="G100" s="471"/>
      <c r="H100" s="402" t="s">
        <v>790</v>
      </c>
      <c r="I100" s="403">
        <v>2</v>
      </c>
      <c r="J100" s="403">
        <f t="shared" si="4"/>
        <v>6</v>
      </c>
      <c r="K100" s="403">
        <v>2</v>
      </c>
      <c r="L100" s="403">
        <v>2000</v>
      </c>
      <c r="M100" s="403">
        <v>420</v>
      </c>
      <c r="N100" s="402" t="s">
        <v>797</v>
      </c>
      <c r="O100" s="459"/>
      <c r="P100" s="403">
        <v>3316</v>
      </c>
      <c r="Q100" s="459"/>
      <c r="R100" s="554"/>
      <c r="S100" s="555"/>
      <c r="T100" s="441"/>
      <c r="U100" s="441"/>
      <c r="V100" s="522"/>
      <c r="W100" s="524"/>
      <c r="X100" s="439"/>
      <c r="Y100" s="183"/>
      <c r="Z100" s="183"/>
      <c r="AA100" s="183"/>
      <c r="AB100" s="183"/>
      <c r="AC100" s="183"/>
      <c r="AD100" s="183"/>
    </row>
    <row r="101" spans="1:30" s="7" customFormat="1" ht="14.4" customHeight="1" x14ac:dyDescent="0.25">
      <c r="A101" s="557"/>
      <c r="B101" s="483"/>
      <c r="C101" s="483"/>
      <c r="D101" s="483"/>
      <c r="E101" s="468"/>
      <c r="F101" s="468"/>
      <c r="G101" s="471"/>
      <c r="H101" s="458" t="s">
        <v>813</v>
      </c>
      <c r="I101" s="410">
        <v>2</v>
      </c>
      <c r="J101" s="410">
        <f t="shared" ref="J101:J106" si="5">ROUND(K101+(L101*2/1024),0)</f>
        <v>6</v>
      </c>
      <c r="K101" s="410">
        <v>2</v>
      </c>
      <c r="L101" s="410">
        <v>2000</v>
      </c>
      <c r="M101" s="410">
        <v>420</v>
      </c>
      <c r="N101" s="409" t="s">
        <v>811</v>
      </c>
      <c r="O101" s="459"/>
      <c r="P101" s="410">
        <v>3319</v>
      </c>
      <c r="Q101" s="459"/>
      <c r="R101" s="440" t="s">
        <v>814</v>
      </c>
      <c r="S101" s="440" t="s">
        <v>815</v>
      </c>
      <c r="T101" s="440" t="s">
        <v>816</v>
      </c>
      <c r="U101" s="440" t="s">
        <v>817</v>
      </c>
      <c r="V101" s="521" t="s">
        <v>818</v>
      </c>
      <c r="W101" s="523" t="s">
        <v>819</v>
      </c>
      <c r="X101" s="525">
        <v>44141</v>
      </c>
      <c r="Y101" s="183"/>
      <c r="Z101" s="183"/>
      <c r="AA101" s="183"/>
      <c r="AB101" s="183"/>
      <c r="AC101" s="183"/>
      <c r="AD101" s="183"/>
    </row>
    <row r="102" spans="1:30" s="7" customFormat="1" x14ac:dyDescent="0.25">
      <c r="A102" s="557"/>
      <c r="B102" s="483"/>
      <c r="C102" s="483"/>
      <c r="D102" s="483"/>
      <c r="E102" s="468"/>
      <c r="F102" s="468"/>
      <c r="G102" s="471"/>
      <c r="H102" s="460"/>
      <c r="I102" s="410">
        <v>2</v>
      </c>
      <c r="J102" s="410">
        <f t="shared" si="5"/>
        <v>6</v>
      </c>
      <c r="K102" s="410">
        <v>2</v>
      </c>
      <c r="L102" s="410">
        <v>2000</v>
      </c>
      <c r="M102" s="410">
        <v>420</v>
      </c>
      <c r="N102" s="409" t="s">
        <v>812</v>
      </c>
      <c r="O102" s="459"/>
      <c r="P102" s="410">
        <v>3320</v>
      </c>
      <c r="Q102" s="459"/>
      <c r="R102" s="526"/>
      <c r="S102" s="526"/>
      <c r="T102" s="526"/>
      <c r="U102" s="526"/>
      <c r="V102" s="527"/>
      <c r="W102" s="528"/>
      <c r="X102" s="525"/>
      <c r="Y102" s="183"/>
      <c r="Z102" s="183"/>
      <c r="AA102" s="183"/>
      <c r="AB102" s="183"/>
      <c r="AC102" s="183"/>
      <c r="AD102" s="183"/>
    </row>
    <row r="103" spans="1:30" s="7" customFormat="1" x14ac:dyDescent="0.25">
      <c r="A103" s="557"/>
      <c r="B103" s="483"/>
      <c r="C103" s="483"/>
      <c r="D103" s="483"/>
      <c r="E103" s="468"/>
      <c r="F103" s="468"/>
      <c r="G103" s="471"/>
      <c r="H103" s="458" t="s">
        <v>822</v>
      </c>
      <c r="I103" s="412">
        <v>2</v>
      </c>
      <c r="J103" s="412">
        <f t="shared" si="5"/>
        <v>6</v>
      </c>
      <c r="K103" s="412">
        <v>2</v>
      </c>
      <c r="L103" s="412">
        <v>2000</v>
      </c>
      <c r="M103" s="412">
        <v>420</v>
      </c>
      <c r="N103" s="411" t="s">
        <v>820</v>
      </c>
      <c r="O103" s="459"/>
      <c r="P103" s="412">
        <v>3321</v>
      </c>
      <c r="Q103" s="459"/>
      <c r="R103" s="526"/>
      <c r="S103" s="526"/>
      <c r="T103" s="526"/>
      <c r="U103" s="526"/>
      <c r="V103" s="527"/>
      <c r="W103" s="528"/>
      <c r="X103" s="525"/>
      <c r="Y103" s="183"/>
      <c r="Z103" s="183"/>
      <c r="AA103" s="183"/>
      <c r="AB103" s="183"/>
      <c r="AC103" s="183"/>
      <c r="AD103" s="183"/>
    </row>
    <row r="104" spans="1:30" s="7" customFormat="1" x14ac:dyDescent="0.25">
      <c r="A104" s="557"/>
      <c r="B104" s="483"/>
      <c r="C104" s="483"/>
      <c r="D104" s="483"/>
      <c r="E104" s="468"/>
      <c r="F104" s="468"/>
      <c r="G104" s="471"/>
      <c r="H104" s="460"/>
      <c r="I104" s="412">
        <v>2</v>
      </c>
      <c r="J104" s="412">
        <f t="shared" si="5"/>
        <v>6</v>
      </c>
      <c r="K104" s="412">
        <v>2</v>
      </c>
      <c r="L104" s="412">
        <v>2000</v>
      </c>
      <c r="M104" s="412">
        <v>420</v>
      </c>
      <c r="N104" s="411" t="s">
        <v>821</v>
      </c>
      <c r="O104" s="459"/>
      <c r="P104" s="412">
        <v>3322</v>
      </c>
      <c r="Q104" s="459"/>
      <c r="R104" s="526"/>
      <c r="S104" s="526"/>
      <c r="T104" s="526"/>
      <c r="U104" s="526"/>
      <c r="V104" s="527"/>
      <c r="W104" s="528"/>
      <c r="X104" s="525"/>
      <c r="Y104" s="183"/>
      <c r="Z104" s="183"/>
      <c r="AA104" s="183"/>
      <c r="AB104" s="183"/>
      <c r="AC104" s="183"/>
      <c r="AD104" s="183"/>
    </row>
    <row r="105" spans="1:30" s="7" customFormat="1" x14ac:dyDescent="0.25">
      <c r="A105" s="557"/>
      <c r="B105" s="483"/>
      <c r="C105" s="483"/>
      <c r="D105" s="483"/>
      <c r="E105" s="468"/>
      <c r="F105" s="468"/>
      <c r="G105" s="471"/>
      <c r="H105" s="430" t="s">
        <v>866</v>
      </c>
      <c r="I105" s="431">
        <v>2</v>
      </c>
      <c r="J105" s="431">
        <f t="shared" si="5"/>
        <v>6</v>
      </c>
      <c r="K105" s="431">
        <v>2</v>
      </c>
      <c r="L105" s="431">
        <v>2000</v>
      </c>
      <c r="M105" s="431">
        <v>420</v>
      </c>
      <c r="N105" s="430" t="s">
        <v>867</v>
      </c>
      <c r="O105" s="459"/>
      <c r="P105" s="431">
        <v>3323</v>
      </c>
      <c r="Q105" s="459"/>
      <c r="R105" s="526"/>
      <c r="S105" s="526"/>
      <c r="T105" s="526"/>
      <c r="U105" s="526"/>
      <c r="V105" s="527"/>
      <c r="W105" s="528"/>
      <c r="X105" s="529">
        <v>44162</v>
      </c>
      <c r="Y105" s="183"/>
      <c r="Z105" s="183"/>
      <c r="AA105" s="183"/>
      <c r="AB105" s="183"/>
      <c r="AC105" s="183"/>
      <c r="AD105" s="183"/>
    </row>
    <row r="106" spans="1:30" s="7" customFormat="1" x14ac:dyDescent="0.25">
      <c r="A106" s="557"/>
      <c r="B106" s="483"/>
      <c r="C106" s="483"/>
      <c r="D106" s="483"/>
      <c r="E106" s="468"/>
      <c r="F106" s="468"/>
      <c r="G106" s="471"/>
      <c r="H106" s="430" t="s">
        <v>866</v>
      </c>
      <c r="I106" s="431">
        <v>2</v>
      </c>
      <c r="J106" s="431">
        <f t="shared" si="5"/>
        <v>6</v>
      </c>
      <c r="K106" s="431">
        <v>2</v>
      </c>
      <c r="L106" s="431">
        <v>2000</v>
      </c>
      <c r="M106" s="431">
        <v>420</v>
      </c>
      <c r="N106" s="430" t="s">
        <v>868</v>
      </c>
      <c r="O106" s="459"/>
      <c r="P106" s="431">
        <v>3324</v>
      </c>
      <c r="Q106" s="459"/>
      <c r="R106" s="441"/>
      <c r="S106" s="441"/>
      <c r="T106" s="441"/>
      <c r="U106" s="441"/>
      <c r="V106" s="522"/>
      <c r="W106" s="524"/>
      <c r="X106" s="530"/>
      <c r="Y106" s="183"/>
      <c r="Z106" s="183"/>
      <c r="AA106" s="183"/>
      <c r="AB106" s="183"/>
      <c r="AC106" s="183"/>
      <c r="AD106" s="183"/>
    </row>
    <row r="107" spans="1:30" s="7" customFormat="1" x14ac:dyDescent="0.25">
      <c r="A107" s="557"/>
      <c r="B107" s="483"/>
      <c r="C107" s="483"/>
      <c r="D107" s="483"/>
      <c r="E107" s="468"/>
      <c r="F107" s="468"/>
      <c r="G107" s="471"/>
      <c r="H107" s="433" t="s">
        <v>869</v>
      </c>
      <c r="I107" s="434">
        <v>2</v>
      </c>
      <c r="J107" s="434">
        <f t="shared" ref="J107:J108" si="6">ROUND(K107+(L107*2/1024),0)</f>
        <v>6</v>
      </c>
      <c r="K107" s="434">
        <v>2</v>
      </c>
      <c r="L107" s="434">
        <v>2000</v>
      </c>
      <c r="M107" s="434">
        <v>420</v>
      </c>
      <c r="N107" s="433" t="s">
        <v>871</v>
      </c>
      <c r="O107" s="459"/>
      <c r="P107" s="434">
        <v>3325</v>
      </c>
      <c r="Q107" s="459"/>
      <c r="R107" s="440" t="s">
        <v>873</v>
      </c>
      <c r="S107" s="440" t="s">
        <v>874</v>
      </c>
      <c r="T107" s="440"/>
      <c r="U107" s="440" t="s">
        <v>875</v>
      </c>
      <c r="V107" s="521" t="s">
        <v>876</v>
      </c>
      <c r="W107" s="523" t="s">
        <v>877</v>
      </c>
      <c r="X107" s="529">
        <v>44165</v>
      </c>
      <c r="Y107" s="183"/>
      <c r="Z107" s="183"/>
      <c r="AA107" s="183"/>
      <c r="AB107" s="183"/>
      <c r="AC107" s="183"/>
      <c r="AD107" s="183"/>
    </row>
    <row r="108" spans="1:30" s="7" customFormat="1" x14ac:dyDescent="0.25">
      <c r="A108" s="557"/>
      <c r="B108" s="483"/>
      <c r="C108" s="483"/>
      <c r="D108" s="483"/>
      <c r="E108" s="468"/>
      <c r="F108" s="468"/>
      <c r="G108" s="471"/>
      <c r="H108" s="433" t="s">
        <v>870</v>
      </c>
      <c r="I108" s="434">
        <v>2</v>
      </c>
      <c r="J108" s="434">
        <f t="shared" si="6"/>
        <v>6</v>
      </c>
      <c r="K108" s="434">
        <v>2</v>
      </c>
      <c r="L108" s="434">
        <v>2000</v>
      </c>
      <c r="M108" s="434">
        <v>420</v>
      </c>
      <c r="N108" s="433" t="s">
        <v>872</v>
      </c>
      <c r="O108" s="459"/>
      <c r="P108" s="434">
        <v>3326</v>
      </c>
      <c r="Q108" s="459"/>
      <c r="R108" s="441"/>
      <c r="S108" s="441"/>
      <c r="T108" s="441"/>
      <c r="U108" s="441"/>
      <c r="V108" s="522"/>
      <c r="W108" s="524"/>
      <c r="X108" s="530"/>
      <c r="Y108" s="183"/>
      <c r="Z108" s="183"/>
      <c r="AA108" s="183"/>
      <c r="AB108" s="183"/>
      <c r="AC108" s="183"/>
      <c r="AD108" s="183"/>
    </row>
    <row r="109" spans="1:30" s="7" customFormat="1" x14ac:dyDescent="0.25">
      <c r="A109" s="558"/>
      <c r="B109" s="483"/>
      <c r="C109" s="483"/>
      <c r="D109" s="483"/>
      <c r="E109" s="468"/>
      <c r="F109" s="468"/>
      <c r="G109" s="471"/>
      <c r="H109" s="378"/>
      <c r="I109" s="378"/>
      <c r="J109" s="399">
        <f t="shared" si="4"/>
        <v>6</v>
      </c>
      <c r="K109" s="378">
        <v>2</v>
      </c>
      <c r="L109" s="378">
        <v>2000</v>
      </c>
      <c r="M109" s="378">
        <v>420</v>
      </c>
      <c r="N109" s="378"/>
      <c r="O109" s="459"/>
      <c r="P109" s="378"/>
      <c r="Q109" s="460"/>
      <c r="R109" s="379"/>
      <c r="S109" s="379"/>
      <c r="T109" s="379"/>
      <c r="U109" s="379"/>
      <c r="V109" s="380"/>
      <c r="W109" s="381"/>
      <c r="X109" s="382"/>
      <c r="Y109" s="183"/>
      <c r="Z109" s="183"/>
      <c r="AA109" s="183"/>
      <c r="AB109" s="183"/>
      <c r="AC109" s="183"/>
      <c r="AD109" s="183"/>
    </row>
    <row r="110" spans="1:30" s="7" customFormat="1" x14ac:dyDescent="0.25">
      <c r="A110" s="556" t="s">
        <v>748</v>
      </c>
      <c r="B110" s="483"/>
      <c r="C110" s="483"/>
      <c r="D110" s="483"/>
      <c r="E110" s="468"/>
      <c r="F110" s="468"/>
      <c r="G110" s="471"/>
      <c r="H110" s="392" t="s">
        <v>759</v>
      </c>
      <c r="I110" s="378">
        <v>16</v>
      </c>
      <c r="J110" s="399">
        <f t="shared" si="4"/>
        <v>6</v>
      </c>
      <c r="K110" s="378">
        <v>2</v>
      </c>
      <c r="L110" s="378">
        <v>2000</v>
      </c>
      <c r="M110" s="378">
        <v>420</v>
      </c>
      <c r="N110" s="392" t="s">
        <v>760</v>
      </c>
      <c r="O110" s="459"/>
      <c r="P110" s="378">
        <v>3308</v>
      </c>
      <c r="Q110" s="458" t="s">
        <v>734</v>
      </c>
      <c r="R110" s="563"/>
      <c r="S110" s="564"/>
      <c r="T110" s="41" t="s">
        <v>757</v>
      </c>
      <c r="U110" s="41" t="s">
        <v>758</v>
      </c>
      <c r="V110" s="380"/>
      <c r="W110" s="381"/>
      <c r="X110" s="394">
        <v>44117</v>
      </c>
      <c r="Y110" s="183"/>
      <c r="Z110" s="183"/>
      <c r="AA110" s="183"/>
      <c r="AB110" s="183"/>
      <c r="AC110" s="183"/>
      <c r="AD110" s="183"/>
    </row>
    <row r="111" spans="1:30" s="7" customFormat="1" x14ac:dyDescent="0.25">
      <c r="A111" s="557"/>
      <c r="B111" s="483"/>
      <c r="C111" s="483"/>
      <c r="D111" s="483"/>
      <c r="E111" s="468"/>
      <c r="F111" s="468"/>
      <c r="G111" s="471"/>
      <c r="H111" s="395" t="s">
        <v>761</v>
      </c>
      <c r="I111" s="396">
        <v>2</v>
      </c>
      <c r="J111" s="399">
        <f t="shared" si="4"/>
        <v>6</v>
      </c>
      <c r="K111" s="396">
        <v>2</v>
      </c>
      <c r="L111" s="396">
        <v>2000</v>
      </c>
      <c r="M111" s="396">
        <v>420</v>
      </c>
      <c r="N111" s="395" t="str">
        <f>"mysql_msb_" &amp; LOWER(H111)</f>
        <v>mysql_msb_dev</v>
      </c>
      <c r="O111" s="459"/>
      <c r="P111" s="396">
        <v>3309</v>
      </c>
      <c r="Q111" s="459"/>
      <c r="R111" s="552" t="s">
        <v>762</v>
      </c>
      <c r="S111" s="553"/>
      <c r="T111" s="440" t="s">
        <v>766</v>
      </c>
      <c r="U111" s="440" t="s">
        <v>767</v>
      </c>
      <c r="V111" s="521" t="s">
        <v>768</v>
      </c>
      <c r="W111" s="523" t="s">
        <v>769</v>
      </c>
      <c r="X111" s="438">
        <v>44124</v>
      </c>
      <c r="Y111" s="183"/>
      <c r="Z111" s="183"/>
      <c r="AA111" s="183"/>
      <c r="AB111" s="183"/>
      <c r="AC111" s="183"/>
      <c r="AD111" s="183"/>
    </row>
    <row r="112" spans="1:30" s="7" customFormat="1" x14ac:dyDescent="0.25">
      <c r="A112" s="557"/>
      <c r="B112" s="483"/>
      <c r="C112" s="483"/>
      <c r="D112" s="483"/>
      <c r="E112" s="468"/>
      <c r="F112" s="468"/>
      <c r="G112" s="471"/>
      <c r="H112" s="395" t="s">
        <v>763</v>
      </c>
      <c r="I112" s="396">
        <v>2</v>
      </c>
      <c r="J112" s="399">
        <f t="shared" si="4"/>
        <v>6</v>
      </c>
      <c r="K112" s="396">
        <v>2</v>
      </c>
      <c r="L112" s="396">
        <v>2000</v>
      </c>
      <c r="M112" s="396">
        <v>420</v>
      </c>
      <c r="N112" s="395" t="str">
        <f t="shared" ref="N112:N114" si="7">"mysql_msb_" &amp; LOWER(H112)</f>
        <v>mysql_msb_sit</v>
      </c>
      <c r="O112" s="459"/>
      <c r="P112" s="396">
        <v>3310</v>
      </c>
      <c r="Q112" s="459"/>
      <c r="R112" s="561"/>
      <c r="S112" s="562"/>
      <c r="T112" s="526"/>
      <c r="U112" s="526"/>
      <c r="V112" s="527"/>
      <c r="W112" s="528"/>
      <c r="X112" s="502"/>
      <c r="Y112" s="183"/>
      <c r="Z112" s="183"/>
      <c r="AA112" s="183"/>
      <c r="AB112" s="183"/>
      <c r="AC112" s="183"/>
      <c r="AD112" s="183"/>
    </row>
    <row r="113" spans="1:30" s="7" customFormat="1" x14ac:dyDescent="0.25">
      <c r="A113" s="557"/>
      <c r="B113" s="483"/>
      <c r="C113" s="483"/>
      <c r="D113" s="483"/>
      <c r="E113" s="468"/>
      <c r="F113" s="468"/>
      <c r="G113" s="471"/>
      <c r="H113" s="395" t="s">
        <v>764</v>
      </c>
      <c r="I113" s="396">
        <v>2</v>
      </c>
      <c r="J113" s="399">
        <f t="shared" si="4"/>
        <v>6</v>
      </c>
      <c r="K113" s="396">
        <v>2</v>
      </c>
      <c r="L113" s="396">
        <v>2000</v>
      </c>
      <c r="M113" s="396">
        <v>420</v>
      </c>
      <c r="N113" s="395" t="str">
        <f t="shared" si="7"/>
        <v>mysql_msb_uat</v>
      </c>
      <c r="O113" s="459"/>
      <c r="P113" s="396">
        <v>3311</v>
      </c>
      <c r="Q113" s="459"/>
      <c r="R113" s="561"/>
      <c r="S113" s="562"/>
      <c r="T113" s="526"/>
      <c r="U113" s="526"/>
      <c r="V113" s="527"/>
      <c r="W113" s="528"/>
      <c r="X113" s="502"/>
      <c r="Y113" s="183"/>
      <c r="Z113" s="183"/>
      <c r="AA113" s="183"/>
      <c r="AB113" s="183"/>
      <c r="AC113" s="183"/>
      <c r="AD113" s="183"/>
    </row>
    <row r="114" spans="1:30" s="7" customFormat="1" x14ac:dyDescent="0.25">
      <c r="A114" s="557"/>
      <c r="B114" s="483"/>
      <c r="C114" s="483"/>
      <c r="D114" s="483"/>
      <c r="E114" s="468"/>
      <c r="F114" s="468"/>
      <c r="G114" s="471"/>
      <c r="H114" s="395" t="s">
        <v>765</v>
      </c>
      <c r="I114" s="396">
        <v>2</v>
      </c>
      <c r="J114" s="399">
        <f t="shared" si="4"/>
        <v>6</v>
      </c>
      <c r="K114" s="396">
        <v>2</v>
      </c>
      <c r="L114" s="396">
        <v>2000</v>
      </c>
      <c r="M114" s="396">
        <v>420</v>
      </c>
      <c r="N114" s="395" t="str">
        <f t="shared" si="7"/>
        <v>mysql_msb_pp</v>
      </c>
      <c r="O114" s="459"/>
      <c r="P114" s="396">
        <v>3312</v>
      </c>
      <c r="Q114" s="459"/>
      <c r="R114" s="554"/>
      <c r="S114" s="555"/>
      <c r="T114" s="441"/>
      <c r="U114" s="441"/>
      <c r="V114" s="522"/>
      <c r="W114" s="524"/>
      <c r="X114" s="439"/>
      <c r="Y114" s="183"/>
      <c r="Z114" s="183"/>
      <c r="AA114" s="183"/>
      <c r="AB114" s="183"/>
      <c r="AC114" s="183"/>
      <c r="AD114" s="183"/>
    </row>
    <row r="115" spans="1:30" s="7" customFormat="1" x14ac:dyDescent="0.25">
      <c r="A115" s="557"/>
      <c r="B115" s="483"/>
      <c r="C115" s="483"/>
      <c r="D115" s="483"/>
      <c r="E115" s="468"/>
      <c r="F115" s="468"/>
      <c r="G115" s="471"/>
      <c r="H115" s="406" t="s">
        <v>804</v>
      </c>
      <c r="I115" s="407">
        <v>2</v>
      </c>
      <c r="J115" s="407">
        <f t="shared" ref="J115:J121" si="8">ROUND(K115+(L115*2/1024),0)</f>
        <v>6</v>
      </c>
      <c r="K115" s="407">
        <v>2</v>
      </c>
      <c r="L115" s="407">
        <v>2000</v>
      </c>
      <c r="M115" s="407">
        <v>420</v>
      </c>
      <c r="N115" s="406" t="s">
        <v>802</v>
      </c>
      <c r="O115" s="459"/>
      <c r="P115" s="407">
        <v>3317</v>
      </c>
      <c r="Q115" s="459"/>
      <c r="R115" s="552" t="s">
        <v>810</v>
      </c>
      <c r="S115" s="553"/>
      <c r="T115" s="440" t="s">
        <v>806</v>
      </c>
      <c r="U115" s="440" t="s">
        <v>807</v>
      </c>
      <c r="V115" s="521" t="s">
        <v>808</v>
      </c>
      <c r="W115" s="523" t="s">
        <v>809</v>
      </c>
      <c r="X115" s="438">
        <v>44137</v>
      </c>
      <c r="Y115" s="183"/>
      <c r="Z115" s="183"/>
      <c r="AA115" s="183"/>
      <c r="AB115" s="183"/>
      <c r="AC115" s="183"/>
      <c r="AD115" s="183"/>
    </row>
    <row r="116" spans="1:30" s="7" customFormat="1" x14ac:dyDescent="0.25">
      <c r="A116" s="557"/>
      <c r="B116" s="483"/>
      <c r="C116" s="483"/>
      <c r="D116" s="483"/>
      <c r="E116" s="468"/>
      <c r="F116" s="468"/>
      <c r="G116" s="471"/>
      <c r="H116" s="406" t="s">
        <v>805</v>
      </c>
      <c r="I116" s="407">
        <v>2</v>
      </c>
      <c r="J116" s="407">
        <f t="shared" si="8"/>
        <v>6</v>
      </c>
      <c r="K116" s="407">
        <v>2</v>
      </c>
      <c r="L116" s="407">
        <v>2000</v>
      </c>
      <c r="M116" s="407">
        <v>420</v>
      </c>
      <c r="N116" s="406" t="s">
        <v>803</v>
      </c>
      <c r="O116" s="459"/>
      <c r="P116" s="407">
        <v>3318</v>
      </c>
      <c r="Q116" s="459"/>
      <c r="R116" s="554"/>
      <c r="S116" s="555"/>
      <c r="T116" s="441"/>
      <c r="U116" s="441"/>
      <c r="V116" s="522"/>
      <c r="W116" s="524"/>
      <c r="X116" s="439"/>
      <c r="Y116" s="183"/>
      <c r="Z116" s="183"/>
      <c r="AA116" s="183"/>
      <c r="AB116" s="183"/>
      <c r="AC116" s="183"/>
      <c r="AD116" s="183"/>
    </row>
    <row r="117" spans="1:30" s="7" customFormat="1" x14ac:dyDescent="0.25">
      <c r="A117" s="557"/>
      <c r="B117" s="483"/>
      <c r="C117" s="483"/>
      <c r="D117" s="483"/>
      <c r="E117" s="468"/>
      <c r="F117" s="468"/>
      <c r="G117" s="471"/>
      <c r="H117" s="415" t="s">
        <v>828</v>
      </c>
      <c r="I117" s="416">
        <v>2</v>
      </c>
      <c r="J117" s="416">
        <f t="shared" si="8"/>
        <v>6</v>
      </c>
      <c r="K117" s="416">
        <v>2</v>
      </c>
      <c r="L117" s="416">
        <v>2000</v>
      </c>
      <c r="M117" s="416">
        <v>420</v>
      </c>
      <c r="N117" s="415" t="s">
        <v>823</v>
      </c>
      <c r="O117" s="459"/>
      <c r="P117" s="416">
        <v>3329</v>
      </c>
      <c r="Q117" s="459"/>
      <c r="R117" s="41" t="s">
        <v>825</v>
      </c>
      <c r="S117" s="41" t="s">
        <v>824</v>
      </c>
      <c r="T117" s="41" t="s">
        <v>826</v>
      </c>
      <c r="U117" s="41" t="s">
        <v>827</v>
      </c>
      <c r="V117" s="422"/>
      <c r="W117" s="416"/>
      <c r="X117" s="418">
        <v>44148</v>
      </c>
      <c r="Y117" s="183"/>
      <c r="Z117" s="183"/>
      <c r="AA117" s="183"/>
      <c r="AB117" s="183"/>
      <c r="AC117" s="183"/>
      <c r="AD117" s="183"/>
    </row>
    <row r="118" spans="1:30" s="7" customFormat="1" x14ac:dyDescent="0.25">
      <c r="A118" s="557"/>
      <c r="B118" s="483"/>
      <c r="C118" s="483"/>
      <c r="D118" s="483"/>
      <c r="E118" s="468"/>
      <c r="F118" s="468"/>
      <c r="G118" s="471"/>
      <c r="H118" s="419" t="s">
        <v>833</v>
      </c>
      <c r="I118" s="420">
        <v>2</v>
      </c>
      <c r="J118" s="420">
        <f t="shared" si="8"/>
        <v>6</v>
      </c>
      <c r="K118" s="420">
        <v>2</v>
      </c>
      <c r="L118" s="420">
        <v>2000</v>
      </c>
      <c r="M118" s="420">
        <v>420</v>
      </c>
      <c r="N118" s="419" t="s">
        <v>834</v>
      </c>
      <c r="O118" s="459"/>
      <c r="P118" s="420">
        <v>3330</v>
      </c>
      <c r="Q118" s="459"/>
      <c r="R118" s="559" t="s">
        <v>835</v>
      </c>
      <c r="S118" s="560"/>
      <c r="T118" s="41" t="s">
        <v>836</v>
      </c>
      <c r="U118" s="41" t="s">
        <v>837</v>
      </c>
      <c r="V118" s="191" t="s">
        <v>838</v>
      </c>
      <c r="W118" s="397" t="s">
        <v>839</v>
      </c>
      <c r="X118" s="421">
        <v>44153</v>
      </c>
      <c r="Y118" s="183"/>
      <c r="Z118" s="183"/>
      <c r="AA118" s="183"/>
      <c r="AB118" s="183"/>
      <c r="AC118" s="183"/>
      <c r="AD118" s="183"/>
    </row>
    <row r="119" spans="1:30" s="7" customFormat="1" x14ac:dyDescent="0.25">
      <c r="A119" s="557"/>
      <c r="B119" s="483"/>
      <c r="C119" s="483"/>
      <c r="D119" s="483"/>
      <c r="E119" s="468"/>
      <c r="F119" s="468"/>
      <c r="G119" s="471"/>
      <c r="H119" s="427" t="s">
        <v>848</v>
      </c>
      <c r="I119" s="428">
        <v>2</v>
      </c>
      <c r="J119" s="428">
        <f t="shared" si="8"/>
        <v>6</v>
      </c>
      <c r="K119" s="428">
        <v>2</v>
      </c>
      <c r="L119" s="428">
        <v>2000</v>
      </c>
      <c r="M119" s="428">
        <v>420</v>
      </c>
      <c r="N119" s="427" t="s">
        <v>851</v>
      </c>
      <c r="O119" s="459"/>
      <c r="P119" s="428">
        <v>3331</v>
      </c>
      <c r="Q119" s="459"/>
      <c r="R119" s="440" t="s">
        <v>859</v>
      </c>
      <c r="S119" s="440" t="s">
        <v>860</v>
      </c>
      <c r="T119" s="440" t="s">
        <v>855</v>
      </c>
      <c r="U119" s="440" t="s">
        <v>856</v>
      </c>
      <c r="V119" s="521" t="s">
        <v>863</v>
      </c>
      <c r="W119" s="523" t="s">
        <v>857</v>
      </c>
      <c r="X119" s="438">
        <v>44158</v>
      </c>
      <c r="Y119" s="183"/>
      <c r="Z119" s="183"/>
      <c r="AA119" s="183"/>
      <c r="AB119" s="183"/>
      <c r="AC119" s="183"/>
      <c r="AD119" s="183"/>
    </row>
    <row r="120" spans="1:30" s="7" customFormat="1" x14ac:dyDescent="0.25">
      <c r="A120" s="557"/>
      <c r="B120" s="483"/>
      <c r="C120" s="483"/>
      <c r="D120" s="483"/>
      <c r="E120" s="468"/>
      <c r="F120" s="468"/>
      <c r="G120" s="471"/>
      <c r="H120" s="427" t="s">
        <v>849</v>
      </c>
      <c r="I120" s="428">
        <v>2</v>
      </c>
      <c r="J120" s="428">
        <f t="shared" si="8"/>
        <v>6</v>
      </c>
      <c r="K120" s="428">
        <v>2</v>
      </c>
      <c r="L120" s="428">
        <v>2000</v>
      </c>
      <c r="M120" s="428">
        <v>420</v>
      </c>
      <c r="N120" s="427" t="s">
        <v>852</v>
      </c>
      <c r="O120" s="459"/>
      <c r="P120" s="428">
        <v>3332</v>
      </c>
      <c r="Q120" s="459"/>
      <c r="R120" s="526"/>
      <c r="S120" s="526"/>
      <c r="T120" s="526"/>
      <c r="U120" s="526"/>
      <c r="V120" s="527"/>
      <c r="W120" s="528"/>
      <c r="X120" s="502"/>
      <c r="Y120" s="183"/>
      <c r="Z120" s="183"/>
      <c r="AA120" s="183"/>
      <c r="AB120" s="183"/>
      <c r="AC120" s="183"/>
      <c r="AD120" s="183"/>
    </row>
    <row r="121" spans="1:30" s="7" customFormat="1" x14ac:dyDescent="0.25">
      <c r="A121" s="557"/>
      <c r="B121" s="483"/>
      <c r="C121" s="483"/>
      <c r="D121" s="483"/>
      <c r="E121" s="468"/>
      <c r="F121" s="468"/>
      <c r="G121" s="471"/>
      <c r="H121" s="427" t="s">
        <v>850</v>
      </c>
      <c r="I121" s="428">
        <v>2</v>
      </c>
      <c r="J121" s="428">
        <f t="shared" si="8"/>
        <v>6</v>
      </c>
      <c r="K121" s="428">
        <v>2</v>
      </c>
      <c r="L121" s="428">
        <v>2000</v>
      </c>
      <c r="M121" s="428">
        <v>420</v>
      </c>
      <c r="N121" s="427" t="s">
        <v>853</v>
      </c>
      <c r="O121" s="459"/>
      <c r="P121" s="428">
        <v>3333</v>
      </c>
      <c r="Q121" s="459"/>
      <c r="R121" s="441"/>
      <c r="S121" s="441"/>
      <c r="T121" s="441"/>
      <c r="U121" s="441"/>
      <c r="V121" s="522"/>
      <c r="W121" s="524"/>
      <c r="X121" s="439"/>
      <c r="Y121" s="183"/>
      <c r="Z121" s="183"/>
      <c r="AA121" s="183"/>
      <c r="AB121" s="183"/>
      <c r="AC121" s="183"/>
      <c r="AD121" s="183"/>
    </row>
    <row r="122" spans="1:30" s="7" customFormat="1" x14ac:dyDescent="0.25">
      <c r="A122" s="558"/>
      <c r="B122" s="484"/>
      <c r="C122" s="484"/>
      <c r="D122" s="484"/>
      <c r="E122" s="469"/>
      <c r="F122" s="469"/>
      <c r="G122" s="472"/>
      <c r="H122" s="378"/>
      <c r="I122" s="378"/>
      <c r="J122" s="399">
        <f t="shared" si="4"/>
        <v>6</v>
      </c>
      <c r="K122" s="378">
        <v>2</v>
      </c>
      <c r="L122" s="378">
        <v>2000</v>
      </c>
      <c r="M122" s="378">
        <v>420</v>
      </c>
      <c r="N122" s="378"/>
      <c r="O122" s="460"/>
      <c r="P122" s="378"/>
      <c r="Q122" s="484"/>
      <c r="R122" s="379"/>
      <c r="S122" s="379"/>
      <c r="T122" s="379"/>
      <c r="U122" s="379"/>
      <c r="V122" s="380"/>
      <c r="W122" s="381"/>
      <c r="X122" s="382"/>
      <c r="Y122" s="183"/>
      <c r="Z122" s="183"/>
      <c r="AA122" s="183"/>
      <c r="AB122" s="183"/>
      <c r="AC122" s="183"/>
      <c r="AD122" s="183"/>
    </row>
  </sheetData>
  <autoFilter ref="A2:X94"/>
  <mergeCells count="242">
    <mergeCell ref="T107:T108"/>
    <mergeCell ref="U107:U108"/>
    <mergeCell ref="V107:V108"/>
    <mergeCell ref="W107:W108"/>
    <mergeCell ref="X107:X108"/>
    <mergeCell ref="T119:T121"/>
    <mergeCell ref="U119:U121"/>
    <mergeCell ref="V119:V121"/>
    <mergeCell ref="W119:W121"/>
    <mergeCell ref="X119:X121"/>
    <mergeCell ref="U115:U116"/>
    <mergeCell ref="V115:V116"/>
    <mergeCell ref="W115:W116"/>
    <mergeCell ref="X115:X116"/>
    <mergeCell ref="R5:S5"/>
    <mergeCell ref="R32:S34"/>
    <mergeCell ref="R29:S31"/>
    <mergeCell ref="R23:S28"/>
    <mergeCell ref="R21:S22"/>
    <mergeCell ref="R20:S20"/>
    <mergeCell ref="R10:S19"/>
    <mergeCell ref="R9:S9"/>
    <mergeCell ref="R8:S8"/>
    <mergeCell ref="R7:S7"/>
    <mergeCell ref="R93:S93"/>
    <mergeCell ref="R91:S91"/>
    <mergeCell ref="R92:S92"/>
    <mergeCell ref="R86:S86"/>
    <mergeCell ref="R81:S82"/>
    <mergeCell ref="R78:S80"/>
    <mergeCell ref="R75:S77"/>
    <mergeCell ref="R73:S74"/>
    <mergeCell ref="R6:S6"/>
    <mergeCell ref="W95:W96"/>
    <mergeCell ref="X95:X96"/>
    <mergeCell ref="O95:O122"/>
    <mergeCell ref="Q95:Q109"/>
    <mergeCell ref="Q110:Q122"/>
    <mergeCell ref="R95:R96"/>
    <mergeCell ref="S95:S96"/>
    <mergeCell ref="T95:T96"/>
    <mergeCell ref="U95:U96"/>
    <mergeCell ref="V95:V96"/>
    <mergeCell ref="T111:T114"/>
    <mergeCell ref="U111:U114"/>
    <mergeCell ref="V111:V114"/>
    <mergeCell ref="W111:W114"/>
    <mergeCell ref="X111:X114"/>
    <mergeCell ref="R111:S114"/>
    <mergeCell ref="R110:S110"/>
    <mergeCell ref="R97:S98"/>
    <mergeCell ref="T97:T98"/>
    <mergeCell ref="U97:U98"/>
    <mergeCell ref="V97:V98"/>
    <mergeCell ref="W97:W98"/>
    <mergeCell ref="X97:X98"/>
    <mergeCell ref="T115:T116"/>
    <mergeCell ref="R115:S116"/>
    <mergeCell ref="A95:A109"/>
    <mergeCell ref="A110:A122"/>
    <mergeCell ref="B95:B122"/>
    <mergeCell ref="C95:C122"/>
    <mergeCell ref="D95:D122"/>
    <mergeCell ref="E95:E122"/>
    <mergeCell ref="F95:F122"/>
    <mergeCell ref="G95:G122"/>
    <mergeCell ref="R99:S100"/>
    <mergeCell ref="H101:H102"/>
    <mergeCell ref="H103:H104"/>
    <mergeCell ref="R118:S118"/>
    <mergeCell ref="R119:R121"/>
    <mergeCell ref="S119:S121"/>
    <mergeCell ref="R101:R106"/>
    <mergeCell ref="S101:S106"/>
    <mergeCell ref="R107:R108"/>
    <mergeCell ref="S107:S108"/>
    <mergeCell ref="W3:W4"/>
    <mergeCell ref="T51:T52"/>
    <mergeCell ref="S51:S5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T42:T43"/>
    <mergeCell ref="W78:W80"/>
    <mergeCell ref="U69:U70"/>
    <mergeCell ref="V69:V70"/>
    <mergeCell ref="T69:T70"/>
    <mergeCell ref="W89:W90"/>
    <mergeCell ref="U3:U4"/>
    <mergeCell ref="V3:V4"/>
    <mergeCell ref="A1:G1"/>
    <mergeCell ref="H1:X1"/>
    <mergeCell ref="A3:A49"/>
    <mergeCell ref="B3:B94"/>
    <mergeCell ref="C3:C94"/>
    <mergeCell ref="D3:D94"/>
    <mergeCell ref="Q3:Q49"/>
    <mergeCell ref="A50:A94"/>
    <mergeCell ref="R3:R4"/>
    <mergeCell ref="U23:U28"/>
    <mergeCell ref="V23:V28"/>
    <mergeCell ref="S84:S85"/>
    <mergeCell ref="X75:X77"/>
    <mergeCell ref="U29:U31"/>
    <mergeCell ref="V29:V31"/>
    <mergeCell ref="W57:W66"/>
    <mergeCell ref="T71:T72"/>
    <mergeCell ref="T73:T74"/>
    <mergeCell ref="X3:X4"/>
    <mergeCell ref="X78:X80"/>
    <mergeCell ref="X69:X70"/>
    <mergeCell ref="X67:X68"/>
    <mergeCell ref="W67:W68"/>
    <mergeCell ref="W73:W74"/>
    <mergeCell ref="H10:H19"/>
    <mergeCell ref="X10:X19"/>
    <mergeCell ref="Q50:Q94"/>
    <mergeCell ref="H57:H66"/>
    <mergeCell ref="X57:X66"/>
    <mergeCell ref="U57:U66"/>
    <mergeCell ref="U21:U22"/>
    <mergeCell ref="V21:V22"/>
    <mergeCell ref="W21:W22"/>
    <mergeCell ref="X55:X56"/>
    <mergeCell ref="R51:R52"/>
    <mergeCell ref="H25:H26"/>
    <mergeCell ref="W29:W31"/>
    <mergeCell ref="X29:X31"/>
    <mergeCell ref="W71:W72"/>
    <mergeCell ref="X71:X72"/>
    <mergeCell ref="U73:U74"/>
    <mergeCell ref="X21:X22"/>
    <mergeCell ref="U55:U56"/>
    <mergeCell ref="V55:V56"/>
    <mergeCell ref="W55:W56"/>
    <mergeCell ref="U51:U52"/>
    <mergeCell ref="V51:V52"/>
    <mergeCell ref="W51:W52"/>
    <mergeCell ref="W23:W28"/>
    <mergeCell ref="X44:X45"/>
    <mergeCell ref="X23:X28"/>
    <mergeCell ref="X42:X43"/>
    <mergeCell ref="U39:U41"/>
    <mergeCell ref="V39:V41"/>
    <mergeCell ref="W39:W41"/>
    <mergeCell ref="X40:X41"/>
    <mergeCell ref="W32:W34"/>
    <mergeCell ref="X32:X34"/>
    <mergeCell ref="W44:W45"/>
    <mergeCell ref="U42:U43"/>
    <mergeCell ref="U44:U45"/>
    <mergeCell ref="V44:V45"/>
    <mergeCell ref="W84:W85"/>
    <mergeCell ref="R87:R88"/>
    <mergeCell ref="S87:S88"/>
    <mergeCell ref="T87:T88"/>
    <mergeCell ref="U87:U88"/>
    <mergeCell ref="V87:V88"/>
    <mergeCell ref="W87:W88"/>
    <mergeCell ref="T84:T85"/>
    <mergeCell ref="X36:X38"/>
    <mergeCell ref="X51:X52"/>
    <mergeCell ref="U35:U38"/>
    <mergeCell ref="V35:V38"/>
    <mergeCell ref="W35:W38"/>
    <mergeCell ref="W46:W47"/>
    <mergeCell ref="X46:X47"/>
    <mergeCell ref="X84:X85"/>
    <mergeCell ref="U81:U82"/>
    <mergeCell ref="V81:V82"/>
    <mergeCell ref="W81:W82"/>
    <mergeCell ref="X81:X82"/>
    <mergeCell ref="X73:X74"/>
    <mergeCell ref="V71:V72"/>
    <mergeCell ref="V75:V77"/>
    <mergeCell ref="W75:W77"/>
    <mergeCell ref="V89:V90"/>
    <mergeCell ref="R69:S70"/>
    <mergeCell ref="R67:S68"/>
    <mergeCell ref="R57:S66"/>
    <mergeCell ref="R55:S56"/>
    <mergeCell ref="R54:S54"/>
    <mergeCell ref="R53:S53"/>
    <mergeCell ref="R48:S48"/>
    <mergeCell ref="R42:S43"/>
    <mergeCell ref="U75:U77"/>
    <mergeCell ref="U67:U68"/>
    <mergeCell ref="R44:R45"/>
    <mergeCell ref="S44:S45"/>
    <mergeCell ref="T44:T45"/>
    <mergeCell ref="T67:T68"/>
    <mergeCell ref="T57:T66"/>
    <mergeCell ref="R84:R85"/>
    <mergeCell ref="U84:U85"/>
    <mergeCell ref="V84:V85"/>
    <mergeCell ref="V67:V68"/>
    <mergeCell ref="R71:S72"/>
    <mergeCell ref="X87:X88"/>
    <mergeCell ref="F3:F94"/>
    <mergeCell ref="E3:E94"/>
    <mergeCell ref="G3:G94"/>
    <mergeCell ref="O39:O47"/>
    <mergeCell ref="R46:R47"/>
    <mergeCell ref="S46:S47"/>
    <mergeCell ref="T46:T47"/>
    <mergeCell ref="U46:U47"/>
    <mergeCell ref="V46:V47"/>
    <mergeCell ref="U32:U34"/>
    <mergeCell ref="V32:V34"/>
    <mergeCell ref="T39:T41"/>
    <mergeCell ref="U78:U80"/>
    <mergeCell ref="V78:V80"/>
    <mergeCell ref="V57:V66"/>
    <mergeCell ref="S3:S4"/>
    <mergeCell ref="T3:T4"/>
    <mergeCell ref="R39:S41"/>
    <mergeCell ref="R35:S38"/>
    <mergeCell ref="R89:R90"/>
    <mergeCell ref="S89:S90"/>
    <mergeCell ref="T89:T90"/>
    <mergeCell ref="U89:U90"/>
    <mergeCell ref="T99:T100"/>
    <mergeCell ref="U99:U100"/>
    <mergeCell ref="V99:V100"/>
    <mergeCell ref="W99:W100"/>
    <mergeCell ref="X99:X100"/>
    <mergeCell ref="X101:X104"/>
    <mergeCell ref="T101:T106"/>
    <mergeCell ref="U101:U106"/>
    <mergeCell ref="V101:V106"/>
    <mergeCell ref="W101:W106"/>
    <mergeCell ref="X105:X106"/>
  </mergeCells>
  <phoneticPr fontId="2" type="noConversion"/>
  <hyperlinks>
    <hyperlink ref="W23" r:id="rId1"/>
    <hyperlink ref="W71" r:id="rId2"/>
    <hyperlink ref="W29" r:id="rId3"/>
    <hyperlink ref="W75" r:id="rId4"/>
    <hyperlink ref="W32" r:id="rId5"/>
    <hyperlink ref="W78" r:id="rId6"/>
    <hyperlink ref="W35" r:id="rId7"/>
    <hyperlink ref="W81" r:id="rId8"/>
    <hyperlink ref="W83" r:id="rId9"/>
    <hyperlink ref="W84" r:id="rId10"/>
    <hyperlink ref="W39" r:id="rId11"/>
    <hyperlink ref="W86" r:id="rId12"/>
    <hyperlink ref="W87" r:id="rId13"/>
    <hyperlink ref="W42" r:id="rId14"/>
    <hyperlink ref="W89" r:id="rId15"/>
    <hyperlink ref="W44" r:id="rId16"/>
    <hyperlink ref="W91" r:id="rId17"/>
    <hyperlink ref="W3" r:id="rId18"/>
    <hyperlink ref="W50" r:id="rId19"/>
    <hyperlink ref="W51" r:id="rId20"/>
    <hyperlink ref="W5" r:id="rId21"/>
    <hyperlink ref="W46" r:id="rId22"/>
    <hyperlink ref="W93" r:id="rId23"/>
    <hyperlink ref="W48" r:id="rId24"/>
    <hyperlink ref="W95" r:id="rId25"/>
    <hyperlink ref="W111" r:id="rId26"/>
    <hyperlink ref="W97" r:id="rId27"/>
    <hyperlink ref="W99" r:id="rId28"/>
    <hyperlink ref="W115" r:id="rId29"/>
    <hyperlink ref="W101" r:id="rId30"/>
    <hyperlink ref="W118" r:id="rId31"/>
    <hyperlink ref="W119" r:id="rId32"/>
    <hyperlink ref="W107" r:id="rId33"/>
  </hyperlinks>
  <pageMargins left="0.7" right="0.7" top="0.75" bottom="0.75" header="0.3" footer="0.3"/>
  <pageSetup paperSize="9" orientation="portrait" horizontalDpi="1200" verticalDpi="1200" r:id="rId3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pane xSplit="1" topLeftCell="O1" activePane="topRight" state="frozen"/>
      <selection pane="topRight" activeCell="W12" sqref="W12"/>
    </sheetView>
  </sheetViews>
  <sheetFormatPr defaultRowHeight="14.4" x14ac:dyDescent="0.25"/>
  <cols>
    <col min="1" max="9" width="16.77734375" customWidth="1"/>
    <col min="10" max="10" width="8.21875" bestFit="1" customWidth="1"/>
    <col min="11" max="11" width="12.88671875" bestFit="1" customWidth="1"/>
    <col min="12" max="12" width="16.77734375" customWidth="1"/>
    <col min="13" max="13" width="18.33203125" bestFit="1" customWidth="1"/>
    <col min="14" max="16" width="16.77734375" customWidth="1"/>
    <col min="17" max="17" width="34.77734375" bestFit="1" customWidth="1"/>
    <col min="18" max="18" width="29.21875" bestFit="1" customWidth="1"/>
    <col min="19" max="20" width="16.77734375" customWidth="1"/>
    <col min="21" max="21" width="12.77734375" style="190" bestFit="1" customWidth="1"/>
    <col min="22" max="22" width="20.44140625" style="190" bestFit="1" customWidth="1"/>
    <col min="23" max="23" width="16.77734375" customWidth="1"/>
  </cols>
  <sheetData>
    <row r="1" spans="1:23" x14ac:dyDescent="0.25">
      <c r="A1" s="462" t="s">
        <v>10</v>
      </c>
      <c r="B1" s="462"/>
      <c r="C1" s="462"/>
      <c r="D1" s="462"/>
      <c r="E1" s="462"/>
      <c r="F1" s="462"/>
      <c r="G1" s="462"/>
      <c r="H1" s="499" t="str">
        <f>"MySQL(" &amp; MAX(O3:O1940) &amp; ")"</f>
        <v>MySQL(3315)</v>
      </c>
      <c r="I1" s="500"/>
      <c r="J1" s="500"/>
      <c r="K1" s="500"/>
      <c r="L1" s="500"/>
      <c r="M1" s="500"/>
      <c r="N1" s="500"/>
      <c r="O1" s="500"/>
      <c r="P1" s="500"/>
      <c r="Q1" s="500"/>
      <c r="R1" s="500"/>
      <c r="S1" s="500"/>
      <c r="T1" s="500"/>
      <c r="U1" s="500"/>
      <c r="V1" s="500"/>
      <c r="W1" s="500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556" t="s">
        <v>708</v>
      </c>
      <c r="B3" s="448">
        <v>72</v>
      </c>
      <c r="C3" s="448">
        <v>512</v>
      </c>
      <c r="D3" s="448">
        <v>80</v>
      </c>
      <c r="E3" s="448" t="str">
        <f>TEXT(ROUND(SUM(H8:H89)/(B3*3)*100,4),"0.00")</f>
        <v>7.41</v>
      </c>
      <c r="F3" s="448" t="str">
        <f>TEXT(ROUND(SUM(I8:I89)/C3*100,4),"0.00")</f>
        <v>6.25</v>
      </c>
      <c r="G3" s="448" t="str">
        <f>TEXT(ROUND(SUM(L8:L89)/(D3*1024)*100,4),"0.00")</f>
        <v>1.95</v>
      </c>
      <c r="H3" s="384">
        <v>4</v>
      </c>
      <c r="I3" s="384">
        <f>ROUND(J3+(K3*2/1024),0)</f>
        <v>8</v>
      </c>
      <c r="J3" s="384">
        <v>4</v>
      </c>
      <c r="K3" s="384">
        <v>2000</v>
      </c>
      <c r="L3" s="384">
        <v>400</v>
      </c>
      <c r="M3" s="384" t="s">
        <v>713</v>
      </c>
      <c r="N3" s="569" t="s">
        <v>712</v>
      </c>
      <c r="O3" s="384">
        <v>3306</v>
      </c>
      <c r="P3" s="482" t="s">
        <v>710</v>
      </c>
      <c r="Q3" s="384" t="s">
        <v>714</v>
      </c>
      <c r="R3" s="384" t="s">
        <v>715</v>
      </c>
      <c r="S3" s="384" t="s">
        <v>716</v>
      </c>
      <c r="T3" s="384" t="s">
        <v>717</v>
      </c>
      <c r="U3" s="388" t="s">
        <v>718</v>
      </c>
      <c r="V3" s="388" t="s">
        <v>719</v>
      </c>
      <c r="W3" s="387">
        <v>44091</v>
      </c>
    </row>
    <row r="4" spans="1:23" s="9" customFormat="1" x14ac:dyDescent="0.25">
      <c r="A4" s="557"/>
      <c r="B4" s="449"/>
      <c r="C4" s="449"/>
      <c r="D4" s="449"/>
      <c r="E4" s="449"/>
      <c r="F4" s="449"/>
      <c r="G4" s="449"/>
      <c r="H4" s="420">
        <v>4</v>
      </c>
      <c r="I4" s="420">
        <f t="shared" ref="I4" si="0">ROUND(J4+(K4*2/1024),0)</f>
        <v>8</v>
      </c>
      <c r="J4" s="420">
        <v>4</v>
      </c>
      <c r="K4" s="420">
        <v>2000</v>
      </c>
      <c r="L4" s="420">
        <v>400</v>
      </c>
      <c r="M4" s="420" t="s">
        <v>746</v>
      </c>
      <c r="N4" s="570"/>
      <c r="O4" s="420">
        <v>3309</v>
      </c>
      <c r="P4" s="483"/>
      <c r="Q4" s="420" t="s">
        <v>735</v>
      </c>
      <c r="R4" s="420" t="s">
        <v>743</v>
      </c>
      <c r="S4" s="420" t="s">
        <v>737</v>
      </c>
      <c r="T4" s="420" t="s">
        <v>738</v>
      </c>
      <c r="U4" s="388" t="s">
        <v>744</v>
      </c>
      <c r="V4" s="388" t="s">
        <v>745</v>
      </c>
      <c r="W4" s="421">
        <v>44104</v>
      </c>
    </row>
    <row r="5" spans="1:23" s="9" customFormat="1" x14ac:dyDescent="0.25">
      <c r="A5" s="558"/>
      <c r="B5" s="449"/>
      <c r="C5" s="449"/>
      <c r="D5" s="449"/>
      <c r="E5" s="449"/>
      <c r="F5" s="449"/>
      <c r="G5" s="449"/>
      <c r="H5" s="384">
        <v>4</v>
      </c>
      <c r="I5" s="403">
        <f t="shared" ref="I5:I11" si="1">ROUND(J5+(K5*2/1024),0)</f>
        <v>8</v>
      </c>
      <c r="J5" s="384">
        <v>4</v>
      </c>
      <c r="K5" s="384">
        <v>2000</v>
      </c>
      <c r="L5" s="384">
        <v>400</v>
      </c>
      <c r="M5" s="419" t="s">
        <v>840</v>
      </c>
      <c r="N5" s="570"/>
      <c r="O5" s="384">
        <v>3313</v>
      </c>
      <c r="P5" s="484"/>
      <c r="Q5" s="567" t="s">
        <v>835</v>
      </c>
      <c r="R5" s="568"/>
      <c r="S5" s="419" t="s">
        <v>841</v>
      </c>
      <c r="T5" s="41" t="s">
        <v>837</v>
      </c>
      <c r="U5" s="191" t="s">
        <v>838</v>
      </c>
      <c r="V5" s="426" t="s">
        <v>839</v>
      </c>
      <c r="W5" s="421">
        <v>44153</v>
      </c>
    </row>
    <row r="6" spans="1:23" s="7" customFormat="1" x14ac:dyDescent="0.25">
      <c r="A6" s="445" t="s">
        <v>709</v>
      </c>
      <c r="B6" s="449"/>
      <c r="C6" s="449"/>
      <c r="D6" s="449"/>
      <c r="E6" s="449"/>
      <c r="F6" s="449"/>
      <c r="G6" s="449"/>
      <c r="H6" s="390">
        <v>4</v>
      </c>
      <c r="I6" s="401">
        <f t="shared" si="1"/>
        <v>8</v>
      </c>
      <c r="J6" s="390">
        <v>4</v>
      </c>
      <c r="K6" s="390">
        <v>2000</v>
      </c>
      <c r="L6" s="390">
        <v>400</v>
      </c>
      <c r="M6" s="390" t="s">
        <v>723</v>
      </c>
      <c r="N6" s="570"/>
      <c r="O6" s="390">
        <v>3307</v>
      </c>
      <c r="P6" s="473" t="s">
        <v>720</v>
      </c>
      <c r="Q6" s="565" t="s">
        <v>698</v>
      </c>
      <c r="R6" s="566"/>
      <c r="S6" s="390" t="s">
        <v>721</v>
      </c>
      <c r="T6" s="390" t="s">
        <v>722</v>
      </c>
      <c r="U6" s="188">
        <v>15951730288</v>
      </c>
      <c r="V6" s="188" t="s">
        <v>702</v>
      </c>
      <c r="W6" s="391">
        <v>44091</v>
      </c>
    </row>
    <row r="7" spans="1:23" s="7" customFormat="1" x14ac:dyDescent="0.25">
      <c r="A7" s="572"/>
      <c r="B7" s="449"/>
      <c r="C7" s="449"/>
      <c r="D7" s="449"/>
      <c r="E7" s="449"/>
      <c r="F7" s="449"/>
      <c r="G7" s="449"/>
      <c r="H7" s="424">
        <v>4</v>
      </c>
      <c r="I7" s="424">
        <f t="shared" ref="I7" si="2">ROUND(J7+(K7*2/1024),0)</f>
        <v>8</v>
      </c>
      <c r="J7" s="424">
        <v>4</v>
      </c>
      <c r="K7" s="424">
        <v>2000</v>
      </c>
      <c r="L7" s="424">
        <v>400</v>
      </c>
      <c r="M7" s="423" t="s">
        <v>798</v>
      </c>
      <c r="N7" s="570"/>
      <c r="O7" s="424">
        <v>3312</v>
      </c>
      <c r="P7" s="474"/>
      <c r="Q7" s="544" t="s">
        <v>799</v>
      </c>
      <c r="R7" s="545"/>
      <c r="S7" s="423" t="s">
        <v>800</v>
      </c>
      <c r="T7" s="423" t="s">
        <v>351</v>
      </c>
      <c r="U7" s="188">
        <v>15900619571</v>
      </c>
      <c r="V7" s="332" t="s">
        <v>801</v>
      </c>
      <c r="W7" s="425">
        <v>44132</v>
      </c>
    </row>
    <row r="8" spans="1:23" s="7" customFormat="1" x14ac:dyDescent="0.25">
      <c r="A8" s="573"/>
      <c r="B8" s="449"/>
      <c r="C8" s="449"/>
      <c r="D8" s="449"/>
      <c r="E8" s="449"/>
      <c r="F8" s="449"/>
      <c r="G8" s="449"/>
      <c r="H8" s="385">
        <v>4</v>
      </c>
      <c r="I8" s="401">
        <f t="shared" si="1"/>
        <v>8</v>
      </c>
      <c r="J8" s="385">
        <v>4</v>
      </c>
      <c r="K8" s="385">
        <v>2000</v>
      </c>
      <c r="L8" s="385">
        <v>400</v>
      </c>
      <c r="M8" s="389" t="s">
        <v>842</v>
      </c>
      <c r="N8" s="570"/>
      <c r="O8" s="385">
        <v>3314</v>
      </c>
      <c r="P8" s="475"/>
      <c r="Q8" s="544" t="s">
        <v>843</v>
      </c>
      <c r="R8" s="545"/>
      <c r="S8" s="400" t="s">
        <v>844</v>
      </c>
      <c r="T8" s="389" t="s">
        <v>845</v>
      </c>
      <c r="U8" s="186" t="s">
        <v>846</v>
      </c>
      <c r="V8" s="332" t="s">
        <v>847</v>
      </c>
      <c r="W8" s="386">
        <v>44155</v>
      </c>
    </row>
    <row r="9" spans="1:23" s="9" customFormat="1" x14ac:dyDescent="0.25">
      <c r="A9" s="556" t="s">
        <v>711</v>
      </c>
      <c r="B9" s="449"/>
      <c r="C9" s="449"/>
      <c r="D9" s="449"/>
      <c r="E9" s="449"/>
      <c r="F9" s="449"/>
      <c r="G9" s="449"/>
      <c r="H9" s="393">
        <v>4</v>
      </c>
      <c r="I9" s="403">
        <f t="shared" si="1"/>
        <v>8</v>
      </c>
      <c r="J9" s="393">
        <v>4</v>
      </c>
      <c r="K9" s="393">
        <v>2000</v>
      </c>
      <c r="L9" s="393">
        <v>400</v>
      </c>
      <c r="M9" s="393" t="s">
        <v>724</v>
      </c>
      <c r="N9" s="570"/>
      <c r="O9" s="393">
        <v>3308</v>
      </c>
      <c r="P9" s="458" t="s">
        <v>771</v>
      </c>
      <c r="Q9" s="393" t="s">
        <v>691</v>
      </c>
      <c r="R9" s="393" t="s">
        <v>692</v>
      </c>
      <c r="S9" s="393" t="s">
        <v>693</v>
      </c>
      <c r="T9" s="393" t="s">
        <v>694</v>
      </c>
      <c r="U9" s="388">
        <v>18121086387</v>
      </c>
      <c r="V9" s="388" t="s">
        <v>695</v>
      </c>
      <c r="W9" s="394">
        <v>44091</v>
      </c>
    </row>
    <row r="10" spans="1:23" s="9" customFormat="1" x14ac:dyDescent="0.25">
      <c r="A10" s="557"/>
      <c r="B10" s="449"/>
      <c r="C10" s="449"/>
      <c r="D10" s="449"/>
      <c r="E10" s="449"/>
      <c r="F10" s="449"/>
      <c r="G10" s="449"/>
      <c r="H10" s="428">
        <v>4</v>
      </c>
      <c r="I10" s="428">
        <f t="shared" ref="I10" si="3">ROUND(J10+(K10*2/1024),0)</f>
        <v>8</v>
      </c>
      <c r="J10" s="428">
        <v>4</v>
      </c>
      <c r="K10" s="428">
        <v>2000</v>
      </c>
      <c r="L10" s="428">
        <v>400</v>
      </c>
      <c r="M10" s="427" t="s">
        <v>504</v>
      </c>
      <c r="N10" s="570"/>
      <c r="O10" s="428">
        <v>3311</v>
      </c>
      <c r="P10" s="459"/>
      <c r="Q10" s="567" t="s">
        <v>762</v>
      </c>
      <c r="R10" s="568"/>
      <c r="S10" s="427" t="s">
        <v>510</v>
      </c>
      <c r="T10" s="427" t="s">
        <v>767</v>
      </c>
      <c r="U10" s="388">
        <v>13020222966</v>
      </c>
      <c r="V10" s="426" t="s">
        <v>770</v>
      </c>
      <c r="W10" s="429">
        <v>44124</v>
      </c>
    </row>
    <row r="11" spans="1:23" s="9" customFormat="1" x14ac:dyDescent="0.25">
      <c r="A11" s="558"/>
      <c r="B11" s="450"/>
      <c r="C11" s="450"/>
      <c r="D11" s="450"/>
      <c r="E11" s="450"/>
      <c r="F11" s="450"/>
      <c r="G11" s="450"/>
      <c r="H11" s="384">
        <v>4</v>
      </c>
      <c r="I11" s="403">
        <f t="shared" si="1"/>
        <v>8</v>
      </c>
      <c r="J11" s="384">
        <v>4</v>
      </c>
      <c r="K11" s="384">
        <v>2000</v>
      </c>
      <c r="L11" s="384">
        <v>400</v>
      </c>
      <c r="M11" s="392" t="s">
        <v>858</v>
      </c>
      <c r="N11" s="571"/>
      <c r="O11" s="384">
        <v>3315</v>
      </c>
      <c r="P11" s="484"/>
      <c r="Q11" s="427" t="s">
        <v>854</v>
      </c>
      <c r="R11" s="427" t="s">
        <v>861</v>
      </c>
      <c r="S11" s="392" t="s">
        <v>862</v>
      </c>
      <c r="T11" s="392" t="s">
        <v>856</v>
      </c>
      <c r="U11" s="432" t="s">
        <v>864</v>
      </c>
      <c r="V11" s="426" t="s">
        <v>865</v>
      </c>
      <c r="W11" s="387">
        <v>44158</v>
      </c>
    </row>
  </sheetData>
  <mergeCells count="20">
    <mergeCell ref="N3:N11"/>
    <mergeCell ref="P3:P5"/>
    <mergeCell ref="Q10:R10"/>
    <mergeCell ref="A1:G1"/>
    <mergeCell ref="H1:W1"/>
    <mergeCell ref="A3:A5"/>
    <mergeCell ref="B3:B11"/>
    <mergeCell ref="C3:C11"/>
    <mergeCell ref="D3:D11"/>
    <mergeCell ref="E3:E11"/>
    <mergeCell ref="F3:F11"/>
    <mergeCell ref="G3:G11"/>
    <mergeCell ref="A6:A8"/>
    <mergeCell ref="P6:P8"/>
    <mergeCell ref="A9:A11"/>
    <mergeCell ref="P9:P11"/>
    <mergeCell ref="Q6:R6"/>
    <mergeCell ref="Q7:R7"/>
    <mergeCell ref="Q8:R8"/>
    <mergeCell ref="Q5:R5"/>
  </mergeCells>
  <phoneticPr fontId="2" type="noConversion"/>
  <hyperlinks>
    <hyperlink ref="V3" r:id="rId1"/>
    <hyperlink ref="V6" r:id="rId2"/>
    <hyperlink ref="V9" r:id="rId3"/>
    <hyperlink ref="V4" r:id="rId4"/>
    <hyperlink ref="V5" r:id="rId5"/>
    <hyperlink ref="V7" r:id="rId6"/>
    <hyperlink ref="V8" r:id="rId7"/>
    <hyperlink ref="V10" r:id="rId8"/>
    <hyperlink ref="V11" r:id="rId9"/>
  </hyperlinks>
  <pageMargins left="0.7" right="0.7" top="0.75" bottom="0.75" header="0.3" footer="0.3"/>
  <pageSetup paperSize="9" orientation="portrait" horizontalDpi="1200" verticalDpi="1200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pane xSplit="1" topLeftCell="K1" activePane="topRight" state="frozen"/>
      <selection pane="topRight" activeCell="P5" sqref="P5:P6"/>
    </sheetView>
  </sheetViews>
  <sheetFormatPr defaultRowHeight="14.4" x14ac:dyDescent="0.25"/>
  <cols>
    <col min="1" max="8" width="16.77734375" customWidth="1"/>
    <col min="9" max="9" width="12.88671875" bestFit="1" customWidth="1"/>
    <col min="10" max="10" width="8.21875" bestFit="1" customWidth="1"/>
    <col min="11" max="11" width="12.88671875" bestFit="1" customWidth="1"/>
    <col min="12" max="16" width="16.77734375" customWidth="1"/>
    <col min="17" max="17" width="38" bestFit="1" customWidth="1"/>
    <col min="18" max="18" width="18.33203125" bestFit="1" customWidth="1"/>
    <col min="19" max="23" width="16.77734375" customWidth="1"/>
  </cols>
  <sheetData>
    <row r="1" spans="1:23" x14ac:dyDescent="0.25">
      <c r="A1" s="462" t="s">
        <v>10</v>
      </c>
      <c r="B1" s="462"/>
      <c r="C1" s="462"/>
      <c r="D1" s="462"/>
      <c r="E1" s="462"/>
      <c r="F1" s="462"/>
      <c r="G1" s="462"/>
      <c r="H1" s="499" t="str">
        <f>"MySQL(" &amp; MAX(O6:O952) &amp; ")"</f>
        <v>MySQL(3310)</v>
      </c>
      <c r="I1" s="500"/>
      <c r="J1" s="500"/>
      <c r="K1" s="500"/>
      <c r="L1" s="500"/>
      <c r="M1" s="500"/>
      <c r="N1" s="500"/>
      <c r="O1" s="500"/>
      <c r="P1" s="500"/>
      <c r="Q1" s="500"/>
      <c r="R1" s="500"/>
      <c r="S1" s="500"/>
      <c r="T1" s="500"/>
      <c r="U1" s="500"/>
      <c r="V1" s="500"/>
      <c r="W1" s="500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470" t="s">
        <v>705</v>
      </c>
      <c r="B3" s="448">
        <v>72</v>
      </c>
      <c r="C3" s="448">
        <v>512</v>
      </c>
      <c r="D3" s="448">
        <v>80</v>
      </c>
      <c r="E3" s="448" t="str">
        <f>TEXT(ROUND(SUM(H6:H85)/(B3*3)*100,4),"0.00")</f>
        <v>1.85</v>
      </c>
      <c r="F3" s="448" t="str">
        <f>TEXT(ROUND(SUM(I6:I85)/C3*100,4),"0.00")</f>
        <v>2.34</v>
      </c>
      <c r="G3" s="448" t="str">
        <f>TEXT(ROUND(SUM(L6:L85)/(D3*1024)*100,4),"0.00")</f>
        <v>0.73</v>
      </c>
      <c r="H3" s="403">
        <v>2</v>
      </c>
      <c r="I3" s="403">
        <v>2</v>
      </c>
      <c r="J3" s="403">
        <v>2</v>
      </c>
      <c r="K3" s="403">
        <v>2000</v>
      </c>
      <c r="L3" s="403">
        <v>300</v>
      </c>
      <c r="M3" s="403" t="s">
        <v>725</v>
      </c>
      <c r="N3" s="569" t="s">
        <v>726</v>
      </c>
      <c r="O3" s="403">
        <v>3307</v>
      </c>
      <c r="P3" s="482" t="s">
        <v>777</v>
      </c>
      <c r="Q3" s="403" t="s">
        <v>727</v>
      </c>
      <c r="R3" s="403" t="s">
        <v>728</v>
      </c>
      <c r="S3" s="403" t="s">
        <v>729</v>
      </c>
      <c r="T3" s="403" t="s">
        <v>730</v>
      </c>
      <c r="U3" s="388"/>
      <c r="V3" s="388"/>
      <c r="W3" s="404">
        <v>44095</v>
      </c>
    </row>
    <row r="4" spans="1:23" s="9" customFormat="1" x14ac:dyDescent="0.25">
      <c r="A4" s="472"/>
      <c r="B4" s="449"/>
      <c r="C4" s="449"/>
      <c r="D4" s="449"/>
      <c r="E4" s="449"/>
      <c r="F4" s="449"/>
      <c r="G4" s="449"/>
      <c r="H4" s="403">
        <v>8</v>
      </c>
      <c r="I4" s="403">
        <v>8</v>
      </c>
      <c r="J4" s="403">
        <v>2</v>
      </c>
      <c r="K4" s="403">
        <v>2000</v>
      </c>
      <c r="L4" s="403">
        <v>300</v>
      </c>
      <c r="M4" s="403" t="s">
        <v>772</v>
      </c>
      <c r="N4" s="570"/>
      <c r="O4" s="403">
        <v>3309</v>
      </c>
      <c r="P4" s="484"/>
      <c r="Q4" s="574" t="s">
        <v>776</v>
      </c>
      <c r="R4" s="575"/>
      <c r="S4" s="403" t="s">
        <v>775</v>
      </c>
      <c r="T4" s="403" t="s">
        <v>773</v>
      </c>
      <c r="U4" s="388"/>
      <c r="V4" s="388"/>
      <c r="W4" s="404">
        <v>44126</v>
      </c>
    </row>
    <row r="5" spans="1:23" s="7" customFormat="1" x14ac:dyDescent="0.25">
      <c r="A5" s="453" t="s">
        <v>706</v>
      </c>
      <c r="B5" s="449"/>
      <c r="C5" s="449"/>
      <c r="D5" s="449"/>
      <c r="E5" s="449"/>
      <c r="F5" s="449"/>
      <c r="G5" s="449"/>
      <c r="H5" s="414">
        <v>32</v>
      </c>
      <c r="I5" s="414">
        <f>ROUND(J5+(K5*2/1024),0)</f>
        <v>39</v>
      </c>
      <c r="J5" s="414">
        <v>16</v>
      </c>
      <c r="K5" s="414">
        <v>12000</v>
      </c>
      <c r="L5" s="414">
        <v>810</v>
      </c>
      <c r="M5" s="414" t="s">
        <v>679</v>
      </c>
      <c r="N5" s="570"/>
      <c r="O5" s="414">
        <v>3306</v>
      </c>
      <c r="P5" s="473" t="s">
        <v>680</v>
      </c>
      <c r="Q5" s="576" t="s">
        <v>681</v>
      </c>
      <c r="R5" s="577"/>
      <c r="S5" s="414" t="s">
        <v>774</v>
      </c>
      <c r="T5" s="414" t="s">
        <v>682</v>
      </c>
      <c r="U5" s="414"/>
      <c r="V5" s="414"/>
      <c r="W5" s="417">
        <v>44084</v>
      </c>
    </row>
    <row r="6" spans="1:23" s="7" customFormat="1" x14ac:dyDescent="0.25">
      <c r="A6" s="455"/>
      <c r="B6" s="449"/>
      <c r="C6" s="449"/>
      <c r="D6" s="449"/>
      <c r="E6" s="449"/>
      <c r="F6" s="449"/>
      <c r="G6" s="449"/>
      <c r="H6" s="401">
        <v>2</v>
      </c>
      <c r="I6" s="401">
        <f>ROUND(J6+(K6*2/1024),0)</f>
        <v>6</v>
      </c>
      <c r="J6" s="401">
        <v>2</v>
      </c>
      <c r="K6" s="401">
        <v>2000</v>
      </c>
      <c r="L6" s="401">
        <v>300</v>
      </c>
      <c r="M6" s="413" t="s">
        <v>832</v>
      </c>
      <c r="N6" s="570"/>
      <c r="O6" s="401">
        <v>3310</v>
      </c>
      <c r="P6" s="475"/>
      <c r="Q6" s="413" t="s">
        <v>829</v>
      </c>
      <c r="R6" s="413" t="s">
        <v>830</v>
      </c>
      <c r="S6" s="413" t="s">
        <v>831</v>
      </c>
      <c r="T6" s="413" t="s">
        <v>827</v>
      </c>
      <c r="U6" s="414"/>
      <c r="V6" s="414"/>
      <c r="W6" s="417">
        <v>44148</v>
      </c>
    </row>
    <row r="7" spans="1:23" s="9" customFormat="1" ht="28.8" x14ac:dyDescent="0.25">
      <c r="A7" s="408" t="s">
        <v>707</v>
      </c>
      <c r="B7" s="450"/>
      <c r="C7" s="450"/>
      <c r="D7" s="450"/>
      <c r="E7" s="450"/>
      <c r="F7" s="450"/>
      <c r="G7" s="450"/>
      <c r="H7" s="403">
        <v>2</v>
      </c>
      <c r="I7" s="403">
        <f>ROUND(J7+(K7*2/1024),0)</f>
        <v>6</v>
      </c>
      <c r="J7" s="403">
        <v>2</v>
      </c>
      <c r="K7" s="403">
        <v>2000</v>
      </c>
      <c r="L7" s="403">
        <v>300</v>
      </c>
      <c r="M7" s="403" t="s">
        <v>750</v>
      </c>
      <c r="N7" s="571"/>
      <c r="O7" s="403">
        <v>3308</v>
      </c>
      <c r="P7" s="403" t="s">
        <v>751</v>
      </c>
      <c r="Q7" s="403" t="s">
        <v>753</v>
      </c>
      <c r="R7" s="403" t="s">
        <v>752</v>
      </c>
      <c r="S7" s="403" t="s">
        <v>756</v>
      </c>
      <c r="T7" s="403" t="s">
        <v>754</v>
      </c>
      <c r="U7" s="403">
        <v>18818208521</v>
      </c>
      <c r="V7" s="403" t="s">
        <v>755</v>
      </c>
      <c r="W7" s="404">
        <v>44117</v>
      </c>
    </row>
  </sheetData>
  <mergeCells count="15">
    <mergeCell ref="C3:C7"/>
    <mergeCell ref="D3:D7"/>
    <mergeCell ref="A3:A4"/>
    <mergeCell ref="N3:N7"/>
    <mergeCell ref="A1:G1"/>
    <mergeCell ref="H1:W1"/>
    <mergeCell ref="Q4:R4"/>
    <mergeCell ref="P3:P4"/>
    <mergeCell ref="E3:E7"/>
    <mergeCell ref="F3:F7"/>
    <mergeCell ref="G3:G7"/>
    <mergeCell ref="B3:B7"/>
    <mergeCell ref="Q5:R5"/>
    <mergeCell ref="P5:P6"/>
    <mergeCell ref="A5:A6"/>
  </mergeCells>
  <phoneticPr fontId="2" type="noConversion"/>
  <hyperlinks>
    <hyperlink ref="V7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8网段 (Non-pi)</vt:lpstr>
      <vt:lpstr>8网段 (pi)</vt:lpstr>
      <vt:lpstr>9网段 (Non-pi)</vt:lpstr>
      <vt:lpstr>9网段(pi)</vt:lpstr>
      <vt:lpstr>240网段(测试管理区)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2020-11-30T06:42:41Z</dcterms:modified>
</cp:coreProperties>
</file>