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2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(Non-pi)'!$A$2:$X$109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0" i="4" l="1"/>
  <c r="I6" i="6" l="1"/>
  <c r="J116" i="4"/>
  <c r="J117" i="4"/>
  <c r="I14" i="6" l="1"/>
  <c r="J115" i="4"/>
  <c r="J92" i="1"/>
  <c r="J138" i="4" l="1"/>
  <c r="J139" i="4"/>
  <c r="J114" i="4" l="1"/>
  <c r="J113" i="4"/>
  <c r="I10" i="6" l="1"/>
  <c r="I9" i="6"/>
  <c r="I5" i="6" l="1"/>
  <c r="J135" i="4"/>
  <c r="J136" i="4"/>
  <c r="J137" i="4"/>
  <c r="J111" i="4" l="1"/>
  <c r="J133" i="4"/>
  <c r="J134" i="4"/>
  <c r="J112" i="4"/>
  <c r="J109" i="4"/>
  <c r="J110" i="4"/>
  <c r="J126" i="4" l="1"/>
  <c r="J127" i="4"/>
  <c r="J107" i="4" l="1"/>
  <c r="J108" i="4"/>
  <c r="J106" i="4" l="1"/>
  <c r="J105" i="4"/>
  <c r="I13" i="6" l="1"/>
  <c r="J132" i="4"/>
  <c r="J131" i="4"/>
  <c r="J130" i="4"/>
  <c r="I8" i="6" l="1"/>
  <c r="I4" i="6" l="1"/>
  <c r="J129" i="4"/>
  <c r="I7" i="5" l="1"/>
  <c r="I5" i="5"/>
  <c r="J128" i="4"/>
  <c r="J104" i="4" l="1"/>
  <c r="J103" i="4"/>
  <c r="E3" i="5"/>
  <c r="E3" i="6"/>
  <c r="E95" i="4"/>
  <c r="E3" i="4"/>
  <c r="E3" i="3"/>
  <c r="E76" i="1"/>
  <c r="E36" i="1"/>
  <c r="E3" i="1"/>
  <c r="J102" i="4" l="1"/>
  <c r="J101" i="4"/>
  <c r="J125" i="4" l="1"/>
  <c r="J124" i="4"/>
  <c r="I7" i="6" l="1"/>
  <c r="I11" i="6"/>
  <c r="I12" i="6"/>
  <c r="I15" i="6"/>
  <c r="H1" i="6"/>
  <c r="J100" i="4"/>
  <c r="J99" i="4"/>
  <c r="J95" i="4" l="1"/>
  <c r="J96" i="4"/>
  <c r="J97" i="4"/>
  <c r="J98" i="4"/>
  <c r="J118" i="4"/>
  <c r="J119" i="4"/>
  <c r="J120" i="4"/>
  <c r="J121" i="4"/>
  <c r="J122" i="4"/>
  <c r="J123" i="4"/>
  <c r="J141" i="4"/>
  <c r="N121" i="4" l="1"/>
  <c r="N122" i="4"/>
  <c r="N123" i="4"/>
  <c r="N120" i="4"/>
  <c r="I3" i="6" l="1"/>
  <c r="G3" i="6" l="1"/>
  <c r="F3" i="6"/>
  <c r="G95" i="4"/>
  <c r="F95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F3" i="4" s="1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18" i="1"/>
  <c r="P2" i="4"/>
  <c r="J36" i="1"/>
  <c r="J108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<sst xmlns="http://schemas.openxmlformats.org/spreadsheetml/2006/main" count="1365" uniqueCount="971">
  <si>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</si>
  <si>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</si>
  <si>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</si>
  <si>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</si>
  <si>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</si>
  <si>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</si>
  <si>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</si>
  <si>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</si>
  <si>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</si>
  <si>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</si>
  <si>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</si>
  <si>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</si>
  <si>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</si>
  <si>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</si>
  <si>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</si>
  <si>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</si>
  <si>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</si>
  <si>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</si>
  <si>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</si>
  <si>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</si>
  <si>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</si>
  <si>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</si>
  <si>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</si>
  <si>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</si>
  <si>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</si>
  <si>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</si>
  <si>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</si>
  <si>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</si>
  <si>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</si>
  <si>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</si>
  <si>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</si>
  <si>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</si>
  <si>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</si>
  <si>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</si>
  <si>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</si>
  <si>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</si>
  <si>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</si>
  <si>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</si>
  <si>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</si>
  <si>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</si>
  <si>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</si>
  <si>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</si>
  <si>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</si>
  <si>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</si>
  <si>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</si>
  <si>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</si>
  <si>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</si>
  <si>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</si>
  <si>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</si>
  <si>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</si>
  <si>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</si>
  <si>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</si>
  <si>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</si>
  <si>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</si>
  <si>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</si>
  <si>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</si>
  <si>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</si>
  <si>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</si>
  <si>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</si>
  <si>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</si>
  <si>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</si>
  <si>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</si>
  <si>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</si>
  <si>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</si>
  <si>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</si>
  <si>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</si>
  <si>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</si>
  <si>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</si>
  <si>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</si>
  <si>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</si>
  <si>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</si>
  <si>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</si>
  <si>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</si>
  <si>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</si>
  <si>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</si>
  <si>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</si>
  <si>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</si>
  <si>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</si>
  <si>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</si>
  <si>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</si>
  <si>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</si>
  <si>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</si>
  <si>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</si>
  <si>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</si>
  <si>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</si>
  <si>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</si>
  <si>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</si>
  <si>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</si>
  <si>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</si>
  <si>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</si>
  <si>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</si>
  <si>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</si>
  <si>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</si>
  <si>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</si>
  <si>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</si>
  <si>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</si>
  <si>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</si>
  <si>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</si>
  <si>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</si>
  <si>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</si>
  <si>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</si>
  <si>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</si>
  <si>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</si>
  <si>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</si>
  <si>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</si>
  <si>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</si>
  <si>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</si>
  <si>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</si>
  <si>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</si>
  <si>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</si>
  <si>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</si>
  <si>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</si>
  <si>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</si>
  <si>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</si>
  <si>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</si>
  <si>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</si>
  <si>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</si>
  <si>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</si>
  <si>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</si>
  <si>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</si>
  <si>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</si>
  <si>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</si>
  <si>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</si>
  <si>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</si>
  <si>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</si>
  <si>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</si>
  <si>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</si>
  <si>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</si>
  <si>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</si>
  <si>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</si>
  <si>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</si>
  <si>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</si>
  <si>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</si>
  <si>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</si>
  <si>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</si>
  <si>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</si>
  <si>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</si>
  <si>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</si>
  <si>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</si>
  <si>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</si>
  <si>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</si>
  <si>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</si>
  <si>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</si>
  <si>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</si>
  <si>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</si>
  <si>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</si>
  <si>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</si>
  <si>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</si>
  <si>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</si>
  <si>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</si>
  <si>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</si>
  <si>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</si>
  <si>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</si>
  <si>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</si>
  <si>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</si>
  <si>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</si>
  <si>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</si>
  <si>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</si>
  <si>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</si>
  <si>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</si>
  <si>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</si>
  <si>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</si>
  <si>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</si>
  <si>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</si>
  <si>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</si>
  <si>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</si>
  <si>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</si>
  <si>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</si>
  <si>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</si>
  <si>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</si>
  <si>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</si>
  <si>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</si>
  <si>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</si>
  <si>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</si>
  <si>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</si>
  <si>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</si>
  <si>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</si>
  <si>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</si>
  <si>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</si>
  <si>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</si>
  <si>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</si>
  <si>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</si>
  <si>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</si>
  <si>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</si>
  <si>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</si>
  <si>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</si>
  <si>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</si>
  <si>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</si>
  <si>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</si>
  <si>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</si>
  <si>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</si>
  <si>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</si>
  <si>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</si>
  <si>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</si>
  <si>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</si>
  <si>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</si>
  <si>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</si>
  <si>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</si>
  <si>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</si>
  <si>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</si>
  <si>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</si>
  <si>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</si>
  <si>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</si>
  <si>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</si>
  <si>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</si>
  <si>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</si>
  <si>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</si>
  <si>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</si>
  <si>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</si>
  <si>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</si>
  <si>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</si>
  <si>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</si>
  <si>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</si>
  <si>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</si>
  <si>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</si>
  <si>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</si>
  <si>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</si>
  <si>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</si>
  <si>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</si>
  <si>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</si>
  <si>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</si>
  <si>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</si>
  <si>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</si>
  <si>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</si>
  <si>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</si>
  <si>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</si>
  <si>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</si>
  <si>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</si>
  <si>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</si>
  <si>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</si>
  <si>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</si>
  <si>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</si>
  <si>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</si>
  <si>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</si>
  <si>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</si>
  <si>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</si>
  <si>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</si>
  <si>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</si>
  <si>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</si>
  <si>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</si>
  <si>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</si>
  <si>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</si>
  <si>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</si>
  <si>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</si>
  <si>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</si>
  <si>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</si>
  <si>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</si>
  <si>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</si>
  <si>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</si>
  <si>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</si>
  <si>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</si>
  <si>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</si>
  <si>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</si>
  <si>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</si>
  <si>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</si>
  <si>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</si>
  <si>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</si>
  <si>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</si>
  <si>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</si>
  <si>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</si>
  <si>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</si>
  <si>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</si>
  <si>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</si>
  <si>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</si>
  <si>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</si>
  <si>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</si>
  <si>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</si>
  <si>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</si>
  <si>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</si>
  <si>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</si>
  <si>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</si>
  <si>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</si>
  <si>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</si>
  <si>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</si>
  <si>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</si>
  <si>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</si>
  <si>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</si>
  <si>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</si>
  <si>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</si>
  <si>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</si>
  <si>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</si>
  <si>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</si>
  <si>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</si>
  <si>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</si>
  <si>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</si>
  <si>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</si>
  <si>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</si>
  <si>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</si>
  <si>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</si>
  <si>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</si>
  <si>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</si>
  <si>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</si>
  <si>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</si>
  <si>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</si>
  <si>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</si>
  <si>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</si>
  <si>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</si>
  <si>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</si>
  <si>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</si>
  <si>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</si>
  <si>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</si>
  <si>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</si>
  <si>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</si>
  <si>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</si>
  <si>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</si>
  <si>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</si>
  <si>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</si>
  <si>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</si>
  <si>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</si>
  <si>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</si>
  <si>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</si>
  <si>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</si>
  <si>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</si>
  <si>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</si>
  <si>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</si>
  <si>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</si>
  <si>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</si>
  <si>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</si>
  <si>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</si>
  <si>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</si>
  <si>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</si>
  <si>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</si>
  <si>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</si>
  <si>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</si>
  <si>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</si>
  <si>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</si>
  <si>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</si>
  <si>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</si>
  <si>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</si>
  <si>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</si>
  <si>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</si>
  <si>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</si>
  <si>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</si>
  <si>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</si>
  <si>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</si>
  <si>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</si>
  <si>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</si>
  <si>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</si>
  <si>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</si>
  <si>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</si>
  <si>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</si>
  <si>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</si>
  <si>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</si>
  <si>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</si>
  <si>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</si>
  <si>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</si>
  <si>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</si>
  <si>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</si>
  <si>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</si>
  <si>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</si>
  <si>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</si>
  <si>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</si>
  <si>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</si>
  <si>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</si>
  <si>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</si>
  <si>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</si>
  <si>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</si>
  <si>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</si>
  <si>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</si>
  <si>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</si>
  <si>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</si>
  <si>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</si>
  <si>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</si>
  <si>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</si>
  <si>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</si>
  <si>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</si>
  <si>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</si>
  <si>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</si>
  <si>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</si>
  <si>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</si>
  <si>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</si>
  <si>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</si>
  <si>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</si>
  <si>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</si>
  <si>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</si>
  <si>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</si>
  <si>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</si>
  <si>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</si>
  <si>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</si>
  <si>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</si>
  <si>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</si>
  <si>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</si>
  <si>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</si>
  <si>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</si>
  <si>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</si>
  <si>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</si>
  <si>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</si>
  <si>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</si>
  <si>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</si>
  <si>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</si>
  <si>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</si>
  <si>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</si>
  <si>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</si>
  <si>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</si>
  <si>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</si>
  <si>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</si>
  <si>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</si>
  <si>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</si>
  <si>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</si>
  <si>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</si>
  <si>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</si>
  <si>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</si>
  <si>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</si>
  <si>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</si>
  <si>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</si>
  <si>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</si>
  <si>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</si>
  <si>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</si>
  <si>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</si>
  <si>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</si>
  <si>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</si>
  <si>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</si>
  <si>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</si>
  <si>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</si>
  <si>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</si>
  <si>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</si>
  <si>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</si>
  <si>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</si>
  <si>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</si>
  <si>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</si>
  <si>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</si>
  <si>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</si>
  <si>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</si>
  <si>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</si>
  <si>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</si>
  <si>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</si>
  <si>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</si>
  <si>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</si>
  <si>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</si>
  <si>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</si>
  <si>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</si>
  <si>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</si>
  <si>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</si>
  <si>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</si>
  <si>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</si>
  <si>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</si>
  <si>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</si>
  <si>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</si>
  <si>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</si>
  <si>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</si>
  <si>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</si>
  <si>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</si>
  <si>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</si>
  <si>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</si>
  <si>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</si>
  <si>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</si>
  <si>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</si>
  <si>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</si>
  <si>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</si>
  <si>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</si>
  <si>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</si>
  <si>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</si>
  <si>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</si>
  <si>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</si>
  <si>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</si>
  <si>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</si>
  <si>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</si>
  <si>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</si>
  <si>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</si>
  <si>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</si>
  <si>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</si>
  <si>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</si>
  <si>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</si>
  <si>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</si>
  <si>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</si>
  <si>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</si>
  <si>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</si>
  <si>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</si>
  <si>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</si>
  <si>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</si>
  <si>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</si>
  <si>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</si>
  <si>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</si>
  <si>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</si>
  <si>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</si>
  <si>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</si>
  <si>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</si>
  <si>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</si>
  <si>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</si>
  <si>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</si>
  <si>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</si>
  <si>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</si>
  <si>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</si>
  <si>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</si>
  <si>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</si>
  <si>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</si>
  <si>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</si>
  <si>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</si>
  <si>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</si>
  <si>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</si>
  <si>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</si>
  <si>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</si>
  <si>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</si>
  <si>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</si>
  <si>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</si>
  <si>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</si>
  <si>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</si>
  <si>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</si>
  <si>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</si>
  <si>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</si>
  <si>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</si>
  <si>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</si>
  <si>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</si>
  <si>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</si>
  <si>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</si>
  <si>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</si>
  <si>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</si>
  <si>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</si>
  <si>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</si>
  <si>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</si>
  <si>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</si>
  <si>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</si>
  <si>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</si>
  <si>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</si>
  <si>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</si>
  <si>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</si>
  <si>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</si>
  <si>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</si>
  <si>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</si>
  <si>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</si>
  <si>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</si>
  <si>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</si>
  <si>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</si>
  <si>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</si>
  <si>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</si>
  <si>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</si>
  <si>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</si>
  <si>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</si>
  <si>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</si>
  <si>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</si>
  <si>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</si>
  <si>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</si>
  <si>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</si>
  <si>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</si>
  <si>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</si>
  <si>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</si>
  <si>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</si>
  <si>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</si>
  <si>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</si>
  <si>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</si>
  <si>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</si>
  <si>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</si>
  <si>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</si>
  <si>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</si>
  <si>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</si>
  <si>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</si>
  <si>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</si>
  <si>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</si>
  <si>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</si>
  <si>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</si>
  <si>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</si>
  <si>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</si>
  <si>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</si>
  <si>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</si>
  <si>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</si>
  <si>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</si>
  <si>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</si>
  <si>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</si>
  <si>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</si>
  <si>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</si>
  <si>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</si>
  <si>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</si>
  <si>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</si>
  <si>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</si>
  <si>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</si>
  <si>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</si>
  <si>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</si>
  <si>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</si>
  <si>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</si>
  <si>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</si>
  <si>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</si>
  <si>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</si>
  <si>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</si>
  <si>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</si>
  <si>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</si>
  <si>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</si>
  <si>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</si>
  <si>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</si>
  <si>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</si>
  <si>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</si>
  <si>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</si>
  <si>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</si>
  <si>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</si>
  <si>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</si>
  <si>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</si>
  <si>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</si>
  <si>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</si>
  <si>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</si>
  <si>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</si>
  <si>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</si>
  <si>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</si>
  <si>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</si>
  <si>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</si>
  <si>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</si>
  <si>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</si>
  <si>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</si>
  <si>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</si>
  <si>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</si>
  <si>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</si>
  <si>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</si>
  <si>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</si>
  <si>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</si>
  <si>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</si>
  <si>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</si>
  <si>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</si>
  <si>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</si>
  <si>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</si>
  <si>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</si>
  <si>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</si>
  <si>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</si>
  <si>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</si>
  <si>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</si>
  <si>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</si>
  <si>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</si>
  <si>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</si>
  <si>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</si>
  <si>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</si>
  <si>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</si>
  <si>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</si>
  <si>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</si>
  <si>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</si>
  <si>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</si>
  <si>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</si>
  <si>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</si>
  <si>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</si>
  <si>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</si>
  <si>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</si>
  <si>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</si>
  <si>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</si>
  <si>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</si>
  <si>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</si>
  <si>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</si>
  <si>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</si>
  <si>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</si>
  <si>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</si>
  <si>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</si>
  <si>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</si>
  <si>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</si>
  <si>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</si>
  <si>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</si>
  <si>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</si>
  <si>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</si>
  <si>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</si>
  <si>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</si>
  <si>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</si>
  <si>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</si>
  <si>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</si>
  <si>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</si>
  <si>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</si>
  <si>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</si>
  <si>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</si>
  <si>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</si>
  <si>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</si>
  <si>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</si>
  <si>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</si>
  <si>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</si>
  <si>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</si>
  <si>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</si>
  <si>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</si>
  <si>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</si>
  <si>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</si>
  <si>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</si>
  <si>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</si>
  <si>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</si>
  <si>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</si>
  <si>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</si>
  <si>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</si>
  <si>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</si>
  <si>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</si>
  <si>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</si>
  <si>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</si>
  <si>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</si>
  <si>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</si>
  <si>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</si>
  <si>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</si>
  <si>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</si>
  <si>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</si>
  <si>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</si>
  <si>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</si>
  <si>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</si>
  <si>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</si>
  <si>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</si>
  <si>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</si>
  <si>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</si>
  <si>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</si>
  <si>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</si>
  <si>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</si>
  <si>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</si>
  <si>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</si>
  <si>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</si>
  <si>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</si>
  <si>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</si>
  <si>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</si>
  <si>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</si>
  <si>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</si>
  <si>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</si>
  <si>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</si>
  <si>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</si>
  <si>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</si>
  <si>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</si>
  <si>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</si>
  <si>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</si>
  <si>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</si>
  <si>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</si>
  <si>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</si>
  <si>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</si>
  <si>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</si>
  <si>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</si>
  <si>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</si>
  <si>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</si>
  <si>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</si>
  <si>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</si>
  <si>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</si>
  <si>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</si>
  <si>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</si>
  <si>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</si>
  <si>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</si>
  <si>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</si>
  <si>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</si>
  <si>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</si>
  <si>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</si>
  <si>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</si>
  <si>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</si>
  <si>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</si>
  <si>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</si>
  <si>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</si>
  <si>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</si>
  <si>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</si>
  <si>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</si>
  <si>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</si>
  <si>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</si>
  <si>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</si>
  <si>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</si>
  <si>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</si>
  <si>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</si>
  <si>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</si>
  <si>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</si>
  <si>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</si>
  <si>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</si>
  <si>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</si>
  <si>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</si>
  <si>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</si>
  <si>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</si>
  <si>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</si>
  <si>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</si>
  <si>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</si>
  <si>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</si>
  <si>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</si>
  <si>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</si>
  <si>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</si>
  <si>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</si>
  <si>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</si>
  <si>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</si>
  <si>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</si>
  <si>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</si>
  <si>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</si>
  <si>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</si>
  <si>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</si>
  <si>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</si>
  <si>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</si>
  <si>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</si>
  <si>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</si>
  <si>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</si>
  <si>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</si>
  <si>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</si>
  <si>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</si>
  <si>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</si>
  <si>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</si>
  <si>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</si>
  <si>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</si>
  <si>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</si>
  <si>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</si>
  <si>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</si>
  <si>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</si>
  <si>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</si>
  <si>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</si>
  <si>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</si>
  <si>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</si>
  <si>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</si>
  <si>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</si>
  <si>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</si>
  <si>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</si>
  <si>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</si>
  <si>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</si>
  <si>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</si>
  <si>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</si>
  <si>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</si>
  <si>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</si>
  <si>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</si>
  <si>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</si>
  <si>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</si>
  <si>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</si>
  <si>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</si>
  <si>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</si>
  <si>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</si>
  <si>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</si>
  <si>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</si>
  <si>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</si>
  <si>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</si>
  <si>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</si>
  <si>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</si>
  <si>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</si>
  <si>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</si>
  <si>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</si>
  <si>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</si>
  <si>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</si>
  <si>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</si>
  <si>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</si>
  <si>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</si>
  <si>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</si>
  <si>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</si>
  <si>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</si>
  <si>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</si>
  <si>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</si>
  <si>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</si>
  <si>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</si>
  <si>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</si>
  <si>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</si>
  <si>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</si>
  <si>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</si>
  <si>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</si>
  <si>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</si>
  <si>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</si>
  <si>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</si>
  <si>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</si>
  <si>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</si>
  <si>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</si>
  <si>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</si>
  <si>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</si>
  <si>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</si>
  <si>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</si>
  <si>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_lads_sit</t>
    </r>
    <phoneticPr fontId="2" type="noConversion"/>
  </si>
  <si>
    <t>苏州分行苏州土拍保证金项目</t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</si>
  <si>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</si>
  <si>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</si>
  <si>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</si>
  <si>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</si>
  <si>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ysql_lads_pi</t>
    </r>
    <phoneticPr fontId="2" type="noConversion"/>
  </si>
  <si>
    <t>mysql_njbti_pi</t>
    <phoneticPr fontId="2" type="noConversion"/>
  </si>
  <si>
    <t>江苏银税互动项目</t>
    <phoneticPr fontId="2" type="noConversion"/>
  </si>
  <si>
    <t>NJBTI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</si>
  <si>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7714227824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</si>
  <si>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</si>
  <si>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</si>
  <si>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</si>
  <si>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_lr_sit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</si>
  <si>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</si>
  <si>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ysql_lr_pp</t>
    </r>
    <phoneticPr fontId="2" type="noConversion"/>
  </si>
  <si>
    <t>微信银行信义贷全流程申请项目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</si>
  <si>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BI.LR</t>
    </r>
    <phoneticPr fontId="2" type="noConversion"/>
  </si>
  <si>
    <t>田勇</t>
    <phoneticPr fontId="2" type="noConversion"/>
  </si>
  <si>
    <r>
      <t>tianyong</t>
    </r>
    <r>
      <rPr>
        <u/>
        <sz val="11"/>
        <color theme="10"/>
        <rFont val="宋体"/>
        <family val="3"/>
        <charset val="134"/>
        <scheme val="minor"/>
      </rPr>
      <t>@bosc.cn</t>
    </r>
    <phoneticPr fontId="2" type="noConversion"/>
  </si>
  <si>
    <t>mysql_lr_pi</t>
    <phoneticPr fontId="2" type="noConversion"/>
  </si>
  <si>
    <t>微信银行信义贷全流程申请项目</t>
    <phoneticPr fontId="2" type="noConversion"/>
  </si>
  <si>
    <t>统一生物识别</t>
    <phoneticPr fontId="2" type="noConversion"/>
  </si>
  <si>
    <t>统一生物识别</t>
    <phoneticPr fontId="2" type="noConversion"/>
  </si>
  <si>
    <t>UBI.LR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</si>
  <si>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3524879915</t>
    </r>
    <phoneticPr fontId="2" type="noConversion"/>
  </si>
  <si>
    <t>13524879915</t>
    <phoneticPr fontId="2" type="noConversion"/>
  </si>
  <si>
    <t>tianyong@bosc.cn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</si>
  <si>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</si>
  <si>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</si>
  <si>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ysql_irms_pp2</t>
    </r>
    <phoneticPr fontId="2" type="noConversion"/>
  </si>
  <si>
    <t>SIT</t>
    <phoneticPr fontId="2" type="noConversion"/>
  </si>
  <si>
    <t>UAT</t>
    <phoneticPr fontId="2" type="noConversion"/>
  </si>
  <si>
    <t>mysql_zhfw_sit</t>
    <phoneticPr fontId="2" type="noConversion"/>
  </si>
  <si>
    <t>mysql_zhfw_uat</t>
    <phoneticPr fontId="2" type="noConversion"/>
  </si>
  <si>
    <t>互联网核心</t>
    <phoneticPr fontId="2" type="noConversion"/>
  </si>
  <si>
    <t>账户服务</t>
    <phoneticPr fontId="2" type="noConversion"/>
  </si>
  <si>
    <t>吴吉</t>
    <phoneticPr fontId="2" type="noConversion"/>
  </si>
  <si>
    <t>13585985004</t>
    <phoneticPr fontId="2" type="noConversion"/>
  </si>
  <si>
    <t>wuji@bosc.cn</t>
    <phoneticPr fontId="2" type="noConversion"/>
  </si>
  <si>
    <t>mysql_zfzx_sit</t>
    <phoneticPr fontId="2" type="noConversion"/>
  </si>
  <si>
    <t>mysql_zfzx_uat</t>
    <phoneticPr fontId="2" type="noConversion"/>
  </si>
  <si>
    <t>互联网核心</t>
    <phoneticPr fontId="2" type="noConversion"/>
  </si>
  <si>
    <t>支付中心</t>
    <phoneticPr fontId="2" type="noConversion"/>
  </si>
  <si>
    <t>10.240.245.201
(zjmysqldb10)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</si>
  <si>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</si>
  <si>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</si>
  <si>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ysql_zjyw_sit</t>
    </r>
    <phoneticPr fontId="2" type="noConversion"/>
  </si>
  <si>
    <t>mysql_zjyw_uat</t>
    <phoneticPr fontId="2" type="noConversion"/>
  </si>
  <si>
    <t>中间业务</t>
    <phoneticPr fontId="2" type="noConversion"/>
  </si>
  <si>
    <t>陈韩彬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</si>
  <si>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_dkgl_sit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</si>
  <si>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ysql_dkgl_uat</t>
    </r>
    <phoneticPr fontId="2" type="noConversion"/>
  </si>
  <si>
    <t>贷款管理</t>
    <phoneticPr fontId="2" type="noConversion"/>
  </si>
  <si>
    <t>杜浩宇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</si>
  <si>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_dxmfs_sit</t>
    </r>
    <phoneticPr fontId="2" type="noConversion"/>
  </si>
  <si>
    <t>mysql_dxmfs_uat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</si>
  <si>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</si>
  <si>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</si>
  <si>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</si>
  <si>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理财业务处理-理财产品销售</t>
    <phoneticPr fontId="2" type="noConversion"/>
  </si>
  <si>
    <t>天津度小满金融服务</t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</si>
  <si>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FBP.TJ-DXMFS</t>
    </r>
    <phoneticPr fontId="2" type="noConversion"/>
  </si>
  <si>
    <t>王超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</si>
  <si>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8522057521</t>
    </r>
    <phoneticPr fontId="2" type="noConversion"/>
  </si>
  <si>
    <r>
      <t>wangc</t>
    </r>
    <r>
      <rPr>
        <u/>
        <sz val="11"/>
        <color theme="10"/>
        <rFont val="宋体"/>
        <family val="3"/>
        <charset val="134"/>
        <scheme val="minor"/>
      </rPr>
      <t>hao@bosc.cn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</si>
  <si>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</si>
  <si>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</si>
  <si>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</si>
  <si>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_qp_sit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</si>
  <si>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</si>
  <si>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ysql_qp_pp</t>
    </r>
    <phoneticPr fontId="2" type="noConversion"/>
  </si>
  <si>
    <t>互联网金融服务平台</t>
    <phoneticPr fontId="2" type="noConversion"/>
  </si>
  <si>
    <t>快捷支付</t>
    <phoneticPr fontId="2" type="noConversion"/>
  </si>
  <si>
    <t>IFS.QP</t>
    <phoneticPr fontId="2" type="noConversion"/>
  </si>
  <si>
    <t>吴吉</t>
  </si>
  <si>
    <t>吴吉</t>
    <phoneticPr fontId="2" type="noConversion"/>
  </si>
  <si>
    <t>13585985004</t>
  </si>
  <si>
    <t>13585985004</t>
    <phoneticPr fontId="2" type="noConversion"/>
  </si>
  <si>
    <t>13585985004</t>
    <phoneticPr fontId="2" type="noConversion"/>
  </si>
  <si>
    <t>wuji@bosc.cn</t>
  </si>
  <si>
    <t>wuji@bosc.cn</t>
    <phoneticPr fontId="2" type="noConversion"/>
  </si>
  <si>
    <t>mysql_qp_pi</t>
    <phoneticPr fontId="2" type="noConversion"/>
  </si>
  <si>
    <t>快捷支付</t>
    <phoneticPr fontId="2" type="noConversion"/>
  </si>
  <si>
    <t>IFS.QP</t>
    <phoneticPr fontId="2" type="noConversion"/>
  </si>
  <si>
    <t>mysql_irms_pi</t>
    <phoneticPr fontId="2" type="noConversion"/>
  </si>
  <si>
    <t>mysql_irms_pi2</t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</si>
  <si>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</si>
  <si>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</si>
  <si>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</si>
  <si>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PRMS.IRMS</t>
    <phoneticPr fontId="2" type="noConversion"/>
  </si>
  <si>
    <t>喻成侠</t>
    <phoneticPr fontId="2" type="noConversion"/>
  </si>
  <si>
    <t>13127515856</t>
    <phoneticPr fontId="2" type="noConversion"/>
  </si>
  <si>
    <t>yuchx@bosc.cn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</si>
  <si>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</si>
  <si>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</si>
  <si>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_omv_sit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</si>
  <si>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ysql_omv_uat</t>
    </r>
    <phoneticPr fontId="2" type="noConversion"/>
  </si>
  <si>
    <t>运维可视化</t>
    <phoneticPr fontId="2" type="noConversion"/>
  </si>
  <si>
    <r>
      <t>O</t>
    </r>
    <r>
      <rPr>
        <sz val="11"/>
        <color theme="1"/>
        <rFont val="宋体"/>
        <family val="2"/>
        <charset val="134"/>
        <scheme val="minor"/>
      </rPr>
      <t>MV</t>
    </r>
    <phoneticPr fontId="2" type="noConversion"/>
  </si>
  <si>
    <t>郭杰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</si>
  <si>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3917418700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</si>
  <si>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uojie2@bosc.cn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</si>
  <si>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</si>
  <si>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</si>
  <si>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_ifsfm_sit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</si>
  <si>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ysql_ifsfm_uat</t>
    </r>
    <phoneticPr fontId="2" type="noConversion"/>
  </si>
  <si>
    <t>互联网核心</t>
    <phoneticPr fontId="2" type="noConversion"/>
  </si>
  <si>
    <t>互金财富管理</t>
    <phoneticPr fontId="2" type="noConversion"/>
  </si>
  <si>
    <r>
      <t>I</t>
    </r>
    <r>
      <rPr>
        <sz val="11"/>
        <color theme="1"/>
        <rFont val="宋体"/>
        <family val="2"/>
        <charset val="134"/>
        <scheme val="minor"/>
      </rPr>
      <t>FSFM</t>
    </r>
    <phoneticPr fontId="2" type="noConversion"/>
  </si>
  <si>
    <t>李佳媛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</si>
  <si>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7621397001</t>
    </r>
    <phoneticPr fontId="2" type="noConversion"/>
  </si>
  <si>
    <r>
      <t>lij</t>
    </r>
    <r>
      <rPr>
        <u/>
        <sz val="11"/>
        <color theme="10"/>
        <rFont val="宋体"/>
        <family val="3"/>
        <charset val="134"/>
        <scheme val="minor"/>
      </rPr>
      <t>y5@bosc.cn</t>
    </r>
    <phoneticPr fontId="2" type="noConversion"/>
  </si>
  <si>
    <t>规则引擎管理</t>
    <phoneticPr fontId="2" type="noConversion"/>
  </si>
  <si>
    <t>REP.REM</t>
    <phoneticPr fontId="2" type="noConversion"/>
  </si>
  <si>
    <t>鞠爱宁</t>
    <phoneticPr fontId="2" type="noConversion"/>
  </si>
  <si>
    <t>juan2@bosc.cn</t>
    <phoneticPr fontId="2" type="noConversion"/>
  </si>
  <si>
    <t>5.7.24</t>
    <phoneticPr fontId="2" type="noConversion"/>
  </si>
  <si>
    <t>mysql_rep_poc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</si>
  <si>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</si>
  <si>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ysql_wcs_pp</t>
    </r>
    <phoneticPr fontId="2" type="noConversion"/>
  </si>
  <si>
    <t>智能在线客服项目2期</t>
    <phoneticPr fontId="2" type="noConversion"/>
  </si>
  <si>
    <r>
      <t>W</t>
    </r>
    <r>
      <rPr>
        <sz val="11"/>
        <color theme="1"/>
        <rFont val="宋体"/>
        <family val="2"/>
        <charset val="134"/>
        <scheme val="minor"/>
      </rPr>
      <t>CS</t>
    </r>
    <phoneticPr fontId="2" type="noConversion"/>
  </si>
  <si>
    <t>戴敏明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</si>
  <si>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5951730288</t>
    </r>
    <phoneticPr fontId="2" type="noConversion"/>
  </si>
  <si>
    <t>daimm@bosc.cn</t>
    <phoneticPr fontId="2" type="noConversion"/>
  </si>
  <si>
    <t>mysql_wcs_pi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</si>
  <si>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</si>
  <si>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_tpb_pp</t>
    </r>
    <phoneticPr fontId="2" type="noConversion"/>
  </si>
  <si>
    <t>新一代客服热线项目</t>
    <phoneticPr fontId="2" type="noConversion"/>
  </si>
  <si>
    <t>电话银行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</si>
  <si>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PB</t>
    </r>
    <phoneticPr fontId="2" type="noConversion"/>
  </si>
  <si>
    <t>mysql_tpb_pp2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</si>
  <si>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_openapi_dev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</si>
  <si>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</si>
  <si>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金融服务开放平台项目</t>
    <phoneticPr fontId="2" type="noConversion"/>
  </si>
  <si>
    <r>
      <t>开放A</t>
    </r>
    <r>
      <rPr>
        <sz val="11"/>
        <color theme="1"/>
        <rFont val="宋体"/>
        <family val="2"/>
        <charset val="134"/>
        <scheme val="minor"/>
      </rPr>
      <t>PI</t>
    </r>
    <phoneticPr fontId="2" type="noConversion"/>
  </si>
  <si>
    <r>
      <t>O</t>
    </r>
    <r>
      <rPr>
        <sz val="11"/>
        <color theme="1"/>
        <rFont val="宋体"/>
        <family val="2"/>
        <charset val="134"/>
        <scheme val="minor"/>
      </rPr>
      <t>PENAPI</t>
    </r>
    <phoneticPr fontId="2" type="noConversion"/>
  </si>
  <si>
    <t>何川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</si>
</sst>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6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8" fillId="4" borderId="1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49" fontId="0" fillId="4" borderId="1" xfId="4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 wrapText="1"/>
    </xf>
    <xf numFmtId="49" fontId="3" fillId="4" borderId="3" xfId="4" applyNumberForma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 wrapText="1"/>
    </xf>
    <xf numFmtId="0" fontId="0" fillId="4" borderId="13" xfId="4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14" fontId="0" fillId="4" borderId="4" xfId="4" applyNumberFormat="1" applyFont="1" applyBorder="1" applyAlignment="1">
      <alignment horizontal="center" vertical="center"/>
    </xf>
    <xf numFmtId="14" fontId="0" fillId="4" borderId="1" xfId="4" applyNumberFormat="1" applyFont="1" applyBorder="1" applyAlignment="1">
      <alignment horizontal="center" vertical="center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 wrapText="1"/>
    </xf>
    <xf numFmtId="0" fontId="6" fillId="3" borderId="3" xfId="3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uan2@bosc.c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9" Type="http://schemas.openxmlformats.org/officeDocument/2006/relationships/hyperlink" Target="mailto:daimm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34" Type="http://schemas.openxmlformats.org/officeDocument/2006/relationships/hyperlink" Target="mailto:wuji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33" Type="http://schemas.openxmlformats.org/officeDocument/2006/relationships/hyperlink" Target="mailto:wuji@bosc.cn" TargetMode="External"/><Relationship Id="rId38" Type="http://schemas.openxmlformats.org/officeDocument/2006/relationships/hyperlink" Target="mailto:lijy5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32" Type="http://schemas.openxmlformats.org/officeDocument/2006/relationships/hyperlink" Target="mailto:tianyong@bosc.cn" TargetMode="External"/><Relationship Id="rId37" Type="http://schemas.openxmlformats.org/officeDocument/2006/relationships/hyperlink" Target="mailto:guojie2@bosc.cn" TargetMode="External"/><Relationship Id="rId40" Type="http://schemas.openxmlformats.org/officeDocument/2006/relationships/hyperlink" Target="mailto:daimm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36" Type="http://schemas.openxmlformats.org/officeDocument/2006/relationships/hyperlink" Target="mailto:wuji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hyperlink" Target="mailto:zhangchg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Relationship Id="rId35" Type="http://schemas.openxmlformats.org/officeDocument/2006/relationships/hyperlink" Target="mailto:wangchao@bosc.c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chg@bosc.cn" TargetMode="External"/><Relationship Id="rId3" Type="http://schemas.openxmlformats.org/officeDocument/2006/relationships/hyperlink" Target="mailto:taoyw@bosc.cn" TargetMode="External"/><Relationship Id="rId7" Type="http://schemas.openxmlformats.org/officeDocument/2006/relationships/hyperlink" Target="mailto:zhangchg@bosc.cn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guyx1@bosc.cn" TargetMode="External"/><Relationship Id="rId11" Type="http://schemas.openxmlformats.org/officeDocument/2006/relationships/hyperlink" Target="mailto:daimm@bosc.cn" TargetMode="External"/><Relationship Id="rId5" Type="http://schemas.openxmlformats.org/officeDocument/2006/relationships/hyperlink" Target="mailto:zhangql@bosc.cn" TargetMode="External"/><Relationship Id="rId10" Type="http://schemas.openxmlformats.org/officeDocument/2006/relationships/hyperlink" Target="mailto:tianyong@bosc.cn" TargetMode="External"/><Relationship Id="rId4" Type="http://schemas.openxmlformats.org/officeDocument/2006/relationships/hyperlink" Target="mailto:zhangwei21@bosc.cn" TargetMode="External"/><Relationship Id="rId9" Type="http://schemas.openxmlformats.org/officeDocument/2006/relationships/hyperlink" Target="mailto:yuchx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topLeftCell="A85" zoomScaleNormal="100" workbookViewId="0">
      <pane xSplit="1" topLeftCell="F1" activePane="topRight" state="frozen"/>
      <selection pane="topRight" activeCell="P93" sqref="P93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63" t="s">
        <v>10</v>
      </c>
      <c r="B1" s="463"/>
      <c r="C1" s="463"/>
      <c r="D1" s="463"/>
      <c r="E1" s="463"/>
      <c r="F1" s="463"/>
      <c r="G1" s="463"/>
      <c r="H1" s="462" t="s">
        <v>95</v>
      </c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  <c r="X1" s="462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483</v>
      </c>
      <c r="P2" s="2" t="str">
        <f>"端口(" &amp; MAX(P3:P109) &amp; ")"</f>
        <v>端口(3391)</v>
      </c>
      <c r="Q2" s="2" t="s">
        <v>3</v>
      </c>
      <c r="R2" s="2" t="s">
        <v>36</v>
      </c>
      <c r="S2" s="2" t="s">
        <v>657</v>
      </c>
      <c r="T2" s="2" t="s">
        <v>658</v>
      </c>
      <c r="U2" s="2" t="s">
        <v>659</v>
      </c>
      <c r="V2" s="2" t="s">
        <v>660</v>
      </c>
      <c r="W2" s="2" t="s">
        <v>661</v>
      </c>
      <c r="X2" s="4" t="s">
        <v>43</v>
      </c>
    </row>
    <row r="3" spans="1:24" s="7" customFormat="1" ht="18" customHeight="1" x14ac:dyDescent="0.25">
      <c r="A3" s="481" t="s">
        <v>170</v>
      </c>
      <c r="B3" s="478">
        <v>32</v>
      </c>
      <c r="C3" s="478">
        <v>128</v>
      </c>
      <c r="D3" s="478">
        <v>18</v>
      </c>
      <c r="E3" s="484" t="str">
        <f>TEXT(ROUND(SUM(I3:I35)/(B3*2)*100,4),"0.00")</f>
        <v>112.50</v>
      </c>
      <c r="F3" s="484" t="str">
        <f>TEXT(ROUND(SUM(J3:J35)/C3*100,4),"0.00")</f>
        <v>225.00</v>
      </c>
      <c r="G3" s="487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70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82"/>
      <c r="B4" s="479"/>
      <c r="C4" s="479"/>
      <c r="D4" s="479"/>
      <c r="E4" s="485"/>
      <c r="F4" s="485"/>
      <c r="G4" s="488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71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82"/>
      <c r="B5" s="479"/>
      <c r="C5" s="479"/>
      <c r="D5" s="479"/>
      <c r="E5" s="485"/>
      <c r="F5" s="485"/>
      <c r="G5" s="488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71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82"/>
      <c r="B6" s="479"/>
      <c r="C6" s="479"/>
      <c r="D6" s="479"/>
      <c r="E6" s="485"/>
      <c r="F6" s="485"/>
      <c r="G6" s="488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71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82"/>
      <c r="B7" s="479"/>
      <c r="C7" s="479"/>
      <c r="D7" s="479"/>
      <c r="E7" s="485"/>
      <c r="F7" s="485"/>
      <c r="G7" s="488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71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82"/>
      <c r="B8" s="479"/>
      <c r="C8" s="479"/>
      <c r="D8" s="479"/>
      <c r="E8" s="485"/>
      <c r="F8" s="485"/>
      <c r="G8" s="488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71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82"/>
      <c r="B9" s="479"/>
      <c r="C9" s="479"/>
      <c r="D9" s="479"/>
      <c r="E9" s="485"/>
      <c r="F9" s="485"/>
      <c r="G9" s="488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71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82"/>
      <c r="B10" s="479"/>
      <c r="C10" s="479"/>
      <c r="D10" s="479"/>
      <c r="E10" s="485"/>
      <c r="F10" s="485"/>
      <c r="G10" s="488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71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82"/>
      <c r="B11" s="479"/>
      <c r="C11" s="479"/>
      <c r="D11" s="479"/>
      <c r="E11" s="485"/>
      <c r="F11" s="485"/>
      <c r="G11" s="488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71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82"/>
      <c r="B12" s="479"/>
      <c r="C12" s="479"/>
      <c r="D12" s="479"/>
      <c r="E12" s="485"/>
      <c r="F12" s="485"/>
      <c r="G12" s="488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71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82"/>
      <c r="B13" s="479"/>
      <c r="C13" s="479"/>
      <c r="D13" s="479"/>
      <c r="E13" s="485"/>
      <c r="F13" s="485"/>
      <c r="G13" s="488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71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82"/>
      <c r="B14" s="479"/>
      <c r="C14" s="479"/>
      <c r="D14" s="479"/>
      <c r="E14" s="485"/>
      <c r="F14" s="485"/>
      <c r="G14" s="488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71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82"/>
      <c r="B15" s="479"/>
      <c r="C15" s="479"/>
      <c r="D15" s="479"/>
      <c r="E15" s="485"/>
      <c r="F15" s="485"/>
      <c r="G15" s="488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71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82"/>
      <c r="B16" s="479"/>
      <c r="C16" s="479"/>
      <c r="D16" s="479"/>
      <c r="E16" s="485"/>
      <c r="F16" s="485"/>
      <c r="G16" s="488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71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82"/>
      <c r="B17" s="479"/>
      <c r="C17" s="479"/>
      <c r="D17" s="479"/>
      <c r="E17" s="485"/>
      <c r="F17" s="485"/>
      <c r="G17" s="488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71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82"/>
      <c r="B18" s="479"/>
      <c r="C18" s="479"/>
      <c r="D18" s="479"/>
      <c r="E18" s="485"/>
      <c r="F18" s="485"/>
      <c r="G18" s="488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71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83"/>
      <c r="B19" s="479"/>
      <c r="C19" s="479"/>
      <c r="D19" s="479"/>
      <c r="E19" s="485"/>
      <c r="F19" s="485"/>
      <c r="G19" s="488"/>
      <c r="H19" s="16" t="s">
        <v>387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662</v>
      </c>
      <c r="O19" s="260" t="s">
        <v>665</v>
      </c>
      <c r="P19" s="17">
        <v>3372</v>
      </c>
      <c r="Q19" s="471"/>
      <c r="R19" s="40" t="s">
        <v>663</v>
      </c>
      <c r="S19" s="355"/>
      <c r="T19" s="355"/>
      <c r="U19" s="355" t="s">
        <v>664</v>
      </c>
      <c r="V19" s="355"/>
      <c r="W19" s="355"/>
      <c r="X19" s="28">
        <v>44075</v>
      </c>
    </row>
    <row r="20" spans="1:24" s="7" customFormat="1" ht="18" customHeight="1" x14ac:dyDescent="0.25">
      <c r="A20" s="464" t="s">
        <v>171</v>
      </c>
      <c r="B20" s="479"/>
      <c r="C20" s="479"/>
      <c r="D20" s="479"/>
      <c r="E20" s="485"/>
      <c r="F20" s="485"/>
      <c r="G20" s="488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70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65"/>
      <c r="B21" s="479"/>
      <c r="C21" s="479"/>
      <c r="D21" s="479"/>
      <c r="E21" s="485"/>
      <c r="F21" s="485"/>
      <c r="G21" s="488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71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65"/>
      <c r="B22" s="479"/>
      <c r="C22" s="479"/>
      <c r="D22" s="479"/>
      <c r="E22" s="485"/>
      <c r="F22" s="485"/>
      <c r="G22" s="488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71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65"/>
      <c r="B23" s="479"/>
      <c r="C23" s="479"/>
      <c r="D23" s="479"/>
      <c r="E23" s="485"/>
      <c r="F23" s="485"/>
      <c r="G23" s="488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71"/>
      <c r="R23" s="16" t="s">
        <v>493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65"/>
      <c r="B24" s="479"/>
      <c r="C24" s="479"/>
      <c r="D24" s="479"/>
      <c r="E24" s="485"/>
      <c r="F24" s="485"/>
      <c r="G24" s="488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71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65"/>
      <c r="B25" s="479"/>
      <c r="C25" s="479"/>
      <c r="D25" s="479"/>
      <c r="E25" s="485"/>
      <c r="F25" s="485"/>
      <c r="G25" s="488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71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65"/>
      <c r="B26" s="479"/>
      <c r="C26" s="479"/>
      <c r="D26" s="479"/>
      <c r="E26" s="485"/>
      <c r="F26" s="485"/>
      <c r="G26" s="488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71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65"/>
      <c r="B27" s="479"/>
      <c r="C27" s="479"/>
      <c r="D27" s="479"/>
      <c r="E27" s="485"/>
      <c r="F27" s="485"/>
      <c r="G27" s="488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71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65"/>
      <c r="B28" s="479"/>
      <c r="C28" s="479"/>
      <c r="D28" s="479"/>
      <c r="E28" s="485"/>
      <c r="F28" s="485"/>
      <c r="G28" s="488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71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65"/>
      <c r="B29" s="479"/>
      <c r="C29" s="479"/>
      <c r="D29" s="479"/>
      <c r="E29" s="485"/>
      <c r="F29" s="485"/>
      <c r="G29" s="488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71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65"/>
      <c r="B30" s="479"/>
      <c r="C30" s="479"/>
      <c r="D30" s="479"/>
      <c r="E30" s="485"/>
      <c r="F30" s="485"/>
      <c r="G30" s="488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71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65"/>
      <c r="B31" s="479"/>
      <c r="C31" s="479"/>
      <c r="D31" s="479"/>
      <c r="E31" s="485"/>
      <c r="F31" s="485"/>
      <c r="G31" s="488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71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65"/>
      <c r="B32" s="479"/>
      <c r="C32" s="479"/>
      <c r="D32" s="479"/>
      <c r="E32" s="485"/>
      <c r="F32" s="485"/>
      <c r="G32" s="488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71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65"/>
      <c r="B33" s="479"/>
      <c r="C33" s="479"/>
      <c r="D33" s="479"/>
      <c r="E33" s="485"/>
      <c r="F33" s="485"/>
      <c r="G33" s="488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71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65"/>
      <c r="B34" s="479"/>
      <c r="C34" s="479"/>
      <c r="D34" s="479"/>
      <c r="E34" s="485"/>
      <c r="F34" s="485"/>
      <c r="G34" s="488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71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65"/>
      <c r="B35" s="479"/>
      <c r="C35" s="479"/>
      <c r="D35" s="479"/>
      <c r="E35" s="486"/>
      <c r="F35" s="486"/>
      <c r="G35" s="489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71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66" t="s">
        <v>172</v>
      </c>
      <c r="B36" s="479"/>
      <c r="C36" s="479"/>
      <c r="D36" s="479"/>
      <c r="E36" s="472" t="str">
        <f>TEXT(ROUND(SUM(I36:I75)/(B3*2)*100,4),"0.00")</f>
        <v>143.75</v>
      </c>
      <c r="F36" s="472" t="str">
        <f>TEXT(ROUND(SUM(J36:J75)/C3*100,4),"0.00")</f>
        <v>264.06</v>
      </c>
      <c r="G36" s="475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68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67"/>
      <c r="B37" s="479"/>
      <c r="C37" s="479"/>
      <c r="D37" s="479"/>
      <c r="E37" s="473"/>
      <c r="F37" s="473"/>
      <c r="G37" s="476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69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67"/>
      <c r="B38" s="479"/>
      <c r="C38" s="479"/>
      <c r="D38" s="479"/>
      <c r="E38" s="473"/>
      <c r="F38" s="473"/>
      <c r="G38" s="476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69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67"/>
      <c r="B39" s="479"/>
      <c r="C39" s="479"/>
      <c r="D39" s="479"/>
      <c r="E39" s="473"/>
      <c r="F39" s="473"/>
      <c r="G39" s="476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69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67"/>
      <c r="B40" s="479"/>
      <c r="C40" s="479"/>
      <c r="D40" s="479"/>
      <c r="E40" s="473"/>
      <c r="F40" s="473"/>
      <c r="G40" s="476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69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67"/>
      <c r="B41" s="479"/>
      <c r="C41" s="479"/>
      <c r="D41" s="479"/>
      <c r="E41" s="473"/>
      <c r="F41" s="473"/>
      <c r="G41" s="476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517</v>
      </c>
      <c r="P41" s="31">
        <v>3322</v>
      </c>
      <c r="Q41" s="469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67"/>
      <c r="B42" s="479"/>
      <c r="C42" s="479"/>
      <c r="D42" s="479"/>
      <c r="E42" s="473"/>
      <c r="F42" s="473"/>
      <c r="G42" s="476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69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67"/>
      <c r="B43" s="479"/>
      <c r="C43" s="479"/>
      <c r="D43" s="479"/>
      <c r="E43" s="473"/>
      <c r="F43" s="473"/>
      <c r="G43" s="476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69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67"/>
      <c r="B44" s="479"/>
      <c r="C44" s="479"/>
      <c r="D44" s="479"/>
      <c r="E44" s="473"/>
      <c r="F44" s="473"/>
      <c r="G44" s="476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69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67"/>
      <c r="B45" s="479"/>
      <c r="C45" s="479"/>
      <c r="D45" s="479"/>
      <c r="E45" s="473"/>
      <c r="F45" s="473"/>
      <c r="G45" s="476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69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67"/>
      <c r="B46" s="479"/>
      <c r="C46" s="479"/>
      <c r="D46" s="479"/>
      <c r="E46" s="473"/>
      <c r="F46" s="473"/>
      <c r="G46" s="476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69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67"/>
      <c r="B47" s="479"/>
      <c r="C47" s="479"/>
      <c r="D47" s="479"/>
      <c r="E47" s="473"/>
      <c r="F47" s="473"/>
      <c r="G47" s="476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528</v>
      </c>
      <c r="P47" s="109">
        <v>3358</v>
      </c>
      <c r="Q47" s="469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67"/>
      <c r="B48" s="479"/>
      <c r="C48" s="479"/>
      <c r="D48" s="479"/>
      <c r="E48" s="473"/>
      <c r="F48" s="473"/>
      <c r="G48" s="476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69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67"/>
      <c r="B49" s="479"/>
      <c r="C49" s="479"/>
      <c r="D49" s="479"/>
      <c r="E49" s="473"/>
      <c r="F49" s="473"/>
      <c r="G49" s="476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481</v>
      </c>
      <c r="O49" s="262" t="s">
        <v>484</v>
      </c>
      <c r="P49" s="135">
        <v>3370</v>
      </c>
      <c r="Q49" s="469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67"/>
      <c r="B50" s="479"/>
      <c r="C50" s="479"/>
      <c r="D50" s="479"/>
      <c r="E50" s="473"/>
      <c r="F50" s="473"/>
      <c r="G50" s="476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69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67"/>
      <c r="B51" s="479"/>
      <c r="C51" s="479"/>
      <c r="D51" s="479"/>
      <c r="E51" s="473"/>
      <c r="F51" s="473"/>
      <c r="G51" s="476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69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67"/>
      <c r="B52" s="479"/>
      <c r="C52" s="479"/>
      <c r="D52" s="479"/>
      <c r="E52" s="473"/>
      <c r="F52" s="473"/>
      <c r="G52" s="476"/>
      <c r="H52" s="363" t="s">
        <v>671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673</v>
      </c>
      <c r="O52" s="490" t="s">
        <v>675</v>
      </c>
      <c r="P52" s="364">
        <v>3386</v>
      </c>
      <c r="Q52" s="469"/>
      <c r="R52" s="460" t="s">
        <v>676</v>
      </c>
      <c r="S52" s="460"/>
      <c r="T52" s="460"/>
      <c r="U52" s="460" t="s">
        <v>684</v>
      </c>
      <c r="V52" s="460">
        <v>13408527712</v>
      </c>
      <c r="W52" s="497" t="s">
        <v>677</v>
      </c>
      <c r="X52" s="495">
        <v>44085</v>
      </c>
    </row>
    <row r="53" spans="1:24" s="9" customFormat="1" x14ac:dyDescent="0.25">
      <c r="A53" s="467"/>
      <c r="B53" s="479"/>
      <c r="C53" s="479"/>
      <c r="D53" s="479"/>
      <c r="E53" s="473"/>
      <c r="F53" s="473"/>
      <c r="G53" s="476"/>
      <c r="H53" s="363" t="s">
        <v>672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674</v>
      </c>
      <c r="O53" s="491"/>
      <c r="P53" s="364">
        <v>3387</v>
      </c>
      <c r="Q53" s="469"/>
      <c r="R53" s="461"/>
      <c r="S53" s="461"/>
      <c r="T53" s="461"/>
      <c r="U53" s="461"/>
      <c r="V53" s="461"/>
      <c r="W53" s="498"/>
      <c r="X53" s="496"/>
    </row>
    <row r="54" spans="1:24" s="9" customFormat="1" ht="28.05" customHeight="1" x14ac:dyDescent="0.25">
      <c r="A54" s="467"/>
      <c r="B54" s="479"/>
      <c r="C54" s="479"/>
      <c r="D54" s="479"/>
      <c r="E54" s="473"/>
      <c r="F54" s="473"/>
      <c r="G54" s="476"/>
      <c r="H54" s="376" t="s">
        <v>702</v>
      </c>
      <c r="I54" s="377">
        <v>2</v>
      </c>
      <c r="J54" s="377">
        <v>6</v>
      </c>
      <c r="K54" s="158"/>
      <c r="L54" s="158"/>
      <c r="M54" s="377">
        <v>300</v>
      </c>
      <c r="N54" s="376" t="s">
        <v>696</v>
      </c>
      <c r="O54" s="491"/>
      <c r="P54" s="377">
        <v>3390</v>
      </c>
      <c r="Q54" s="469"/>
      <c r="R54" s="460" t="s">
        <v>697</v>
      </c>
      <c r="S54" s="460" t="s">
        <v>698</v>
      </c>
      <c r="T54" s="460" t="s">
        <v>699</v>
      </c>
      <c r="U54" s="460" t="s">
        <v>700</v>
      </c>
      <c r="V54" s="460">
        <v>15951730288</v>
      </c>
      <c r="W54" s="460" t="s">
        <v>701</v>
      </c>
      <c r="X54" s="495">
        <v>44089</v>
      </c>
    </row>
    <row r="55" spans="1:24" s="9" customFormat="1" x14ac:dyDescent="0.25">
      <c r="A55" s="467"/>
      <c r="B55" s="479"/>
      <c r="C55" s="479"/>
      <c r="D55" s="479"/>
      <c r="E55" s="473"/>
      <c r="F55" s="473"/>
      <c r="G55" s="476"/>
      <c r="H55" s="376" t="s">
        <v>703</v>
      </c>
      <c r="I55" s="377">
        <v>2</v>
      </c>
      <c r="J55" s="377">
        <v>6</v>
      </c>
      <c r="K55" s="158"/>
      <c r="L55" s="158"/>
      <c r="M55" s="377">
        <v>300</v>
      </c>
      <c r="N55" s="376" t="s">
        <v>695</v>
      </c>
      <c r="O55" s="492"/>
      <c r="P55" s="377">
        <v>3391</v>
      </c>
      <c r="Q55" s="469"/>
      <c r="R55" s="461"/>
      <c r="S55" s="461"/>
      <c r="T55" s="461"/>
      <c r="U55" s="461"/>
      <c r="V55" s="461"/>
      <c r="W55" s="461"/>
      <c r="X55" s="496"/>
    </row>
    <row r="56" spans="1:24" s="9" customFormat="1" x14ac:dyDescent="0.25">
      <c r="A56" s="467"/>
      <c r="B56" s="479"/>
      <c r="C56" s="479"/>
      <c r="D56" s="479"/>
      <c r="E56" s="473"/>
      <c r="F56" s="473"/>
      <c r="G56" s="476"/>
      <c r="H56" s="13"/>
      <c r="I56" s="15"/>
      <c r="J56" s="152"/>
      <c r="K56" s="158"/>
      <c r="L56" s="158"/>
      <c r="M56" s="15"/>
      <c r="N56" s="13"/>
      <c r="O56" s="262"/>
      <c r="P56" s="15"/>
      <c r="Q56" s="469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66" t="s">
        <v>173</v>
      </c>
      <c r="B57" s="479"/>
      <c r="C57" s="479"/>
      <c r="D57" s="479"/>
      <c r="E57" s="473"/>
      <c r="F57" s="473"/>
      <c r="G57" s="476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68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67"/>
      <c r="B58" s="479"/>
      <c r="C58" s="479"/>
      <c r="D58" s="479"/>
      <c r="E58" s="473"/>
      <c r="F58" s="473"/>
      <c r="G58" s="476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69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67"/>
      <c r="B59" s="479"/>
      <c r="C59" s="479"/>
      <c r="D59" s="479"/>
      <c r="E59" s="473"/>
      <c r="F59" s="473"/>
      <c r="G59" s="476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69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67"/>
      <c r="B60" s="479"/>
      <c r="C60" s="479"/>
      <c r="D60" s="479"/>
      <c r="E60" s="473"/>
      <c r="F60" s="473"/>
      <c r="G60" s="476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69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67"/>
      <c r="B61" s="479"/>
      <c r="C61" s="479"/>
      <c r="D61" s="479"/>
      <c r="E61" s="473"/>
      <c r="F61" s="473"/>
      <c r="G61" s="476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69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67"/>
      <c r="B62" s="479"/>
      <c r="C62" s="479"/>
      <c r="D62" s="479"/>
      <c r="E62" s="473"/>
      <c r="F62" s="473"/>
      <c r="G62" s="476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517</v>
      </c>
      <c r="P62" s="31">
        <v>3323</v>
      </c>
      <c r="Q62" s="469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67"/>
      <c r="B63" s="479"/>
      <c r="C63" s="479"/>
      <c r="D63" s="479"/>
      <c r="E63" s="473"/>
      <c r="F63" s="473"/>
      <c r="G63" s="476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69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67"/>
      <c r="B64" s="479"/>
      <c r="C64" s="479"/>
      <c r="D64" s="479"/>
      <c r="E64" s="473"/>
      <c r="F64" s="473"/>
      <c r="G64" s="476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69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67"/>
      <c r="B65" s="479"/>
      <c r="C65" s="479"/>
      <c r="D65" s="479"/>
      <c r="E65" s="473"/>
      <c r="F65" s="473"/>
      <c r="G65" s="476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69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67"/>
      <c r="B66" s="479"/>
      <c r="C66" s="479"/>
      <c r="D66" s="479"/>
      <c r="E66" s="473"/>
      <c r="F66" s="473"/>
      <c r="G66" s="476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69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67"/>
      <c r="B67" s="479"/>
      <c r="C67" s="479"/>
      <c r="D67" s="479"/>
      <c r="E67" s="473"/>
      <c r="F67" s="473"/>
      <c r="G67" s="476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69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67"/>
      <c r="B68" s="479"/>
      <c r="C68" s="479"/>
      <c r="D68" s="479"/>
      <c r="E68" s="473"/>
      <c r="F68" s="473"/>
      <c r="G68" s="476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528</v>
      </c>
      <c r="P68" s="109">
        <v>3359</v>
      </c>
      <c r="Q68" s="469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67"/>
      <c r="B69" s="479"/>
      <c r="C69" s="479"/>
      <c r="D69" s="479"/>
      <c r="E69" s="473"/>
      <c r="F69" s="473"/>
      <c r="G69" s="476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69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67"/>
      <c r="B70" s="479"/>
      <c r="C70" s="479"/>
      <c r="D70" s="479"/>
      <c r="E70" s="473"/>
      <c r="F70" s="473"/>
      <c r="G70" s="476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482</v>
      </c>
      <c r="O70" s="262" t="s">
        <v>484</v>
      </c>
      <c r="P70" s="141">
        <v>3371</v>
      </c>
      <c r="Q70" s="469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67"/>
      <c r="B71" s="479"/>
      <c r="C71" s="479"/>
      <c r="D71" s="479"/>
      <c r="E71" s="473"/>
      <c r="F71" s="473"/>
      <c r="G71" s="476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69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67"/>
      <c r="B72" s="479"/>
      <c r="C72" s="479"/>
      <c r="D72" s="479"/>
      <c r="E72" s="473"/>
      <c r="F72" s="473"/>
      <c r="G72" s="476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90" t="s">
        <v>495</v>
      </c>
      <c r="P72" s="374">
        <v>3383</v>
      </c>
      <c r="Q72" s="469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67"/>
      <c r="B73" s="479"/>
      <c r="C73" s="479"/>
      <c r="D73" s="479"/>
      <c r="E73" s="473"/>
      <c r="F73" s="473"/>
      <c r="G73" s="476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688</v>
      </c>
      <c r="O73" s="491"/>
      <c r="P73" s="374">
        <v>3388</v>
      </c>
      <c r="Q73" s="469"/>
      <c r="R73" s="460" t="s">
        <v>690</v>
      </c>
      <c r="S73" s="460" t="s">
        <v>691</v>
      </c>
      <c r="T73" s="460" t="s">
        <v>692</v>
      </c>
      <c r="U73" s="460" t="s">
        <v>693</v>
      </c>
      <c r="V73" s="460">
        <v>18121086387</v>
      </c>
      <c r="W73" s="460" t="s">
        <v>694</v>
      </c>
      <c r="X73" s="499">
        <v>44088</v>
      </c>
    </row>
    <row r="74" spans="1:24" s="9" customFormat="1" x14ac:dyDescent="0.25">
      <c r="A74" s="467"/>
      <c r="B74" s="479"/>
      <c r="C74" s="479"/>
      <c r="D74" s="479"/>
      <c r="E74" s="473"/>
      <c r="F74" s="473"/>
      <c r="G74" s="476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689</v>
      </c>
      <c r="O74" s="492"/>
      <c r="P74" s="374">
        <v>3389</v>
      </c>
      <c r="Q74" s="469"/>
      <c r="R74" s="461"/>
      <c r="S74" s="461"/>
      <c r="T74" s="461"/>
      <c r="U74" s="461"/>
      <c r="V74" s="461"/>
      <c r="W74" s="461"/>
      <c r="X74" s="461"/>
    </row>
    <row r="75" spans="1:24" s="9" customFormat="1" x14ac:dyDescent="0.25">
      <c r="A75" s="467"/>
      <c r="B75" s="479"/>
      <c r="C75" s="479"/>
      <c r="D75" s="479"/>
      <c r="E75" s="474"/>
      <c r="F75" s="474"/>
      <c r="G75" s="477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69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81" t="s">
        <v>232</v>
      </c>
      <c r="B76" s="479"/>
      <c r="C76" s="479"/>
      <c r="D76" s="479"/>
      <c r="E76" s="484" t="str">
        <f>TEXT(ROUND(SUM(I76:I109)/(B3*2)*100,4),"0.00")</f>
        <v>112.50</v>
      </c>
      <c r="F76" s="484" t="str">
        <f>TEXT(ROUND(SUM(J76:J109)/C3*100,4),"0.00")</f>
        <v>218.75</v>
      </c>
      <c r="G76" s="487" t="str">
        <f>TEXT(ROUND(SUM(M76:M109)/(D3*1024)*100,4),"0.00")</f>
        <v>77.47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70" t="s">
        <v>408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82"/>
      <c r="B77" s="479"/>
      <c r="C77" s="479"/>
      <c r="D77" s="479"/>
      <c r="E77" s="485"/>
      <c r="F77" s="485"/>
      <c r="G77" s="488"/>
      <c r="H77" s="17" t="s">
        <v>57</v>
      </c>
      <c r="I77" s="17">
        <v>2</v>
      </c>
      <c r="J77" s="151">
        <f t="shared" ref="J77:J109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71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82"/>
      <c r="B78" s="479"/>
      <c r="C78" s="479"/>
      <c r="D78" s="479"/>
      <c r="E78" s="485"/>
      <c r="F78" s="485"/>
      <c r="G78" s="488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71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82"/>
      <c r="B79" s="479"/>
      <c r="C79" s="479"/>
      <c r="D79" s="479"/>
      <c r="E79" s="485"/>
      <c r="F79" s="485"/>
      <c r="G79" s="488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71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82"/>
      <c r="B80" s="479"/>
      <c r="C80" s="479"/>
      <c r="D80" s="479"/>
      <c r="E80" s="485"/>
      <c r="F80" s="485"/>
      <c r="G80" s="488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71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82"/>
      <c r="B81" s="479"/>
      <c r="C81" s="479"/>
      <c r="D81" s="479"/>
      <c r="E81" s="485"/>
      <c r="F81" s="485"/>
      <c r="G81" s="488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71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82"/>
      <c r="B82" s="479"/>
      <c r="C82" s="479"/>
      <c r="D82" s="479"/>
      <c r="E82" s="485"/>
      <c r="F82" s="485"/>
      <c r="G82" s="488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71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82"/>
      <c r="B83" s="479"/>
      <c r="C83" s="479"/>
      <c r="D83" s="479"/>
      <c r="E83" s="485"/>
      <c r="F83" s="485"/>
      <c r="G83" s="488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71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82"/>
      <c r="B84" s="479"/>
      <c r="C84" s="479"/>
      <c r="D84" s="479"/>
      <c r="E84" s="485"/>
      <c r="F84" s="485"/>
      <c r="G84" s="488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71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82"/>
      <c r="B85" s="479"/>
      <c r="C85" s="479"/>
      <c r="D85" s="479"/>
      <c r="E85" s="485"/>
      <c r="F85" s="485"/>
      <c r="G85" s="488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71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82"/>
      <c r="B86" s="479"/>
      <c r="C86" s="479"/>
      <c r="D86" s="479"/>
      <c r="E86" s="485"/>
      <c r="F86" s="485"/>
      <c r="G86" s="488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71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82"/>
      <c r="B87" s="479"/>
      <c r="C87" s="479"/>
      <c r="D87" s="479"/>
      <c r="E87" s="485"/>
      <c r="F87" s="485"/>
      <c r="G87" s="488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71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82"/>
      <c r="B88" s="479"/>
      <c r="C88" s="479"/>
      <c r="D88" s="479"/>
      <c r="E88" s="485"/>
      <c r="F88" s="485"/>
      <c r="G88" s="488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528</v>
      </c>
      <c r="P88" s="107">
        <v>3360</v>
      </c>
      <c r="Q88" s="471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82"/>
      <c r="B89" s="479"/>
      <c r="C89" s="479"/>
      <c r="D89" s="479"/>
      <c r="E89" s="485"/>
      <c r="F89" s="485"/>
      <c r="G89" s="488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71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82"/>
      <c r="B90" s="479"/>
      <c r="C90" s="479"/>
      <c r="D90" s="479"/>
      <c r="E90" s="485"/>
      <c r="F90" s="485"/>
      <c r="G90" s="488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71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82"/>
      <c r="B91" s="479"/>
      <c r="C91" s="479"/>
      <c r="D91" s="479"/>
      <c r="E91" s="485"/>
      <c r="F91" s="485"/>
      <c r="G91" s="488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71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82"/>
      <c r="B92" s="479"/>
      <c r="C92" s="479"/>
      <c r="D92" s="479"/>
      <c r="E92" s="485"/>
      <c r="F92" s="485"/>
      <c r="G92" s="488"/>
      <c r="H92" s="447" t="s">
        <v>5</v>
      </c>
      <c r="I92" s="448">
        <v>2</v>
      </c>
      <c r="J92" s="448">
        <f t="shared" ref="J92" si="2">ROUND(K92+(L92*2/1024),0)</f>
        <v>8</v>
      </c>
      <c r="K92" s="158">
        <v>4</v>
      </c>
      <c r="L92" s="158">
        <v>2000</v>
      </c>
      <c r="M92" s="448">
        <v>420</v>
      </c>
      <c r="N92" s="447" t="s">
        <v>283</v>
      </c>
      <c r="O92" s="447" t="s">
        <v>484</v>
      </c>
      <c r="P92" s="448">
        <v>3384</v>
      </c>
      <c r="Q92" s="471"/>
      <c r="R92" s="452" t="s">
        <v>282</v>
      </c>
      <c r="S92" s="452"/>
      <c r="T92" s="452"/>
      <c r="U92" s="452"/>
      <c r="V92" s="452"/>
      <c r="W92" s="452"/>
      <c r="X92" s="21"/>
    </row>
    <row r="93" spans="1:24" s="7" customFormat="1" x14ac:dyDescent="0.25">
      <c r="A93" s="483"/>
      <c r="B93" s="479"/>
      <c r="C93" s="479"/>
      <c r="D93" s="479"/>
      <c r="E93" s="485"/>
      <c r="F93" s="485"/>
      <c r="G93" s="488"/>
      <c r="H93" s="138" t="s">
        <v>177</v>
      </c>
      <c r="I93" s="139">
        <v>2</v>
      </c>
      <c r="J93" s="151">
        <f t="shared" si="1"/>
        <v>8</v>
      </c>
      <c r="K93" s="158">
        <v>4</v>
      </c>
      <c r="L93" s="158">
        <v>2000</v>
      </c>
      <c r="M93" s="139">
        <v>420</v>
      </c>
      <c r="N93" s="138" t="s">
        <v>950</v>
      </c>
      <c r="O93" s="260" t="s">
        <v>949</v>
      </c>
      <c r="P93" s="139">
        <v>3386</v>
      </c>
      <c r="Q93" s="471"/>
      <c r="R93" s="493" t="s">
        <v>945</v>
      </c>
      <c r="S93" s="494"/>
      <c r="T93" s="355" t="s">
        <v>946</v>
      </c>
      <c r="U93" s="355" t="s">
        <v>947</v>
      </c>
      <c r="V93" s="355">
        <v>18800200037</v>
      </c>
      <c r="W93" s="456" t="s">
        <v>948</v>
      </c>
      <c r="X93" s="21">
        <v>44186</v>
      </c>
    </row>
    <row r="94" spans="1:24" s="7" customFormat="1" x14ac:dyDescent="0.25">
      <c r="A94" s="481" t="s">
        <v>174</v>
      </c>
      <c r="B94" s="479"/>
      <c r="C94" s="479"/>
      <c r="D94" s="479"/>
      <c r="E94" s="485"/>
      <c r="F94" s="485"/>
      <c r="G94" s="488"/>
      <c r="H94" s="17" t="s">
        <v>47</v>
      </c>
      <c r="I94" s="17">
        <v>4</v>
      </c>
      <c r="J94" s="151">
        <f t="shared" si="1"/>
        <v>10</v>
      </c>
      <c r="K94" s="158">
        <v>6</v>
      </c>
      <c r="L94" s="158">
        <v>2000</v>
      </c>
      <c r="M94" s="17">
        <v>420</v>
      </c>
      <c r="N94" s="17" t="s">
        <v>49</v>
      </c>
      <c r="O94" s="261"/>
      <c r="P94" s="17">
        <v>3307</v>
      </c>
      <c r="Q94" s="470" t="s">
        <v>159</v>
      </c>
      <c r="R94" s="17" t="s">
        <v>46</v>
      </c>
      <c r="S94" s="352"/>
      <c r="T94" s="352"/>
      <c r="U94" s="352"/>
      <c r="V94" s="352"/>
      <c r="W94" s="352"/>
      <c r="X94" s="28">
        <v>43665</v>
      </c>
    </row>
    <row r="95" spans="1:24" s="7" customFormat="1" x14ac:dyDescent="0.25">
      <c r="A95" s="482"/>
      <c r="B95" s="479"/>
      <c r="C95" s="479"/>
      <c r="D95" s="479"/>
      <c r="E95" s="485"/>
      <c r="F95" s="485"/>
      <c r="G95" s="488"/>
      <c r="H95" s="17" t="s">
        <v>65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66</v>
      </c>
      <c r="O95" s="261"/>
      <c r="P95" s="17">
        <v>3309</v>
      </c>
      <c r="Q95" s="471"/>
      <c r="R95" s="16" t="s">
        <v>121</v>
      </c>
      <c r="S95" s="351"/>
      <c r="T95" s="351"/>
      <c r="U95" s="351"/>
      <c r="V95" s="351"/>
      <c r="W95" s="351"/>
      <c r="X95" s="28">
        <v>43717</v>
      </c>
    </row>
    <row r="96" spans="1:24" s="7" customFormat="1" ht="30" customHeight="1" x14ac:dyDescent="0.25">
      <c r="A96" s="482"/>
      <c r="B96" s="479"/>
      <c r="C96" s="479"/>
      <c r="D96" s="479"/>
      <c r="E96" s="485"/>
      <c r="F96" s="485"/>
      <c r="G96" s="488"/>
      <c r="H96" s="17" t="s">
        <v>5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7" t="s">
        <v>91</v>
      </c>
      <c r="O96" s="261"/>
      <c r="P96" s="17">
        <v>3311</v>
      </c>
      <c r="Q96" s="471"/>
      <c r="R96" s="17" t="s">
        <v>88</v>
      </c>
      <c r="S96" s="352"/>
      <c r="T96" s="352"/>
      <c r="U96" s="352"/>
      <c r="V96" s="352"/>
      <c r="W96" s="352"/>
      <c r="X96" s="28">
        <v>43752</v>
      </c>
    </row>
    <row r="97" spans="1:24" s="7" customFormat="1" ht="28.8" x14ac:dyDescent="0.25">
      <c r="A97" s="482"/>
      <c r="B97" s="479"/>
      <c r="C97" s="479"/>
      <c r="D97" s="479"/>
      <c r="E97" s="485"/>
      <c r="F97" s="485"/>
      <c r="G97" s="488"/>
      <c r="H97" s="16" t="s">
        <v>99</v>
      </c>
      <c r="I97" s="17">
        <v>2</v>
      </c>
      <c r="J97" s="151">
        <f t="shared" si="1"/>
        <v>8</v>
      </c>
      <c r="K97" s="158">
        <v>4</v>
      </c>
      <c r="L97" s="158">
        <v>2000</v>
      </c>
      <c r="M97" s="17">
        <v>420</v>
      </c>
      <c r="N97" s="16" t="s">
        <v>105</v>
      </c>
      <c r="O97" s="260"/>
      <c r="P97" s="17">
        <v>3314</v>
      </c>
      <c r="Q97" s="471"/>
      <c r="R97" s="27" t="s">
        <v>151</v>
      </c>
      <c r="S97" s="355"/>
      <c r="T97" s="355"/>
      <c r="U97" s="355"/>
      <c r="V97" s="355"/>
      <c r="W97" s="355"/>
      <c r="X97" s="28">
        <v>43776</v>
      </c>
    </row>
    <row r="98" spans="1:24" s="7" customFormat="1" x14ac:dyDescent="0.25">
      <c r="A98" s="482"/>
      <c r="B98" s="479"/>
      <c r="C98" s="479"/>
      <c r="D98" s="479"/>
      <c r="E98" s="485"/>
      <c r="F98" s="485"/>
      <c r="G98" s="488"/>
      <c r="H98" s="26" t="s">
        <v>45</v>
      </c>
      <c r="I98" s="23">
        <v>2</v>
      </c>
      <c r="J98" s="151">
        <f t="shared" si="1"/>
        <v>8</v>
      </c>
      <c r="K98" s="158">
        <v>4</v>
      </c>
      <c r="L98" s="158">
        <v>2000</v>
      </c>
      <c r="M98" s="23">
        <v>420</v>
      </c>
      <c r="N98" s="26" t="s">
        <v>118</v>
      </c>
      <c r="O98" s="260"/>
      <c r="P98" s="23">
        <v>3317</v>
      </c>
      <c r="Q98" s="471"/>
      <c r="R98" s="26" t="s">
        <v>119</v>
      </c>
      <c r="S98" s="351"/>
      <c r="T98" s="351"/>
      <c r="U98" s="351"/>
      <c r="V98" s="351"/>
      <c r="W98" s="351"/>
      <c r="X98" s="21">
        <v>43790</v>
      </c>
    </row>
    <row r="99" spans="1:24" s="7" customFormat="1" ht="28.8" x14ac:dyDescent="0.25">
      <c r="A99" s="482"/>
      <c r="B99" s="479"/>
      <c r="C99" s="479"/>
      <c r="D99" s="479"/>
      <c r="E99" s="485"/>
      <c r="F99" s="485"/>
      <c r="G99" s="488"/>
      <c r="H99" s="35" t="s">
        <v>142</v>
      </c>
      <c r="I99" s="34">
        <v>2</v>
      </c>
      <c r="J99" s="151">
        <f t="shared" si="1"/>
        <v>8</v>
      </c>
      <c r="K99" s="158">
        <v>4</v>
      </c>
      <c r="L99" s="158">
        <v>2000</v>
      </c>
      <c r="M99" s="34">
        <v>420</v>
      </c>
      <c r="N99" s="35" t="s">
        <v>143</v>
      </c>
      <c r="O99" s="260"/>
      <c r="P99" s="34">
        <v>3325</v>
      </c>
      <c r="Q99" s="471"/>
      <c r="R99" s="36" t="s">
        <v>144</v>
      </c>
      <c r="S99" s="355"/>
      <c r="T99" s="355"/>
      <c r="U99" s="355"/>
      <c r="V99" s="355"/>
      <c r="W99" s="355"/>
      <c r="X99" s="21">
        <v>43810</v>
      </c>
    </row>
    <row r="100" spans="1:24" s="7" customFormat="1" x14ac:dyDescent="0.25">
      <c r="A100" s="482"/>
      <c r="B100" s="479"/>
      <c r="C100" s="479"/>
      <c r="D100" s="479"/>
      <c r="E100" s="485"/>
      <c r="F100" s="485"/>
      <c r="G100" s="488"/>
      <c r="H100" s="47" t="s">
        <v>5</v>
      </c>
      <c r="I100" s="48">
        <v>2</v>
      </c>
      <c r="J100" s="151">
        <f t="shared" si="1"/>
        <v>8</v>
      </c>
      <c r="K100" s="158">
        <v>4</v>
      </c>
      <c r="L100" s="158">
        <v>2000</v>
      </c>
      <c r="M100" s="48">
        <v>420</v>
      </c>
      <c r="N100" s="47" t="s">
        <v>157</v>
      </c>
      <c r="O100" s="260"/>
      <c r="P100" s="48">
        <v>3331</v>
      </c>
      <c r="Q100" s="471"/>
      <c r="R100" s="40" t="s">
        <v>156</v>
      </c>
      <c r="S100" s="355"/>
      <c r="T100" s="355"/>
      <c r="U100" s="355"/>
      <c r="V100" s="355"/>
      <c r="W100" s="355"/>
      <c r="X100" s="21">
        <v>43815</v>
      </c>
    </row>
    <row r="101" spans="1:24" s="7" customFormat="1" ht="28.8" x14ac:dyDescent="0.25">
      <c r="A101" s="482"/>
      <c r="B101" s="479"/>
      <c r="C101" s="479"/>
      <c r="D101" s="479"/>
      <c r="E101" s="485"/>
      <c r="F101" s="485"/>
      <c r="G101" s="488"/>
      <c r="H101" s="138" t="s">
        <v>177</v>
      </c>
      <c r="I101" s="139">
        <v>2</v>
      </c>
      <c r="J101" s="151">
        <f t="shared" si="1"/>
        <v>8</v>
      </c>
      <c r="K101" s="158">
        <v>4</v>
      </c>
      <c r="L101" s="158">
        <v>2000</v>
      </c>
      <c r="M101" s="139">
        <v>420</v>
      </c>
      <c r="N101" s="138" t="s">
        <v>180</v>
      </c>
      <c r="O101" s="260"/>
      <c r="P101" s="139">
        <v>3337</v>
      </c>
      <c r="Q101" s="471"/>
      <c r="R101" s="40" t="s">
        <v>178</v>
      </c>
      <c r="S101" s="355"/>
      <c r="T101" s="355"/>
      <c r="U101" s="355"/>
      <c r="V101" s="355"/>
      <c r="W101" s="355"/>
      <c r="X101" s="21">
        <v>43818</v>
      </c>
    </row>
    <row r="102" spans="1:24" s="7" customFormat="1" ht="28.8" x14ac:dyDescent="0.25">
      <c r="A102" s="482"/>
      <c r="B102" s="479"/>
      <c r="C102" s="479"/>
      <c r="D102" s="479"/>
      <c r="E102" s="485"/>
      <c r="F102" s="485"/>
      <c r="G102" s="488"/>
      <c r="H102" s="84" t="s">
        <v>5</v>
      </c>
      <c r="I102" s="85">
        <v>2</v>
      </c>
      <c r="J102" s="151">
        <f t="shared" si="1"/>
        <v>8</v>
      </c>
      <c r="K102" s="158">
        <v>4</v>
      </c>
      <c r="L102" s="158">
        <v>2000</v>
      </c>
      <c r="M102" s="85">
        <v>420</v>
      </c>
      <c r="N102" s="84" t="s">
        <v>196</v>
      </c>
      <c r="O102" s="260"/>
      <c r="P102" s="85">
        <v>3343</v>
      </c>
      <c r="Q102" s="471"/>
      <c r="R102" s="40" t="s">
        <v>194</v>
      </c>
      <c r="S102" s="355"/>
      <c r="T102" s="355"/>
      <c r="U102" s="355"/>
      <c r="V102" s="355"/>
      <c r="W102" s="355"/>
      <c r="X102" s="21">
        <v>43894</v>
      </c>
    </row>
    <row r="103" spans="1:24" s="7" customFormat="1" ht="43.2" x14ac:dyDescent="0.25">
      <c r="A103" s="482"/>
      <c r="B103" s="479"/>
      <c r="C103" s="479"/>
      <c r="D103" s="479"/>
      <c r="E103" s="485"/>
      <c r="F103" s="485"/>
      <c r="G103" s="488"/>
      <c r="H103" s="97" t="s">
        <v>5</v>
      </c>
      <c r="I103" s="98">
        <v>2</v>
      </c>
      <c r="J103" s="151">
        <f t="shared" si="1"/>
        <v>8</v>
      </c>
      <c r="K103" s="158">
        <v>4</v>
      </c>
      <c r="L103" s="158">
        <v>2000</v>
      </c>
      <c r="M103" s="98">
        <v>420</v>
      </c>
      <c r="N103" s="97" t="s">
        <v>206</v>
      </c>
      <c r="O103" s="260"/>
      <c r="P103" s="98">
        <v>3349</v>
      </c>
      <c r="Q103" s="471"/>
      <c r="R103" s="40" t="s">
        <v>207</v>
      </c>
      <c r="S103" s="355"/>
      <c r="T103" s="355"/>
      <c r="U103" s="355"/>
      <c r="V103" s="355"/>
      <c r="W103" s="355"/>
      <c r="X103" s="21">
        <v>43901</v>
      </c>
    </row>
    <row r="104" spans="1:24" s="7" customFormat="1" ht="43.2" x14ac:dyDescent="0.25">
      <c r="A104" s="482"/>
      <c r="B104" s="479"/>
      <c r="C104" s="479"/>
      <c r="D104" s="479"/>
      <c r="E104" s="485"/>
      <c r="F104" s="485"/>
      <c r="G104" s="488"/>
      <c r="H104" s="106" t="s">
        <v>195</v>
      </c>
      <c r="I104" s="107">
        <v>2</v>
      </c>
      <c r="J104" s="151">
        <f t="shared" si="1"/>
        <v>8</v>
      </c>
      <c r="K104" s="158">
        <v>4</v>
      </c>
      <c r="L104" s="158">
        <v>2000</v>
      </c>
      <c r="M104" s="107">
        <v>420</v>
      </c>
      <c r="N104" s="106" t="s">
        <v>219</v>
      </c>
      <c r="O104" s="260"/>
      <c r="P104" s="107">
        <v>3355</v>
      </c>
      <c r="Q104" s="471"/>
      <c r="R104" s="40" t="s">
        <v>205</v>
      </c>
      <c r="S104" s="355"/>
      <c r="T104" s="355"/>
      <c r="U104" s="355"/>
      <c r="V104" s="355"/>
      <c r="W104" s="355"/>
      <c r="X104" s="112">
        <v>43906</v>
      </c>
    </row>
    <row r="105" spans="1:24" s="7" customFormat="1" ht="28.8" x14ac:dyDescent="0.25">
      <c r="A105" s="482"/>
      <c r="B105" s="479"/>
      <c r="C105" s="479"/>
      <c r="D105" s="479"/>
      <c r="E105" s="485"/>
      <c r="F105" s="485"/>
      <c r="G105" s="488"/>
      <c r="H105" s="114" t="s">
        <v>45</v>
      </c>
      <c r="I105" s="115">
        <v>2</v>
      </c>
      <c r="J105" s="151">
        <f t="shared" si="1"/>
        <v>8</v>
      </c>
      <c r="K105" s="158">
        <v>4</v>
      </c>
      <c r="L105" s="158">
        <v>2000</v>
      </c>
      <c r="M105" s="115">
        <v>420</v>
      </c>
      <c r="N105" s="114" t="s">
        <v>235</v>
      </c>
      <c r="O105" s="260"/>
      <c r="P105" s="115">
        <v>3361</v>
      </c>
      <c r="Q105" s="471"/>
      <c r="R105" s="40" t="s">
        <v>234</v>
      </c>
      <c r="S105" s="355"/>
      <c r="T105" s="355"/>
      <c r="U105" s="355"/>
      <c r="V105" s="355"/>
      <c r="W105" s="355"/>
      <c r="X105" s="119">
        <v>43908</v>
      </c>
    </row>
    <row r="106" spans="1:24" s="7" customFormat="1" x14ac:dyDescent="0.25">
      <c r="A106" s="482"/>
      <c r="B106" s="479"/>
      <c r="C106" s="479"/>
      <c r="D106" s="479"/>
      <c r="E106" s="485"/>
      <c r="F106" s="485"/>
      <c r="G106" s="488"/>
      <c r="H106" s="124" t="s">
        <v>65</v>
      </c>
      <c r="I106" s="125">
        <v>2</v>
      </c>
      <c r="J106" s="151">
        <f t="shared" si="1"/>
        <v>8</v>
      </c>
      <c r="K106" s="158">
        <v>4</v>
      </c>
      <c r="L106" s="158">
        <v>2000</v>
      </c>
      <c r="M106" s="125">
        <v>420</v>
      </c>
      <c r="N106" s="124" t="s">
        <v>247</v>
      </c>
      <c r="O106" s="260"/>
      <c r="P106" s="125">
        <v>3367</v>
      </c>
      <c r="Q106" s="471"/>
      <c r="R106" s="40" t="s">
        <v>246</v>
      </c>
      <c r="S106" s="355"/>
      <c r="T106" s="355"/>
      <c r="U106" s="355"/>
      <c r="V106" s="355"/>
      <c r="W106" s="355"/>
      <c r="X106" s="126">
        <v>43909</v>
      </c>
    </row>
    <row r="107" spans="1:24" s="7" customFormat="1" x14ac:dyDescent="0.25">
      <c r="A107" s="482"/>
      <c r="B107" s="479"/>
      <c r="C107" s="479"/>
      <c r="D107" s="479"/>
      <c r="E107" s="485"/>
      <c r="F107" s="485"/>
      <c r="G107" s="488"/>
      <c r="H107" s="138" t="s">
        <v>5</v>
      </c>
      <c r="I107" s="139">
        <v>2</v>
      </c>
      <c r="J107" s="151">
        <f t="shared" si="1"/>
        <v>8</v>
      </c>
      <c r="K107" s="158">
        <v>4</v>
      </c>
      <c r="L107" s="158">
        <v>2000</v>
      </c>
      <c r="M107" s="139">
        <v>420</v>
      </c>
      <c r="N107" s="138" t="s">
        <v>257</v>
      </c>
      <c r="O107" s="260"/>
      <c r="P107" s="139">
        <v>3373</v>
      </c>
      <c r="Q107" s="471"/>
      <c r="R107" s="40" t="s">
        <v>256</v>
      </c>
      <c r="S107" s="355"/>
      <c r="T107" s="355"/>
      <c r="U107" s="355"/>
      <c r="V107" s="355"/>
      <c r="W107" s="355"/>
      <c r="X107" s="143">
        <v>43914</v>
      </c>
    </row>
    <row r="108" spans="1:24" s="7" customFormat="1" ht="28.8" x14ac:dyDescent="0.25">
      <c r="A108" s="482"/>
      <c r="B108" s="479"/>
      <c r="C108" s="479"/>
      <c r="D108" s="479"/>
      <c r="E108" s="485"/>
      <c r="F108" s="485"/>
      <c r="G108" s="488"/>
      <c r="H108" s="153" t="s">
        <v>5</v>
      </c>
      <c r="I108" s="154">
        <v>2</v>
      </c>
      <c r="J108" s="154">
        <f>ROUND(K108+(L108*2/1024),0)</f>
        <v>8</v>
      </c>
      <c r="K108" s="158">
        <v>4</v>
      </c>
      <c r="L108" s="158">
        <v>2000</v>
      </c>
      <c r="M108" s="154">
        <v>420</v>
      </c>
      <c r="N108" s="153" t="s">
        <v>269</v>
      </c>
      <c r="O108" s="260"/>
      <c r="P108" s="154">
        <v>3379</v>
      </c>
      <c r="Q108" s="471"/>
      <c r="R108" s="40" t="s">
        <v>268</v>
      </c>
      <c r="S108" s="355"/>
      <c r="T108" s="355"/>
      <c r="U108" s="355"/>
      <c r="V108" s="355"/>
      <c r="W108" s="355"/>
      <c r="X108" s="21">
        <v>43924</v>
      </c>
    </row>
    <row r="109" spans="1:24" s="7" customFormat="1" x14ac:dyDescent="0.25">
      <c r="A109" s="483"/>
      <c r="B109" s="480"/>
      <c r="C109" s="480"/>
      <c r="D109" s="480"/>
      <c r="E109" s="486"/>
      <c r="F109" s="486"/>
      <c r="G109" s="489"/>
      <c r="H109" s="16" t="s">
        <v>284</v>
      </c>
      <c r="I109" s="17">
        <v>2</v>
      </c>
      <c r="J109" s="151">
        <f t="shared" si="1"/>
        <v>8</v>
      </c>
      <c r="K109" s="158">
        <v>4</v>
      </c>
      <c r="L109" s="158">
        <v>2000</v>
      </c>
      <c r="M109" s="17">
        <v>420</v>
      </c>
      <c r="N109" s="138" t="s">
        <v>285</v>
      </c>
      <c r="O109" s="260"/>
      <c r="P109" s="139">
        <v>3385</v>
      </c>
      <c r="Q109" s="471"/>
      <c r="R109" s="40" t="s">
        <v>282</v>
      </c>
      <c r="S109" s="355"/>
      <c r="T109" s="355"/>
      <c r="U109" s="355"/>
      <c r="V109" s="355"/>
      <c r="W109" s="355"/>
      <c r="X109" s="21">
        <v>43941</v>
      </c>
    </row>
  </sheetData>
  <autoFilter ref="A2:X109"/>
  <mergeCells count="50">
    <mergeCell ref="X54:X55"/>
    <mergeCell ref="W73:W74"/>
    <mergeCell ref="X73:X74"/>
    <mergeCell ref="T73:T74"/>
    <mergeCell ref="U73:U74"/>
    <mergeCell ref="V73:V74"/>
    <mergeCell ref="X52:X53"/>
    <mergeCell ref="R52:R53"/>
    <mergeCell ref="U52:U53"/>
    <mergeCell ref="V52:V53"/>
    <mergeCell ref="W52:W53"/>
    <mergeCell ref="T52:T53"/>
    <mergeCell ref="S52:S53"/>
    <mergeCell ref="R54:R55"/>
    <mergeCell ref="S54:S55"/>
    <mergeCell ref="T54:T55"/>
    <mergeCell ref="R93:S93"/>
    <mergeCell ref="E76:E109"/>
    <mergeCell ref="F76:F109"/>
    <mergeCell ref="A57:A75"/>
    <mergeCell ref="F3:F35"/>
    <mergeCell ref="G3:G35"/>
    <mergeCell ref="G76:G109"/>
    <mergeCell ref="Q94:Q109"/>
    <mergeCell ref="Q76:Q93"/>
    <mergeCell ref="O52:O55"/>
    <mergeCell ref="O72:O74"/>
    <mergeCell ref="Q57:Q75"/>
    <mergeCell ref="Q20:Q35"/>
    <mergeCell ref="Q36:Q56"/>
    <mergeCell ref="E36:E75"/>
    <mergeCell ref="F36:F75"/>
    <mergeCell ref="G36:G75"/>
    <mergeCell ref="E3:E35"/>
    <mergeCell ref="U54:U55"/>
    <mergeCell ref="V54:V55"/>
    <mergeCell ref="H1:X1"/>
    <mergeCell ref="A1:G1"/>
    <mergeCell ref="A20:A35"/>
    <mergeCell ref="A36:A56"/>
    <mergeCell ref="B3:B109"/>
    <mergeCell ref="Q3:Q19"/>
    <mergeCell ref="A3:A19"/>
    <mergeCell ref="R73:R74"/>
    <mergeCell ref="S73:S74"/>
    <mergeCell ref="W54:W55"/>
    <mergeCell ref="A76:A93"/>
    <mergeCell ref="A94:A109"/>
    <mergeCell ref="C3:C109"/>
    <mergeCell ref="D3:D109"/>
  </mergeCells>
  <phoneticPr fontId="2" type="noConversion"/>
  <hyperlinks>
    <hyperlink ref="W52" r:id="rId1"/>
    <hyperlink ref="W73" r:id="rId2"/>
    <hyperlink ref="W54" r:id="rId3"/>
    <hyperlink ref="W93" r:id="rId4"/>
  </hyperlinks>
  <pageMargins left="0.7" right="0.7" top="0.75" bottom="0.75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16" zoomScale="89" zoomScaleNormal="100" workbookViewId="0">
      <pane xSplit="1" topLeftCell="F1" activePane="topRight" state="frozen"/>
      <selection activeCell="A4" sqref="A4"/>
      <selection pane="topRight" activeCell="Q14" sqref="Q1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63" t="s">
        <v>17</v>
      </c>
      <c r="B1" s="463"/>
      <c r="C1" s="463"/>
      <c r="D1" s="463"/>
      <c r="E1" s="463"/>
      <c r="F1" s="463"/>
      <c r="G1" s="463"/>
      <c r="H1" s="530" t="str">
        <f>"MySQL(" &amp; MAX(O3:O948) &amp; ")"</f>
        <v>MySQL(3390)</v>
      </c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T1" s="531"/>
      <c r="U1" s="531"/>
      <c r="V1" s="531"/>
      <c r="W1" s="531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365</v>
      </c>
      <c r="K2" s="2" t="s">
        <v>280</v>
      </c>
      <c r="L2" s="2" t="s">
        <v>13</v>
      </c>
      <c r="M2" s="2" t="s">
        <v>9</v>
      </c>
      <c r="N2" s="2" t="s">
        <v>491</v>
      </c>
      <c r="O2" s="2" t="s">
        <v>4</v>
      </c>
      <c r="P2" s="2" t="s">
        <v>3</v>
      </c>
      <c r="Q2" s="2" t="s">
        <v>36</v>
      </c>
      <c r="R2" s="2" t="s">
        <v>498</v>
      </c>
      <c r="S2" s="2" t="s">
        <v>506</v>
      </c>
      <c r="T2" s="2" t="s">
        <v>349</v>
      </c>
      <c r="U2" s="184" t="s">
        <v>358</v>
      </c>
      <c r="V2" s="184" t="s">
        <v>369</v>
      </c>
      <c r="W2" s="4" t="s">
        <v>44</v>
      </c>
    </row>
    <row r="3" spans="1:23" s="7" customFormat="1" ht="18" customHeight="1" x14ac:dyDescent="0.25">
      <c r="A3" s="464" t="s">
        <v>175</v>
      </c>
      <c r="B3" s="541">
        <v>56</v>
      </c>
      <c r="C3" s="541">
        <v>512</v>
      </c>
      <c r="D3" s="541">
        <v>50</v>
      </c>
      <c r="E3" s="542" t="str">
        <f>TEXT(ROUND(SUM(H3:H81)/(B3*3)*100,4),"0.00")</f>
        <v>205.95</v>
      </c>
      <c r="F3" s="542" t="str">
        <f>TEXT(ROUND(SUM(I3:I81)/C3*100,4),"0.00")</f>
        <v>229.10</v>
      </c>
      <c r="G3" s="542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518" t="s">
        <v>135</v>
      </c>
      <c r="Q3" s="471" t="s">
        <v>38</v>
      </c>
      <c r="R3" s="527"/>
      <c r="S3" s="527"/>
      <c r="T3" s="518" t="s">
        <v>612</v>
      </c>
      <c r="U3" s="538"/>
      <c r="V3" s="538"/>
      <c r="W3" s="533">
        <v>43612</v>
      </c>
    </row>
    <row r="4" spans="1:23" s="7" customFormat="1" ht="18" customHeight="1" x14ac:dyDescent="0.25">
      <c r="A4" s="464"/>
      <c r="B4" s="541"/>
      <c r="C4" s="541"/>
      <c r="D4" s="541"/>
      <c r="E4" s="543"/>
      <c r="F4" s="543"/>
      <c r="G4" s="543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519"/>
      <c r="Q4" s="471"/>
      <c r="R4" s="528"/>
      <c r="S4" s="528"/>
      <c r="T4" s="528"/>
      <c r="U4" s="539"/>
      <c r="V4" s="539"/>
      <c r="W4" s="533"/>
    </row>
    <row r="5" spans="1:23" s="7" customFormat="1" ht="18" customHeight="1" x14ac:dyDescent="0.25">
      <c r="A5" s="465"/>
      <c r="B5" s="541"/>
      <c r="C5" s="541"/>
      <c r="D5" s="541"/>
      <c r="E5" s="543"/>
      <c r="F5" s="543"/>
      <c r="G5" s="543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528"/>
      <c r="Q5" s="471"/>
      <c r="R5" s="528"/>
      <c r="S5" s="528"/>
      <c r="T5" s="528"/>
      <c r="U5" s="539"/>
      <c r="V5" s="539"/>
      <c r="W5" s="533"/>
    </row>
    <row r="6" spans="1:23" s="7" customFormat="1" ht="18" customHeight="1" x14ac:dyDescent="0.25">
      <c r="A6" s="465"/>
      <c r="B6" s="541"/>
      <c r="C6" s="541"/>
      <c r="D6" s="541"/>
      <c r="E6" s="543"/>
      <c r="F6" s="543"/>
      <c r="G6" s="543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528"/>
      <c r="Q6" s="471"/>
      <c r="R6" s="528"/>
      <c r="S6" s="528"/>
      <c r="T6" s="528"/>
      <c r="U6" s="539"/>
      <c r="V6" s="539"/>
      <c r="W6" s="533"/>
    </row>
    <row r="7" spans="1:23" s="7" customFormat="1" ht="18" customHeight="1" x14ac:dyDescent="0.25">
      <c r="A7" s="465"/>
      <c r="B7" s="541"/>
      <c r="C7" s="541"/>
      <c r="D7" s="541"/>
      <c r="E7" s="543"/>
      <c r="F7" s="543"/>
      <c r="G7" s="543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528"/>
      <c r="Q7" s="471"/>
      <c r="R7" s="528"/>
      <c r="S7" s="528"/>
      <c r="T7" s="528"/>
      <c r="U7" s="539"/>
      <c r="V7" s="539"/>
      <c r="W7" s="533"/>
    </row>
    <row r="8" spans="1:23" s="7" customFormat="1" ht="18" customHeight="1" x14ac:dyDescent="0.25">
      <c r="A8" s="465"/>
      <c r="B8" s="541"/>
      <c r="C8" s="541"/>
      <c r="D8" s="541"/>
      <c r="E8" s="543"/>
      <c r="F8" s="543"/>
      <c r="G8" s="543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528"/>
      <c r="Q8" s="471"/>
      <c r="R8" s="529"/>
      <c r="S8" s="529"/>
      <c r="T8" s="529"/>
      <c r="U8" s="540"/>
      <c r="V8" s="540"/>
      <c r="W8" s="533"/>
    </row>
    <row r="9" spans="1:23" s="7" customFormat="1" ht="18" customHeight="1" x14ac:dyDescent="0.25">
      <c r="A9" s="465"/>
      <c r="B9" s="541"/>
      <c r="C9" s="541"/>
      <c r="D9" s="541"/>
      <c r="E9" s="543"/>
      <c r="F9" s="543"/>
      <c r="G9" s="543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528"/>
      <c r="Q9" s="324" t="s">
        <v>632</v>
      </c>
      <c r="R9" s="270"/>
      <c r="S9" s="276"/>
      <c r="T9" s="324" t="s">
        <v>633</v>
      </c>
      <c r="U9" s="186" t="s">
        <v>634</v>
      </c>
      <c r="V9" s="332" t="s">
        <v>635</v>
      </c>
      <c r="W9" s="28">
        <v>43665</v>
      </c>
    </row>
    <row r="10" spans="1:23" s="7" customFormat="1" ht="18" customHeight="1" x14ac:dyDescent="0.25">
      <c r="A10" s="465"/>
      <c r="B10" s="541"/>
      <c r="C10" s="541"/>
      <c r="D10" s="541"/>
      <c r="E10" s="543"/>
      <c r="F10" s="543"/>
      <c r="G10" s="543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528"/>
      <c r="Q10" s="527" t="s">
        <v>73</v>
      </c>
      <c r="R10" s="527"/>
      <c r="S10" s="527"/>
      <c r="T10" s="518" t="s">
        <v>625</v>
      </c>
      <c r="U10" s="521" t="s">
        <v>626</v>
      </c>
      <c r="V10" s="524" t="s">
        <v>627</v>
      </c>
      <c r="W10" s="534">
        <v>43734</v>
      </c>
    </row>
    <row r="11" spans="1:23" s="7" customFormat="1" ht="18" customHeight="1" x14ac:dyDescent="0.25">
      <c r="A11" s="465"/>
      <c r="B11" s="541"/>
      <c r="C11" s="541"/>
      <c r="D11" s="541"/>
      <c r="E11" s="543"/>
      <c r="F11" s="543"/>
      <c r="G11" s="543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528"/>
      <c r="Q11" s="528"/>
      <c r="R11" s="528"/>
      <c r="S11" s="528"/>
      <c r="T11" s="519"/>
      <c r="U11" s="522"/>
      <c r="V11" s="525"/>
      <c r="W11" s="535"/>
    </row>
    <row r="12" spans="1:23" s="7" customFormat="1" ht="18" customHeight="1" x14ac:dyDescent="0.25">
      <c r="A12" s="465"/>
      <c r="B12" s="541"/>
      <c r="C12" s="541"/>
      <c r="D12" s="541"/>
      <c r="E12" s="543"/>
      <c r="F12" s="543"/>
      <c r="G12" s="543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528"/>
      <c r="Q12" s="528"/>
      <c r="R12" s="528"/>
      <c r="S12" s="528"/>
      <c r="T12" s="519"/>
      <c r="U12" s="522"/>
      <c r="V12" s="525"/>
      <c r="W12" s="535"/>
    </row>
    <row r="13" spans="1:23" s="7" customFormat="1" ht="18" customHeight="1" x14ac:dyDescent="0.25">
      <c r="A13" s="465"/>
      <c r="B13" s="541"/>
      <c r="C13" s="541"/>
      <c r="D13" s="541"/>
      <c r="E13" s="543"/>
      <c r="F13" s="543"/>
      <c r="G13" s="543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528"/>
      <c r="Q13" s="529"/>
      <c r="R13" s="529"/>
      <c r="S13" s="529"/>
      <c r="T13" s="520"/>
      <c r="U13" s="523"/>
      <c r="V13" s="526"/>
      <c r="W13" s="536"/>
    </row>
    <row r="14" spans="1:23" s="7" customFormat="1" ht="28.8" x14ac:dyDescent="0.25">
      <c r="A14" s="465"/>
      <c r="B14" s="541"/>
      <c r="C14" s="541"/>
      <c r="D14" s="541"/>
      <c r="E14" s="543"/>
      <c r="F14" s="543"/>
      <c r="G14" s="543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528"/>
      <c r="Q14" s="329" t="s">
        <v>628</v>
      </c>
      <c r="R14" s="328"/>
      <c r="S14" s="328"/>
      <c r="T14" s="328" t="s">
        <v>629</v>
      </c>
      <c r="U14" s="330" t="s">
        <v>630</v>
      </c>
      <c r="V14" s="333" t="s">
        <v>631</v>
      </c>
      <c r="W14" s="29">
        <v>43749</v>
      </c>
    </row>
    <row r="15" spans="1:23" s="7" customFormat="1" ht="18" customHeight="1" x14ac:dyDescent="0.25">
      <c r="A15" s="465"/>
      <c r="B15" s="541"/>
      <c r="C15" s="541"/>
      <c r="D15" s="541"/>
      <c r="E15" s="543"/>
      <c r="F15" s="543"/>
      <c r="G15" s="543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528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65"/>
      <c r="B16" s="541"/>
      <c r="C16" s="541"/>
      <c r="D16" s="541"/>
      <c r="E16" s="543"/>
      <c r="F16" s="543"/>
      <c r="G16" s="543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528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65"/>
      <c r="B17" s="541"/>
      <c r="C17" s="541"/>
      <c r="D17" s="541"/>
      <c r="E17" s="543"/>
      <c r="F17" s="543"/>
      <c r="G17" s="543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528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65"/>
      <c r="B18" s="541"/>
      <c r="C18" s="541"/>
      <c r="D18" s="541"/>
      <c r="E18" s="543"/>
      <c r="F18" s="543"/>
      <c r="G18" s="543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528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65"/>
      <c r="B19" s="541"/>
      <c r="C19" s="541"/>
      <c r="D19" s="541"/>
      <c r="E19" s="543"/>
      <c r="F19" s="543"/>
      <c r="G19" s="543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528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65"/>
      <c r="B20" s="541"/>
      <c r="C20" s="541"/>
      <c r="D20" s="541"/>
      <c r="E20" s="543"/>
      <c r="F20" s="543"/>
      <c r="G20" s="543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309</v>
      </c>
      <c r="N20" s="264"/>
      <c r="O20" s="178">
        <v>3367</v>
      </c>
      <c r="P20" s="528"/>
      <c r="Q20" s="179" t="s">
        <v>306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65"/>
      <c r="B21" s="541"/>
      <c r="C21" s="541"/>
      <c r="D21" s="541"/>
      <c r="E21" s="543"/>
      <c r="F21" s="543"/>
      <c r="G21" s="543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360</v>
      </c>
      <c r="N21" s="264"/>
      <c r="O21" s="178">
        <v>3370</v>
      </c>
      <c r="P21" s="528"/>
      <c r="Q21" s="179" t="s">
        <v>348</v>
      </c>
      <c r="R21" s="271"/>
      <c r="S21" s="280"/>
      <c r="T21" s="180" t="s">
        <v>350</v>
      </c>
      <c r="U21" s="189" t="s">
        <v>359</v>
      </c>
      <c r="V21" s="204" t="s">
        <v>374</v>
      </c>
      <c r="W21" s="181">
        <v>43962</v>
      </c>
    </row>
    <row r="22" spans="1:23" s="7" customFormat="1" ht="28.8" x14ac:dyDescent="0.25">
      <c r="A22" s="465"/>
      <c r="B22" s="541"/>
      <c r="C22" s="541"/>
      <c r="D22" s="541"/>
      <c r="E22" s="543"/>
      <c r="F22" s="543"/>
      <c r="G22" s="543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361</v>
      </c>
      <c r="N22" s="264"/>
      <c r="O22" s="211">
        <v>3371</v>
      </c>
      <c r="P22" s="528"/>
      <c r="Q22" s="216" t="s">
        <v>354</v>
      </c>
      <c r="R22" s="271"/>
      <c r="S22" s="280"/>
      <c r="T22" s="213" t="s">
        <v>355</v>
      </c>
      <c r="U22" s="214" t="s">
        <v>363</v>
      </c>
      <c r="V22" s="204" t="s">
        <v>373</v>
      </c>
      <c r="W22" s="212">
        <v>43962</v>
      </c>
    </row>
    <row r="23" spans="1:23" s="7" customFormat="1" x14ac:dyDescent="0.25">
      <c r="A23" s="465"/>
      <c r="B23" s="541"/>
      <c r="C23" s="541"/>
      <c r="D23" s="541"/>
      <c r="E23" s="543"/>
      <c r="F23" s="543"/>
      <c r="G23" s="543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407</v>
      </c>
      <c r="N23" s="264"/>
      <c r="O23" s="227">
        <v>3374</v>
      </c>
      <c r="P23" s="528"/>
      <c r="Q23" s="232" t="s">
        <v>403</v>
      </c>
      <c r="R23" s="271"/>
      <c r="S23" s="280"/>
      <c r="T23" s="230" t="s">
        <v>404</v>
      </c>
      <c r="U23" s="231" t="s">
        <v>405</v>
      </c>
      <c r="V23" s="204" t="s">
        <v>406</v>
      </c>
      <c r="W23" s="233">
        <v>43978</v>
      </c>
    </row>
    <row r="24" spans="1:23" s="7" customFormat="1" ht="28.8" x14ac:dyDescent="0.25">
      <c r="A24" s="465"/>
      <c r="B24" s="541"/>
      <c r="C24" s="541"/>
      <c r="D24" s="541"/>
      <c r="E24" s="543"/>
      <c r="F24" s="543"/>
      <c r="G24" s="543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444</v>
      </c>
      <c r="N24" s="518" t="s">
        <v>529</v>
      </c>
      <c r="O24" s="252">
        <v>3377</v>
      </c>
      <c r="P24" s="528"/>
      <c r="Q24" s="256" t="s">
        <v>445</v>
      </c>
      <c r="R24" s="271"/>
      <c r="S24" s="280"/>
      <c r="T24" s="253" t="s">
        <v>446</v>
      </c>
      <c r="U24" s="254" t="s">
        <v>447</v>
      </c>
      <c r="V24" s="204" t="s">
        <v>448</v>
      </c>
      <c r="W24" s="257">
        <v>43985</v>
      </c>
    </row>
    <row r="25" spans="1:23" s="7" customFormat="1" ht="28.8" x14ac:dyDescent="0.25">
      <c r="A25" s="465"/>
      <c r="B25" s="541"/>
      <c r="C25" s="541"/>
      <c r="D25" s="541"/>
      <c r="E25" s="543"/>
      <c r="F25" s="543"/>
      <c r="G25" s="543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480</v>
      </c>
      <c r="N25" s="519"/>
      <c r="O25" s="295">
        <v>3380</v>
      </c>
      <c r="P25" s="528"/>
      <c r="Q25" s="299" t="s">
        <v>505</v>
      </c>
      <c r="R25" s="296" t="s">
        <v>504</v>
      </c>
      <c r="S25" s="296" t="s">
        <v>507</v>
      </c>
      <c r="T25" s="296" t="s">
        <v>477</v>
      </c>
      <c r="U25" s="297" t="s">
        <v>478</v>
      </c>
      <c r="V25" s="204" t="s">
        <v>479</v>
      </c>
      <c r="W25" s="298">
        <v>43994</v>
      </c>
    </row>
    <row r="26" spans="1:23" s="7" customFormat="1" x14ac:dyDescent="0.25">
      <c r="A26" s="465"/>
      <c r="B26" s="541"/>
      <c r="C26" s="541"/>
      <c r="D26" s="541"/>
      <c r="E26" s="543"/>
      <c r="F26" s="543"/>
      <c r="G26" s="543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554</v>
      </c>
      <c r="N26" s="519"/>
      <c r="O26" s="318">
        <v>3383</v>
      </c>
      <c r="P26" s="528"/>
      <c r="Q26" s="322" t="s">
        <v>545</v>
      </c>
      <c r="R26" s="320" t="s">
        <v>543</v>
      </c>
      <c r="S26" s="320" t="s">
        <v>544</v>
      </c>
      <c r="T26" s="320" t="s">
        <v>551</v>
      </c>
      <c r="U26" s="321" t="s">
        <v>552</v>
      </c>
      <c r="V26" s="204" t="s">
        <v>553</v>
      </c>
      <c r="W26" s="319">
        <v>44034</v>
      </c>
    </row>
    <row r="27" spans="1:23" s="7" customFormat="1" ht="28.8" x14ac:dyDescent="0.25">
      <c r="A27" s="465"/>
      <c r="B27" s="541"/>
      <c r="C27" s="541"/>
      <c r="D27" s="541"/>
      <c r="E27" s="543"/>
      <c r="F27" s="543"/>
      <c r="G27" s="543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593</v>
      </c>
      <c r="N27" s="519"/>
      <c r="O27" s="342">
        <v>3386</v>
      </c>
      <c r="P27" s="528"/>
      <c r="Q27" s="347" t="s">
        <v>589</v>
      </c>
      <c r="R27" s="343"/>
      <c r="S27" s="343"/>
      <c r="T27" s="343" t="s">
        <v>590</v>
      </c>
      <c r="U27" s="344" t="s">
        <v>591</v>
      </c>
      <c r="V27" s="349" t="s">
        <v>592</v>
      </c>
      <c r="W27" s="345">
        <v>44056</v>
      </c>
    </row>
    <row r="28" spans="1:23" s="7" customFormat="1" ht="43.2" x14ac:dyDescent="0.25">
      <c r="A28" s="465"/>
      <c r="B28" s="541"/>
      <c r="C28" s="541"/>
      <c r="D28" s="541"/>
      <c r="E28" s="543"/>
      <c r="F28" s="543"/>
      <c r="G28" s="543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656</v>
      </c>
      <c r="N28" s="519"/>
      <c r="O28" s="367">
        <v>3389</v>
      </c>
      <c r="P28" s="528"/>
      <c r="Q28" s="371" t="s">
        <v>652</v>
      </c>
      <c r="R28" s="369"/>
      <c r="S28" s="369"/>
      <c r="T28" s="369" t="s">
        <v>653</v>
      </c>
      <c r="U28" s="370" t="s">
        <v>654</v>
      </c>
      <c r="V28" s="372" t="s">
        <v>655</v>
      </c>
      <c r="W28" s="368">
        <v>44075</v>
      </c>
    </row>
    <row r="29" spans="1:23" s="7" customFormat="1" ht="28.8" x14ac:dyDescent="0.25">
      <c r="A29" s="465"/>
      <c r="B29" s="541"/>
      <c r="C29" s="541"/>
      <c r="D29" s="541"/>
      <c r="E29" s="543"/>
      <c r="F29" s="543"/>
      <c r="G29" s="543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682</v>
      </c>
      <c r="N29" s="520"/>
      <c r="O29" s="11">
        <v>3390</v>
      </c>
      <c r="P29" s="529"/>
      <c r="Q29" s="40" t="s">
        <v>683</v>
      </c>
      <c r="R29" s="271"/>
      <c r="S29" s="280"/>
      <c r="T29" s="180" t="s">
        <v>685</v>
      </c>
      <c r="U29" s="189" t="s">
        <v>686</v>
      </c>
      <c r="V29" s="372" t="s">
        <v>687</v>
      </c>
      <c r="W29" s="345">
        <v>44085</v>
      </c>
    </row>
    <row r="30" spans="1:23" s="9" customFormat="1" ht="18" customHeight="1" x14ac:dyDescent="0.25">
      <c r="A30" s="466" t="s">
        <v>176</v>
      </c>
      <c r="B30" s="541"/>
      <c r="C30" s="541"/>
      <c r="D30" s="541"/>
      <c r="E30" s="543"/>
      <c r="F30" s="543"/>
      <c r="G30" s="543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90" t="s">
        <v>51</v>
      </c>
      <c r="Q30" s="469" t="s">
        <v>37</v>
      </c>
      <c r="R30" s="515"/>
      <c r="S30" s="515"/>
      <c r="T30" s="490" t="s">
        <v>612</v>
      </c>
      <c r="U30" s="545"/>
      <c r="V30" s="545"/>
      <c r="W30" s="532">
        <v>43612</v>
      </c>
    </row>
    <row r="31" spans="1:23" s="9" customFormat="1" ht="18" customHeight="1" x14ac:dyDescent="0.25">
      <c r="A31" s="466"/>
      <c r="B31" s="541"/>
      <c r="C31" s="541"/>
      <c r="D31" s="541"/>
      <c r="E31" s="543"/>
      <c r="F31" s="543"/>
      <c r="G31" s="543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516"/>
      <c r="Q31" s="469"/>
      <c r="R31" s="516"/>
      <c r="S31" s="516"/>
      <c r="T31" s="516"/>
      <c r="U31" s="546"/>
      <c r="V31" s="546"/>
      <c r="W31" s="532"/>
    </row>
    <row r="32" spans="1:23" s="9" customFormat="1" ht="18" customHeight="1" x14ac:dyDescent="0.25">
      <c r="A32" s="467"/>
      <c r="B32" s="541"/>
      <c r="C32" s="541"/>
      <c r="D32" s="541"/>
      <c r="E32" s="543"/>
      <c r="F32" s="543"/>
      <c r="G32" s="543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516"/>
      <c r="Q32" s="469"/>
      <c r="R32" s="516"/>
      <c r="S32" s="516"/>
      <c r="T32" s="516"/>
      <c r="U32" s="546"/>
      <c r="V32" s="546"/>
      <c r="W32" s="532"/>
    </row>
    <row r="33" spans="1:23" s="9" customFormat="1" ht="18" customHeight="1" x14ac:dyDescent="0.25">
      <c r="A33" s="467"/>
      <c r="B33" s="541"/>
      <c r="C33" s="541"/>
      <c r="D33" s="541"/>
      <c r="E33" s="543"/>
      <c r="F33" s="543"/>
      <c r="G33" s="543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516"/>
      <c r="Q33" s="469"/>
      <c r="R33" s="516"/>
      <c r="S33" s="516"/>
      <c r="T33" s="516"/>
      <c r="U33" s="546"/>
      <c r="V33" s="546"/>
      <c r="W33" s="532"/>
    </row>
    <row r="34" spans="1:23" s="9" customFormat="1" ht="18" customHeight="1" x14ac:dyDescent="0.25">
      <c r="A34" s="467"/>
      <c r="B34" s="541"/>
      <c r="C34" s="541"/>
      <c r="D34" s="541"/>
      <c r="E34" s="543"/>
      <c r="F34" s="543"/>
      <c r="G34" s="543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516"/>
      <c r="Q34" s="469"/>
      <c r="R34" s="516"/>
      <c r="S34" s="516"/>
      <c r="T34" s="516"/>
      <c r="U34" s="546"/>
      <c r="V34" s="546"/>
      <c r="W34" s="532"/>
    </row>
    <row r="35" spans="1:23" s="9" customFormat="1" ht="18" customHeight="1" x14ac:dyDescent="0.25">
      <c r="A35" s="467"/>
      <c r="B35" s="541"/>
      <c r="C35" s="541"/>
      <c r="D35" s="541"/>
      <c r="E35" s="543"/>
      <c r="F35" s="543"/>
      <c r="G35" s="543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516"/>
      <c r="Q35" s="469"/>
      <c r="R35" s="516"/>
      <c r="S35" s="516"/>
      <c r="T35" s="516"/>
      <c r="U35" s="546"/>
      <c r="V35" s="546"/>
      <c r="W35" s="532"/>
    </row>
    <row r="36" spans="1:23" s="9" customFormat="1" ht="18" customHeight="1" x14ac:dyDescent="0.25">
      <c r="A36" s="467"/>
      <c r="B36" s="541"/>
      <c r="C36" s="541"/>
      <c r="D36" s="541"/>
      <c r="E36" s="543"/>
      <c r="F36" s="543"/>
      <c r="G36" s="543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516"/>
      <c r="Q36" s="469"/>
      <c r="R36" s="516"/>
      <c r="S36" s="516"/>
      <c r="T36" s="516"/>
      <c r="U36" s="546"/>
      <c r="V36" s="546"/>
      <c r="W36" s="532"/>
    </row>
    <row r="37" spans="1:23" s="9" customFormat="1" ht="18" customHeight="1" x14ac:dyDescent="0.25">
      <c r="A37" s="467"/>
      <c r="B37" s="541"/>
      <c r="C37" s="541"/>
      <c r="D37" s="541"/>
      <c r="E37" s="543"/>
      <c r="F37" s="543"/>
      <c r="G37" s="543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516"/>
      <c r="Q37" s="469"/>
      <c r="R37" s="516"/>
      <c r="S37" s="516"/>
      <c r="T37" s="516"/>
      <c r="U37" s="546"/>
      <c r="V37" s="546"/>
      <c r="W37" s="532"/>
    </row>
    <row r="38" spans="1:23" s="9" customFormat="1" ht="18" customHeight="1" x14ac:dyDescent="0.25">
      <c r="A38" s="467"/>
      <c r="B38" s="541"/>
      <c r="C38" s="541"/>
      <c r="D38" s="541"/>
      <c r="E38" s="543"/>
      <c r="F38" s="543"/>
      <c r="G38" s="543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516"/>
      <c r="Q38" s="469"/>
      <c r="R38" s="517"/>
      <c r="S38" s="517"/>
      <c r="T38" s="517"/>
      <c r="U38" s="547"/>
      <c r="V38" s="547"/>
      <c r="W38" s="532"/>
    </row>
    <row r="39" spans="1:23" s="9" customFormat="1" ht="18" customHeight="1" x14ac:dyDescent="0.25">
      <c r="A39" s="467"/>
      <c r="B39" s="541"/>
      <c r="C39" s="541"/>
      <c r="D39" s="541"/>
      <c r="E39" s="543"/>
      <c r="F39" s="543"/>
      <c r="G39" s="543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516"/>
      <c r="Q39" s="515" t="s">
        <v>73</v>
      </c>
      <c r="R39" s="515"/>
      <c r="S39" s="515"/>
      <c r="T39" s="490" t="s">
        <v>625</v>
      </c>
      <c r="U39" s="509" t="s">
        <v>626</v>
      </c>
      <c r="V39" s="512" t="s">
        <v>627</v>
      </c>
      <c r="W39" s="495">
        <v>43734</v>
      </c>
    </row>
    <row r="40" spans="1:23" s="9" customFormat="1" ht="18" customHeight="1" x14ac:dyDescent="0.25">
      <c r="A40" s="467"/>
      <c r="B40" s="541"/>
      <c r="C40" s="541"/>
      <c r="D40" s="541"/>
      <c r="E40" s="543"/>
      <c r="F40" s="543"/>
      <c r="G40" s="543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516"/>
      <c r="Q40" s="516"/>
      <c r="R40" s="516"/>
      <c r="S40" s="516"/>
      <c r="T40" s="491"/>
      <c r="U40" s="510"/>
      <c r="V40" s="513"/>
      <c r="W40" s="537"/>
    </row>
    <row r="41" spans="1:23" s="9" customFormat="1" ht="18" customHeight="1" x14ac:dyDescent="0.25">
      <c r="A41" s="467"/>
      <c r="B41" s="541"/>
      <c r="C41" s="541"/>
      <c r="D41" s="541"/>
      <c r="E41" s="543"/>
      <c r="F41" s="543"/>
      <c r="G41" s="543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516"/>
      <c r="Q41" s="516"/>
      <c r="R41" s="516"/>
      <c r="S41" s="516"/>
      <c r="T41" s="491"/>
      <c r="U41" s="510"/>
      <c r="V41" s="513"/>
      <c r="W41" s="537"/>
    </row>
    <row r="42" spans="1:23" s="9" customFormat="1" ht="18" customHeight="1" x14ac:dyDescent="0.25">
      <c r="A42" s="467"/>
      <c r="B42" s="541"/>
      <c r="C42" s="541"/>
      <c r="D42" s="541"/>
      <c r="E42" s="543"/>
      <c r="F42" s="543"/>
      <c r="G42" s="543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516"/>
      <c r="Q42" s="517"/>
      <c r="R42" s="517"/>
      <c r="S42" s="517"/>
      <c r="T42" s="492"/>
      <c r="U42" s="511"/>
      <c r="V42" s="514"/>
      <c r="W42" s="537"/>
    </row>
    <row r="43" spans="1:23" s="9" customFormat="1" ht="28.8" x14ac:dyDescent="0.25">
      <c r="A43" s="467"/>
      <c r="B43" s="541"/>
      <c r="C43" s="541"/>
      <c r="D43" s="541"/>
      <c r="E43" s="543"/>
      <c r="F43" s="543"/>
      <c r="G43" s="543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516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67"/>
      <c r="B44" s="541"/>
      <c r="C44" s="541"/>
      <c r="D44" s="541"/>
      <c r="E44" s="543"/>
      <c r="F44" s="543"/>
      <c r="G44" s="543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516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67"/>
      <c r="B45" s="541"/>
      <c r="C45" s="541"/>
      <c r="D45" s="541"/>
      <c r="E45" s="543"/>
      <c r="F45" s="543"/>
      <c r="G45" s="543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516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67"/>
      <c r="B46" s="541"/>
      <c r="C46" s="541"/>
      <c r="D46" s="541"/>
      <c r="E46" s="543"/>
      <c r="F46" s="543"/>
      <c r="G46" s="543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528</v>
      </c>
      <c r="O46" s="117">
        <v>3359</v>
      </c>
      <c r="P46" s="516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67"/>
      <c r="B47" s="541"/>
      <c r="C47" s="541"/>
      <c r="D47" s="541"/>
      <c r="E47" s="543"/>
      <c r="F47" s="543"/>
      <c r="G47" s="543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516"/>
      <c r="Q47" s="41" t="s">
        <v>608</v>
      </c>
      <c r="R47" s="41" t="s">
        <v>607</v>
      </c>
      <c r="S47" s="41" t="s">
        <v>606</v>
      </c>
      <c r="T47" s="41" t="s">
        <v>609</v>
      </c>
      <c r="U47" s="191" t="s">
        <v>610</v>
      </c>
      <c r="V47" s="300" t="s">
        <v>611</v>
      </c>
      <c r="W47" s="149">
        <v>43909</v>
      </c>
    </row>
    <row r="48" spans="1:23" s="9" customFormat="1" x14ac:dyDescent="0.25">
      <c r="A48" s="467"/>
      <c r="B48" s="541"/>
      <c r="C48" s="541"/>
      <c r="D48" s="541"/>
      <c r="E48" s="543"/>
      <c r="F48" s="543"/>
      <c r="G48" s="543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516"/>
      <c r="Q48" s="41" t="s">
        <v>599</v>
      </c>
      <c r="R48" s="41" t="s">
        <v>543</v>
      </c>
      <c r="S48" s="41" t="s">
        <v>544</v>
      </c>
      <c r="T48" s="41" t="s">
        <v>540</v>
      </c>
      <c r="U48" s="191" t="s">
        <v>541</v>
      </c>
      <c r="V48" s="300" t="s">
        <v>542</v>
      </c>
      <c r="W48" s="175">
        <v>43928</v>
      </c>
    </row>
    <row r="49" spans="1:23" s="9" customFormat="1" x14ac:dyDescent="0.25">
      <c r="A49" s="467"/>
      <c r="B49" s="541"/>
      <c r="C49" s="541"/>
      <c r="D49" s="541"/>
      <c r="E49" s="543"/>
      <c r="F49" s="543"/>
      <c r="G49" s="543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314</v>
      </c>
      <c r="N49" s="266"/>
      <c r="O49" s="196">
        <v>3368</v>
      </c>
      <c r="P49" s="516"/>
      <c r="Q49" s="41" t="s">
        <v>311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67"/>
      <c r="B50" s="541"/>
      <c r="C50" s="541"/>
      <c r="D50" s="541"/>
      <c r="E50" s="543"/>
      <c r="F50" s="543"/>
      <c r="G50" s="543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379</v>
      </c>
      <c r="N50" s="266"/>
      <c r="O50" s="229">
        <v>3372</v>
      </c>
      <c r="P50" s="516"/>
      <c r="Q50" s="41" t="s">
        <v>516</v>
      </c>
      <c r="R50" s="235"/>
      <c r="S50" s="235"/>
      <c r="T50" s="235" t="s">
        <v>370</v>
      </c>
      <c r="U50" s="236" t="s">
        <v>371</v>
      </c>
      <c r="V50" s="237" t="s">
        <v>372</v>
      </c>
      <c r="W50" s="234">
        <v>43963</v>
      </c>
    </row>
    <row r="51" spans="1:23" s="9" customFormat="1" ht="28.8" x14ac:dyDescent="0.25">
      <c r="A51" s="467"/>
      <c r="B51" s="541"/>
      <c r="C51" s="541"/>
      <c r="D51" s="541"/>
      <c r="E51" s="543"/>
      <c r="F51" s="543"/>
      <c r="G51" s="543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435</v>
      </c>
      <c r="N51" s="266"/>
      <c r="O51" s="239">
        <v>3375</v>
      </c>
      <c r="P51" s="516"/>
      <c r="Q51" s="41" t="s">
        <v>515</v>
      </c>
      <c r="R51" s="235"/>
      <c r="S51" s="235"/>
      <c r="T51" s="235" t="s">
        <v>432</v>
      </c>
      <c r="U51" s="236" t="s">
        <v>433</v>
      </c>
      <c r="V51" s="237" t="s">
        <v>434</v>
      </c>
      <c r="W51" s="240">
        <v>43984</v>
      </c>
    </row>
    <row r="52" spans="1:23" s="9" customFormat="1" x14ac:dyDescent="0.25">
      <c r="A52" s="467"/>
      <c r="B52" s="541"/>
      <c r="C52" s="541"/>
      <c r="D52" s="541"/>
      <c r="E52" s="543"/>
      <c r="F52" s="543"/>
      <c r="G52" s="543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449</v>
      </c>
      <c r="N52" s="266" t="s">
        <v>510</v>
      </c>
      <c r="O52" s="267">
        <v>3378</v>
      </c>
      <c r="P52" s="516"/>
      <c r="Q52" s="41" t="s">
        <v>512</v>
      </c>
      <c r="R52" s="235" t="s">
        <v>512</v>
      </c>
      <c r="S52" s="235" t="s">
        <v>511</v>
      </c>
      <c r="T52" s="235" t="s">
        <v>450</v>
      </c>
      <c r="U52" s="236" t="s">
        <v>451</v>
      </c>
      <c r="V52" s="237" t="s">
        <v>452</v>
      </c>
      <c r="W52" s="268">
        <v>43987</v>
      </c>
    </row>
    <row r="53" spans="1:23" s="9" customFormat="1" ht="28.8" x14ac:dyDescent="0.25">
      <c r="A53" s="467"/>
      <c r="B53" s="541"/>
      <c r="C53" s="541"/>
      <c r="D53" s="541"/>
      <c r="E53" s="543"/>
      <c r="F53" s="543"/>
      <c r="G53" s="543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487</v>
      </c>
      <c r="N53" s="303" t="s">
        <v>484</v>
      </c>
      <c r="O53" s="304">
        <v>3381</v>
      </c>
      <c r="P53" s="516"/>
      <c r="Q53" s="41" t="s">
        <v>600</v>
      </c>
      <c r="R53" s="235" t="s">
        <v>514</v>
      </c>
      <c r="S53" s="235" t="s">
        <v>513</v>
      </c>
      <c r="T53" s="235" t="s">
        <v>488</v>
      </c>
      <c r="U53" s="236" t="s">
        <v>489</v>
      </c>
      <c r="V53" s="237" t="s">
        <v>490</v>
      </c>
      <c r="W53" s="305">
        <v>43998</v>
      </c>
    </row>
    <row r="54" spans="1:23" s="9" customFormat="1" ht="28.8" x14ac:dyDescent="0.25">
      <c r="A54" s="467"/>
      <c r="B54" s="541"/>
      <c r="C54" s="541"/>
      <c r="D54" s="541"/>
      <c r="E54" s="543"/>
      <c r="F54" s="543"/>
      <c r="G54" s="543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561</v>
      </c>
      <c r="N54" s="326" t="s">
        <v>484</v>
      </c>
      <c r="O54" s="327">
        <v>3384</v>
      </c>
      <c r="P54" s="516"/>
      <c r="Q54" s="41" t="s">
        <v>555</v>
      </c>
      <c r="R54" s="235"/>
      <c r="S54" s="235"/>
      <c r="T54" s="235" t="s">
        <v>556</v>
      </c>
      <c r="U54" s="236" t="s">
        <v>557</v>
      </c>
      <c r="V54" s="237" t="s">
        <v>558</v>
      </c>
      <c r="W54" s="331">
        <v>44048</v>
      </c>
    </row>
    <row r="55" spans="1:23" s="9" customFormat="1" x14ac:dyDescent="0.25">
      <c r="A55" s="467"/>
      <c r="B55" s="541"/>
      <c r="C55" s="541"/>
      <c r="D55" s="541"/>
      <c r="E55" s="543"/>
      <c r="F55" s="543"/>
      <c r="G55" s="543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597</v>
      </c>
      <c r="N55" s="266" t="s">
        <v>492</v>
      </c>
      <c r="O55" s="224">
        <v>3387</v>
      </c>
      <c r="P55" s="516"/>
      <c r="Q55" s="41" t="s">
        <v>602</v>
      </c>
      <c r="R55" s="235"/>
      <c r="S55" s="235"/>
      <c r="T55" s="235" t="s">
        <v>603</v>
      </c>
      <c r="U55" s="236" t="s">
        <v>604</v>
      </c>
      <c r="V55" s="237" t="s">
        <v>605</v>
      </c>
      <c r="W55" s="225">
        <v>44063</v>
      </c>
    </row>
    <row r="56" spans="1:23" s="7" customFormat="1" ht="18" customHeight="1" x14ac:dyDescent="0.25">
      <c r="A56" s="464" t="s">
        <v>131</v>
      </c>
      <c r="B56" s="541"/>
      <c r="C56" s="541"/>
      <c r="D56" s="541"/>
      <c r="E56" s="543"/>
      <c r="F56" s="543"/>
      <c r="G56" s="543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518" t="s">
        <v>301</v>
      </c>
      <c r="Q56" s="471" t="s">
        <v>37</v>
      </c>
      <c r="R56" s="527"/>
      <c r="S56" s="527"/>
      <c r="T56" s="518" t="s">
        <v>612</v>
      </c>
      <c r="U56" s="538"/>
      <c r="V56" s="538"/>
      <c r="W56" s="533">
        <v>43612</v>
      </c>
    </row>
    <row r="57" spans="1:23" s="7" customFormat="1" ht="18" customHeight="1" x14ac:dyDescent="0.25">
      <c r="A57" s="465"/>
      <c r="B57" s="541"/>
      <c r="C57" s="541"/>
      <c r="D57" s="541"/>
      <c r="E57" s="543"/>
      <c r="F57" s="543"/>
      <c r="G57" s="543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528"/>
      <c r="Q57" s="471"/>
      <c r="R57" s="528"/>
      <c r="S57" s="528"/>
      <c r="T57" s="528"/>
      <c r="U57" s="539"/>
      <c r="V57" s="539"/>
      <c r="W57" s="533"/>
    </row>
    <row r="58" spans="1:23" s="7" customFormat="1" ht="18" customHeight="1" x14ac:dyDescent="0.25">
      <c r="A58" s="465"/>
      <c r="B58" s="541"/>
      <c r="C58" s="541"/>
      <c r="D58" s="541"/>
      <c r="E58" s="543"/>
      <c r="F58" s="543"/>
      <c r="G58" s="543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528"/>
      <c r="Q58" s="471"/>
      <c r="R58" s="528"/>
      <c r="S58" s="528"/>
      <c r="T58" s="528"/>
      <c r="U58" s="539"/>
      <c r="V58" s="539"/>
      <c r="W58" s="533"/>
    </row>
    <row r="59" spans="1:23" s="7" customFormat="1" ht="18" customHeight="1" x14ac:dyDescent="0.25">
      <c r="A59" s="465"/>
      <c r="B59" s="541"/>
      <c r="C59" s="541"/>
      <c r="D59" s="541"/>
      <c r="E59" s="543"/>
      <c r="F59" s="543"/>
      <c r="G59" s="543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528"/>
      <c r="Q59" s="471"/>
      <c r="R59" s="529"/>
      <c r="S59" s="529"/>
      <c r="T59" s="529"/>
      <c r="U59" s="540"/>
      <c r="V59" s="540"/>
      <c r="W59" s="533"/>
    </row>
    <row r="60" spans="1:23" s="7" customFormat="1" ht="18" customHeight="1" x14ac:dyDescent="0.25">
      <c r="A60" s="465"/>
      <c r="B60" s="541"/>
      <c r="C60" s="541"/>
      <c r="D60" s="541"/>
      <c r="E60" s="543"/>
      <c r="F60" s="543"/>
      <c r="G60" s="543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528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65"/>
      <c r="B61" s="541"/>
      <c r="C61" s="541"/>
      <c r="D61" s="541"/>
      <c r="E61" s="543"/>
      <c r="F61" s="543"/>
      <c r="G61" s="543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528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65"/>
      <c r="B62" s="541"/>
      <c r="C62" s="541"/>
      <c r="D62" s="541"/>
      <c r="E62" s="543"/>
      <c r="F62" s="543"/>
      <c r="G62" s="543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528"/>
      <c r="Q62" s="500" t="s">
        <v>183</v>
      </c>
      <c r="R62" s="500"/>
      <c r="S62" s="500"/>
      <c r="T62" s="500" t="s">
        <v>625</v>
      </c>
      <c r="U62" s="503" t="s">
        <v>626</v>
      </c>
      <c r="V62" s="506" t="s">
        <v>627</v>
      </c>
      <c r="W62" s="534">
        <v>43734</v>
      </c>
    </row>
    <row r="63" spans="1:23" s="7" customFormat="1" x14ac:dyDescent="0.25">
      <c r="A63" s="465"/>
      <c r="B63" s="541"/>
      <c r="C63" s="541"/>
      <c r="D63" s="541"/>
      <c r="E63" s="543"/>
      <c r="F63" s="543"/>
      <c r="G63" s="543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528"/>
      <c r="Q63" s="501"/>
      <c r="R63" s="501"/>
      <c r="S63" s="501"/>
      <c r="T63" s="501"/>
      <c r="U63" s="504"/>
      <c r="V63" s="507"/>
      <c r="W63" s="535"/>
    </row>
    <row r="64" spans="1:23" s="7" customFormat="1" x14ac:dyDescent="0.25">
      <c r="A64" s="465"/>
      <c r="B64" s="541"/>
      <c r="C64" s="541"/>
      <c r="D64" s="541"/>
      <c r="E64" s="543"/>
      <c r="F64" s="543"/>
      <c r="G64" s="543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528"/>
      <c r="Q64" s="501"/>
      <c r="R64" s="501"/>
      <c r="S64" s="501"/>
      <c r="T64" s="501"/>
      <c r="U64" s="504"/>
      <c r="V64" s="507"/>
      <c r="W64" s="535"/>
    </row>
    <row r="65" spans="1:23" s="7" customFormat="1" x14ac:dyDescent="0.25">
      <c r="A65" s="465"/>
      <c r="B65" s="541"/>
      <c r="C65" s="541"/>
      <c r="D65" s="541"/>
      <c r="E65" s="543"/>
      <c r="F65" s="543"/>
      <c r="G65" s="543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528"/>
      <c r="Q65" s="501"/>
      <c r="R65" s="501"/>
      <c r="S65" s="501"/>
      <c r="T65" s="501"/>
      <c r="U65" s="504"/>
      <c r="V65" s="507"/>
      <c r="W65" s="535"/>
    </row>
    <row r="66" spans="1:23" s="7" customFormat="1" x14ac:dyDescent="0.25">
      <c r="A66" s="465"/>
      <c r="B66" s="541"/>
      <c r="C66" s="541"/>
      <c r="D66" s="541"/>
      <c r="E66" s="543"/>
      <c r="F66" s="543"/>
      <c r="G66" s="543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528"/>
      <c r="Q66" s="502"/>
      <c r="R66" s="502"/>
      <c r="S66" s="502"/>
      <c r="T66" s="502"/>
      <c r="U66" s="505"/>
      <c r="V66" s="508"/>
      <c r="W66" s="536"/>
    </row>
    <row r="67" spans="1:23" s="7" customFormat="1" ht="28.8" x14ac:dyDescent="0.25">
      <c r="A67" s="465"/>
      <c r="B67" s="541"/>
      <c r="C67" s="541"/>
      <c r="D67" s="541"/>
      <c r="E67" s="543"/>
      <c r="F67" s="543"/>
      <c r="G67" s="543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528"/>
      <c r="Q67" s="329" t="s">
        <v>628</v>
      </c>
      <c r="R67" s="274"/>
      <c r="S67" s="281"/>
      <c r="T67" s="182" t="s">
        <v>629</v>
      </c>
      <c r="U67" s="185" t="s">
        <v>630</v>
      </c>
      <c r="V67" s="333" t="s">
        <v>631</v>
      </c>
      <c r="W67" s="29">
        <v>43788</v>
      </c>
    </row>
    <row r="68" spans="1:23" s="7" customFormat="1" x14ac:dyDescent="0.25">
      <c r="A68" s="465"/>
      <c r="B68" s="541"/>
      <c r="C68" s="541"/>
      <c r="D68" s="541"/>
      <c r="E68" s="543"/>
      <c r="F68" s="543"/>
      <c r="G68" s="543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517</v>
      </c>
      <c r="O68" s="39">
        <v>3349</v>
      </c>
      <c r="P68" s="528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65"/>
      <c r="B69" s="541"/>
      <c r="C69" s="541"/>
      <c r="D69" s="541"/>
      <c r="E69" s="543"/>
      <c r="F69" s="543"/>
      <c r="G69" s="543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528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65"/>
      <c r="B70" s="541"/>
      <c r="C70" s="541"/>
      <c r="D70" s="541"/>
      <c r="E70" s="543"/>
      <c r="F70" s="543"/>
      <c r="G70" s="543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528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65"/>
      <c r="B71" s="541"/>
      <c r="C71" s="541"/>
      <c r="D71" s="541"/>
      <c r="E71" s="543"/>
      <c r="F71" s="543"/>
      <c r="G71" s="543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528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65"/>
      <c r="B72" s="541"/>
      <c r="C72" s="541"/>
      <c r="D72" s="541"/>
      <c r="E72" s="543"/>
      <c r="F72" s="543"/>
      <c r="G72" s="543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528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65"/>
      <c r="B73" s="541"/>
      <c r="C73" s="541"/>
      <c r="D73" s="541"/>
      <c r="E73" s="543"/>
      <c r="F73" s="543"/>
      <c r="G73" s="543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528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65"/>
      <c r="B74" s="541"/>
      <c r="C74" s="541"/>
      <c r="D74" s="541"/>
      <c r="E74" s="543"/>
      <c r="F74" s="543"/>
      <c r="G74" s="543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300</v>
      </c>
      <c r="N74" s="264"/>
      <c r="O74" s="171">
        <v>3366</v>
      </c>
      <c r="P74" s="528"/>
      <c r="Q74" s="324" t="s">
        <v>296</v>
      </c>
      <c r="R74" s="324"/>
      <c r="S74" s="324" t="s">
        <v>624</v>
      </c>
      <c r="T74" s="324" t="s">
        <v>620</v>
      </c>
      <c r="U74" s="186" t="s">
        <v>621</v>
      </c>
      <c r="V74" s="332" t="s">
        <v>622</v>
      </c>
      <c r="W74" s="174">
        <v>43944</v>
      </c>
    </row>
    <row r="75" spans="1:23" s="7" customFormat="1" x14ac:dyDescent="0.25">
      <c r="A75" s="465"/>
      <c r="B75" s="541"/>
      <c r="C75" s="541"/>
      <c r="D75" s="541"/>
      <c r="E75" s="543"/>
      <c r="F75" s="543"/>
      <c r="G75" s="543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319</v>
      </c>
      <c r="N75" s="264" t="s">
        <v>528</v>
      </c>
      <c r="O75" s="206">
        <v>3369</v>
      </c>
      <c r="P75" s="528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65"/>
      <c r="B76" s="541"/>
      <c r="C76" s="541"/>
      <c r="D76" s="541"/>
      <c r="E76" s="543"/>
      <c r="F76" s="543"/>
      <c r="G76" s="543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399</v>
      </c>
      <c r="N76" s="264"/>
      <c r="O76" s="227">
        <v>3373</v>
      </c>
      <c r="P76" s="528"/>
      <c r="Q76" s="230" t="s">
        <v>393</v>
      </c>
      <c r="R76" s="271"/>
      <c r="S76" s="280"/>
      <c r="T76" s="230" t="s">
        <v>396</v>
      </c>
      <c r="U76" s="231" t="s">
        <v>397</v>
      </c>
      <c r="V76" s="204" t="s">
        <v>398</v>
      </c>
      <c r="W76" s="233">
        <v>43966</v>
      </c>
    </row>
    <row r="77" spans="1:23" s="7" customFormat="1" ht="28.8" x14ac:dyDescent="0.25">
      <c r="A77" s="465"/>
      <c r="B77" s="541"/>
      <c r="C77" s="541"/>
      <c r="D77" s="541"/>
      <c r="E77" s="543"/>
      <c r="F77" s="543"/>
      <c r="G77" s="543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443</v>
      </c>
      <c r="N77" s="264"/>
      <c r="O77" s="247">
        <v>3376</v>
      </c>
      <c r="P77" s="528"/>
      <c r="Q77" s="248" t="s">
        <v>474</v>
      </c>
      <c r="R77" s="271"/>
      <c r="S77" s="280"/>
      <c r="T77" s="248" t="s">
        <v>440</v>
      </c>
      <c r="U77" s="249" t="s">
        <v>441</v>
      </c>
      <c r="V77" s="204" t="s">
        <v>442</v>
      </c>
      <c r="W77" s="250">
        <v>43984</v>
      </c>
    </row>
    <row r="78" spans="1:23" s="7" customFormat="1" ht="28.8" x14ac:dyDescent="0.25">
      <c r="A78" s="465"/>
      <c r="B78" s="541"/>
      <c r="C78" s="541"/>
      <c r="D78" s="541"/>
      <c r="E78" s="543"/>
      <c r="F78" s="543"/>
      <c r="G78" s="543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470</v>
      </c>
      <c r="N78" s="269"/>
      <c r="O78" s="270">
        <v>3379</v>
      </c>
      <c r="P78" s="528"/>
      <c r="Q78" s="271" t="s">
        <v>473</v>
      </c>
      <c r="R78" s="271"/>
      <c r="S78" s="280"/>
      <c r="T78" s="271" t="s">
        <v>469</v>
      </c>
      <c r="U78" s="272" t="s">
        <v>471</v>
      </c>
      <c r="V78" s="204" t="s">
        <v>472</v>
      </c>
      <c r="W78" s="273">
        <v>43990</v>
      </c>
    </row>
    <row r="79" spans="1:23" s="7" customFormat="1" x14ac:dyDescent="0.25">
      <c r="A79" s="465"/>
      <c r="B79" s="541"/>
      <c r="C79" s="541"/>
      <c r="D79" s="541"/>
      <c r="E79" s="543"/>
      <c r="F79" s="543"/>
      <c r="G79" s="543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503</v>
      </c>
      <c r="N79" s="518" t="s">
        <v>496</v>
      </c>
      <c r="O79" s="310">
        <v>3382</v>
      </c>
      <c r="P79" s="528"/>
      <c r="Q79" s="311" t="s">
        <v>497</v>
      </c>
      <c r="R79" s="311" t="s">
        <v>499</v>
      </c>
      <c r="S79" s="311" t="s">
        <v>509</v>
      </c>
      <c r="T79" s="311" t="s">
        <v>500</v>
      </c>
      <c r="U79" s="312" t="s">
        <v>501</v>
      </c>
      <c r="V79" s="204" t="s">
        <v>502</v>
      </c>
      <c r="W79" s="313">
        <v>44006</v>
      </c>
    </row>
    <row r="80" spans="1:23" s="7" customFormat="1" ht="28.8" x14ac:dyDescent="0.25">
      <c r="A80" s="465"/>
      <c r="B80" s="541"/>
      <c r="C80" s="541"/>
      <c r="D80" s="541"/>
      <c r="E80" s="543"/>
      <c r="F80" s="543"/>
      <c r="G80" s="543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575</v>
      </c>
      <c r="N80" s="519"/>
      <c r="O80" s="336">
        <v>3385</v>
      </c>
      <c r="P80" s="528"/>
      <c r="Q80" s="337" t="s">
        <v>565</v>
      </c>
      <c r="R80" s="337" t="s">
        <v>566</v>
      </c>
      <c r="S80" s="337" t="s">
        <v>564</v>
      </c>
      <c r="T80" s="337" t="s">
        <v>571</v>
      </c>
      <c r="U80" s="338" t="s">
        <v>572</v>
      </c>
      <c r="V80" s="340" t="s">
        <v>573</v>
      </c>
      <c r="W80" s="339">
        <v>44053</v>
      </c>
    </row>
    <row r="81" spans="1:23" s="7" customFormat="1" x14ac:dyDescent="0.25">
      <c r="A81" s="465"/>
      <c r="B81" s="541"/>
      <c r="C81" s="541"/>
      <c r="D81" s="541"/>
      <c r="E81" s="544"/>
      <c r="F81" s="544"/>
      <c r="G81" s="544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646</v>
      </c>
      <c r="N81" s="520"/>
      <c r="O81" s="161">
        <v>3388</v>
      </c>
      <c r="P81" s="529"/>
      <c r="Q81" s="164" t="s">
        <v>640</v>
      </c>
      <c r="R81" s="271" t="s">
        <v>641</v>
      </c>
      <c r="S81" s="280" t="s">
        <v>648</v>
      </c>
      <c r="T81" s="180" t="s">
        <v>643</v>
      </c>
      <c r="U81" s="189" t="s">
        <v>649</v>
      </c>
      <c r="V81" s="340" t="s">
        <v>650</v>
      </c>
      <c r="W81" s="163">
        <v>44068</v>
      </c>
    </row>
  </sheetData>
  <autoFilter ref="A2:W81"/>
  <mergeCells count="58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abSelected="1" topLeftCell="A115" workbookViewId="0">
      <pane xSplit="1" topLeftCell="O1" activePane="topRight" state="frozen"/>
      <selection pane="topRight" activeCell="V140" sqref="V140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41.33203125" bestFit="1" customWidth="1"/>
    <col min="19" max="19" width="29.21875" bestFit="1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63" t="s">
        <v>10</v>
      </c>
      <c r="B1" s="463"/>
      <c r="C1" s="463"/>
      <c r="D1" s="463"/>
      <c r="E1" s="463"/>
      <c r="F1" s="463"/>
      <c r="G1" s="463"/>
      <c r="H1" s="462" t="s">
        <v>95</v>
      </c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  <c r="X1" s="462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3" t="s">
        <v>780</v>
      </c>
      <c r="L2" s="403" t="s">
        <v>781</v>
      </c>
      <c r="M2" s="2" t="s">
        <v>13</v>
      </c>
      <c r="N2" s="2" t="s">
        <v>9</v>
      </c>
      <c r="O2" s="2" t="s">
        <v>491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508</v>
      </c>
      <c r="T2" s="2" t="s">
        <v>506</v>
      </c>
      <c r="U2" s="2" t="s">
        <v>349</v>
      </c>
      <c r="V2" s="184" t="s">
        <v>358</v>
      </c>
      <c r="W2" s="184" t="s">
        <v>369</v>
      </c>
      <c r="X2" s="4" t="s">
        <v>43</v>
      </c>
    </row>
    <row r="3" spans="1:24" ht="14.4" customHeight="1" x14ac:dyDescent="0.25">
      <c r="A3" s="464" t="s">
        <v>286</v>
      </c>
      <c r="B3" s="541">
        <v>56</v>
      </c>
      <c r="C3" s="541">
        <v>512</v>
      </c>
      <c r="D3" s="541">
        <v>44</v>
      </c>
      <c r="E3" s="484" t="str">
        <f>TEXT(ROUND(SUM(I3:I94)/(B3*2)*100,4),"0.00")</f>
        <v>164.29</v>
      </c>
      <c r="F3" s="484" t="str">
        <f>TEXT(ROUND(SUM(J3:J94)/C3*100,4),"0.00")</f>
        <v>108.59</v>
      </c>
      <c r="G3" s="487" t="str">
        <f>TEXT(ROUND(SUM(M3:M94)/(D3*1024)*100,4),"0.00")</f>
        <v>85.76</v>
      </c>
      <c r="H3" s="193" t="s">
        <v>291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289</v>
      </c>
      <c r="O3" s="264"/>
      <c r="P3" s="194">
        <v>3306</v>
      </c>
      <c r="Q3" s="470" t="s">
        <v>310</v>
      </c>
      <c r="R3" s="470" t="s">
        <v>613</v>
      </c>
      <c r="S3" s="518" t="s">
        <v>614</v>
      </c>
      <c r="T3" s="518" t="s">
        <v>615</v>
      </c>
      <c r="U3" s="518" t="s">
        <v>616</v>
      </c>
      <c r="V3" s="521" t="s">
        <v>617</v>
      </c>
      <c r="W3" s="524" t="s">
        <v>618</v>
      </c>
      <c r="X3" s="533">
        <v>43944</v>
      </c>
    </row>
    <row r="4" spans="1:24" ht="14.4" customHeight="1" x14ac:dyDescent="0.25">
      <c r="A4" s="464"/>
      <c r="B4" s="541"/>
      <c r="C4" s="541"/>
      <c r="D4" s="541"/>
      <c r="E4" s="485"/>
      <c r="F4" s="485"/>
      <c r="G4" s="488"/>
      <c r="H4" s="193" t="s">
        <v>292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293</v>
      </c>
      <c r="O4" s="264"/>
      <c r="P4" s="194">
        <v>3308</v>
      </c>
      <c r="Q4" s="470"/>
      <c r="R4" s="470"/>
      <c r="S4" s="520"/>
      <c r="T4" s="520"/>
      <c r="U4" s="520"/>
      <c r="V4" s="523"/>
      <c r="W4" s="540"/>
      <c r="X4" s="533"/>
    </row>
    <row r="5" spans="1:24" ht="14.4" customHeight="1" x14ac:dyDescent="0.25">
      <c r="A5" s="464"/>
      <c r="B5" s="541"/>
      <c r="C5" s="541"/>
      <c r="D5" s="541"/>
      <c r="E5" s="485"/>
      <c r="F5" s="485"/>
      <c r="G5" s="488"/>
      <c r="H5" s="193" t="s">
        <v>297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298</v>
      </c>
      <c r="O5" s="264"/>
      <c r="P5" s="194">
        <v>3310</v>
      </c>
      <c r="Q5" s="470"/>
      <c r="R5" s="565" t="s">
        <v>296</v>
      </c>
      <c r="S5" s="566"/>
      <c r="T5" s="275" t="s">
        <v>624</v>
      </c>
      <c r="U5" s="193" t="s">
        <v>620</v>
      </c>
      <c r="V5" s="186" t="s">
        <v>621</v>
      </c>
      <c r="W5" s="332" t="s">
        <v>622</v>
      </c>
      <c r="X5" s="197">
        <v>43944</v>
      </c>
    </row>
    <row r="6" spans="1:24" ht="28.8" customHeight="1" x14ac:dyDescent="0.25">
      <c r="A6" s="464"/>
      <c r="B6" s="541"/>
      <c r="C6" s="541"/>
      <c r="D6" s="541"/>
      <c r="E6" s="485"/>
      <c r="F6" s="485"/>
      <c r="G6" s="488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302</v>
      </c>
      <c r="O6" s="264"/>
      <c r="P6" s="194">
        <v>3312</v>
      </c>
      <c r="Q6" s="470"/>
      <c r="R6" s="493" t="s">
        <v>303</v>
      </c>
      <c r="S6" s="494"/>
      <c r="T6" s="277"/>
      <c r="U6" s="199"/>
      <c r="V6" s="187"/>
      <c r="W6" s="203"/>
      <c r="X6" s="197">
        <v>43944</v>
      </c>
    </row>
    <row r="7" spans="1:24" x14ac:dyDescent="0.25">
      <c r="A7" s="464"/>
      <c r="B7" s="541"/>
      <c r="C7" s="541"/>
      <c r="D7" s="541"/>
      <c r="E7" s="485"/>
      <c r="F7" s="485"/>
      <c r="G7" s="488"/>
      <c r="H7" s="193" t="s">
        <v>307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308</v>
      </c>
      <c r="O7" s="264"/>
      <c r="P7" s="194">
        <v>3314</v>
      </c>
      <c r="Q7" s="470"/>
      <c r="R7" s="565" t="s">
        <v>306</v>
      </c>
      <c r="S7" s="566"/>
      <c r="T7" s="275"/>
      <c r="U7" s="193"/>
      <c r="V7" s="186"/>
      <c r="W7" s="188"/>
      <c r="X7" s="197">
        <v>43945</v>
      </c>
    </row>
    <row r="8" spans="1:24" x14ac:dyDescent="0.25">
      <c r="A8" s="464"/>
      <c r="B8" s="541"/>
      <c r="C8" s="541"/>
      <c r="D8" s="541"/>
      <c r="E8" s="485"/>
      <c r="F8" s="485"/>
      <c r="G8" s="488"/>
      <c r="H8" s="193" t="s">
        <v>307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313</v>
      </c>
      <c r="O8" s="264"/>
      <c r="P8" s="194">
        <v>3316</v>
      </c>
      <c r="Q8" s="470"/>
      <c r="R8" s="565" t="s">
        <v>311</v>
      </c>
      <c r="S8" s="566"/>
      <c r="T8" s="275"/>
      <c r="U8" s="193"/>
      <c r="V8" s="186"/>
      <c r="W8" s="188"/>
      <c r="X8" s="197">
        <v>43945</v>
      </c>
    </row>
    <row r="9" spans="1:24" x14ac:dyDescent="0.25">
      <c r="A9" s="464"/>
      <c r="B9" s="541"/>
      <c r="C9" s="541"/>
      <c r="D9" s="541"/>
      <c r="E9" s="485"/>
      <c r="F9" s="485"/>
      <c r="G9" s="488"/>
      <c r="H9" s="193" t="s">
        <v>307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318</v>
      </c>
      <c r="O9" s="264" t="s">
        <v>528</v>
      </c>
      <c r="P9" s="193">
        <v>3318</v>
      </c>
      <c r="Q9" s="470"/>
      <c r="R9" s="565" t="s">
        <v>317</v>
      </c>
      <c r="S9" s="566"/>
      <c r="T9" s="275"/>
      <c r="U9" s="193"/>
      <c r="V9" s="186"/>
      <c r="W9" s="188"/>
      <c r="X9" s="197">
        <v>43947</v>
      </c>
    </row>
    <row r="10" spans="1:24" ht="14.4" customHeight="1" x14ac:dyDescent="0.25">
      <c r="A10" s="464"/>
      <c r="B10" s="541"/>
      <c r="C10" s="541"/>
      <c r="D10" s="541"/>
      <c r="E10" s="485"/>
      <c r="F10" s="485"/>
      <c r="G10" s="488"/>
      <c r="H10" s="470" t="s">
        <v>388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325</v>
      </c>
      <c r="O10" s="264"/>
      <c r="P10" s="193">
        <v>3321</v>
      </c>
      <c r="Q10" s="470"/>
      <c r="R10" s="561" t="s">
        <v>322</v>
      </c>
      <c r="S10" s="562"/>
      <c r="T10" s="278"/>
      <c r="U10" s="500" t="s">
        <v>376</v>
      </c>
      <c r="V10" s="503" t="s">
        <v>377</v>
      </c>
      <c r="W10" s="580" t="s">
        <v>378</v>
      </c>
      <c r="X10" s="533">
        <v>43948</v>
      </c>
    </row>
    <row r="11" spans="1:24" x14ac:dyDescent="0.25">
      <c r="A11" s="464"/>
      <c r="B11" s="541"/>
      <c r="C11" s="541"/>
      <c r="D11" s="541"/>
      <c r="E11" s="485"/>
      <c r="F11" s="485"/>
      <c r="G11" s="488"/>
      <c r="H11" s="470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326</v>
      </c>
      <c r="O11" s="264"/>
      <c r="P11" s="193">
        <v>3322</v>
      </c>
      <c r="Q11" s="470"/>
      <c r="R11" s="567"/>
      <c r="S11" s="568"/>
      <c r="T11" s="279"/>
      <c r="U11" s="501"/>
      <c r="V11" s="504"/>
      <c r="W11" s="580"/>
      <c r="X11" s="533"/>
    </row>
    <row r="12" spans="1:24" x14ac:dyDescent="0.25">
      <c r="A12" s="464"/>
      <c r="B12" s="541"/>
      <c r="C12" s="541"/>
      <c r="D12" s="541"/>
      <c r="E12" s="485"/>
      <c r="F12" s="485"/>
      <c r="G12" s="488"/>
      <c r="H12" s="470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327</v>
      </c>
      <c r="O12" s="264"/>
      <c r="P12" s="193">
        <v>3323</v>
      </c>
      <c r="Q12" s="470"/>
      <c r="R12" s="567"/>
      <c r="S12" s="568"/>
      <c r="T12" s="279"/>
      <c r="U12" s="501"/>
      <c r="V12" s="504"/>
      <c r="W12" s="580"/>
      <c r="X12" s="533"/>
    </row>
    <row r="13" spans="1:24" x14ac:dyDescent="0.25">
      <c r="A13" s="464"/>
      <c r="B13" s="541"/>
      <c r="C13" s="541"/>
      <c r="D13" s="541"/>
      <c r="E13" s="485"/>
      <c r="F13" s="485"/>
      <c r="G13" s="488"/>
      <c r="H13" s="470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328</v>
      </c>
      <c r="O13" s="264"/>
      <c r="P13" s="193">
        <v>3324</v>
      </c>
      <c r="Q13" s="470"/>
      <c r="R13" s="567"/>
      <c r="S13" s="568"/>
      <c r="T13" s="279"/>
      <c r="U13" s="501"/>
      <c r="V13" s="504"/>
      <c r="W13" s="580"/>
      <c r="X13" s="533"/>
    </row>
    <row r="14" spans="1:24" x14ac:dyDescent="0.25">
      <c r="A14" s="464"/>
      <c r="B14" s="541"/>
      <c r="C14" s="541"/>
      <c r="D14" s="541"/>
      <c r="E14" s="485"/>
      <c r="F14" s="485"/>
      <c r="G14" s="488"/>
      <c r="H14" s="470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329</v>
      </c>
      <c r="O14" s="264"/>
      <c r="P14" s="193">
        <v>3325</v>
      </c>
      <c r="Q14" s="470"/>
      <c r="R14" s="567"/>
      <c r="S14" s="568"/>
      <c r="T14" s="279"/>
      <c r="U14" s="501"/>
      <c r="V14" s="504"/>
      <c r="W14" s="580"/>
      <c r="X14" s="533"/>
    </row>
    <row r="15" spans="1:24" x14ac:dyDescent="0.25">
      <c r="A15" s="464"/>
      <c r="B15" s="541"/>
      <c r="C15" s="541"/>
      <c r="D15" s="541"/>
      <c r="E15" s="485"/>
      <c r="F15" s="485"/>
      <c r="G15" s="488"/>
      <c r="H15" s="470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330</v>
      </c>
      <c r="O15" s="264"/>
      <c r="P15" s="193">
        <v>3326</v>
      </c>
      <c r="Q15" s="470"/>
      <c r="R15" s="567"/>
      <c r="S15" s="568"/>
      <c r="T15" s="279"/>
      <c r="U15" s="501"/>
      <c r="V15" s="504"/>
      <c r="W15" s="580"/>
      <c r="X15" s="533"/>
    </row>
    <row r="16" spans="1:24" x14ac:dyDescent="0.25">
      <c r="A16" s="464"/>
      <c r="B16" s="541"/>
      <c r="C16" s="541"/>
      <c r="D16" s="541"/>
      <c r="E16" s="485"/>
      <c r="F16" s="485"/>
      <c r="G16" s="488"/>
      <c r="H16" s="470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331</v>
      </c>
      <c r="O16" s="264"/>
      <c r="P16" s="193">
        <v>3327</v>
      </c>
      <c r="Q16" s="470"/>
      <c r="R16" s="567"/>
      <c r="S16" s="568"/>
      <c r="T16" s="279"/>
      <c r="U16" s="501"/>
      <c r="V16" s="504"/>
      <c r="W16" s="580"/>
      <c r="X16" s="533"/>
    </row>
    <row r="17" spans="1:24" x14ac:dyDescent="0.25">
      <c r="A17" s="464"/>
      <c r="B17" s="541"/>
      <c r="C17" s="541"/>
      <c r="D17" s="541"/>
      <c r="E17" s="485"/>
      <c r="F17" s="485"/>
      <c r="G17" s="488"/>
      <c r="H17" s="470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332</v>
      </c>
      <c r="O17" s="264"/>
      <c r="P17" s="193">
        <v>3328</v>
      </c>
      <c r="Q17" s="470"/>
      <c r="R17" s="567"/>
      <c r="S17" s="568"/>
      <c r="T17" s="279"/>
      <c r="U17" s="501"/>
      <c r="V17" s="504"/>
      <c r="W17" s="580"/>
      <c r="X17" s="533"/>
    </row>
    <row r="18" spans="1:24" x14ac:dyDescent="0.25">
      <c r="A18" s="464"/>
      <c r="B18" s="541"/>
      <c r="C18" s="541"/>
      <c r="D18" s="541"/>
      <c r="E18" s="485"/>
      <c r="F18" s="485"/>
      <c r="G18" s="488"/>
      <c r="H18" s="470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333</v>
      </c>
      <c r="O18" s="264"/>
      <c r="P18" s="193">
        <v>3329</v>
      </c>
      <c r="Q18" s="470"/>
      <c r="R18" s="567"/>
      <c r="S18" s="568"/>
      <c r="T18" s="279"/>
      <c r="U18" s="501"/>
      <c r="V18" s="504"/>
      <c r="W18" s="580"/>
      <c r="X18" s="533"/>
    </row>
    <row r="19" spans="1:24" x14ac:dyDescent="0.25">
      <c r="A19" s="464"/>
      <c r="B19" s="541"/>
      <c r="C19" s="541"/>
      <c r="D19" s="541"/>
      <c r="E19" s="485"/>
      <c r="F19" s="485"/>
      <c r="G19" s="488"/>
      <c r="H19" s="470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334</v>
      </c>
      <c r="O19" s="264"/>
      <c r="P19" s="193">
        <v>3330</v>
      </c>
      <c r="Q19" s="470"/>
      <c r="R19" s="563"/>
      <c r="S19" s="564"/>
      <c r="T19" s="280"/>
      <c r="U19" s="502"/>
      <c r="V19" s="505"/>
      <c r="W19" s="580"/>
      <c r="X19" s="533"/>
    </row>
    <row r="20" spans="1:24" x14ac:dyDescent="0.25">
      <c r="A20" s="464"/>
      <c r="B20" s="541"/>
      <c r="C20" s="541"/>
      <c r="D20" s="541"/>
      <c r="E20" s="485"/>
      <c r="F20" s="485"/>
      <c r="G20" s="488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344</v>
      </c>
      <c r="O20" s="264"/>
      <c r="P20" s="193">
        <v>3341</v>
      </c>
      <c r="Q20" s="470"/>
      <c r="R20" s="493" t="s">
        <v>345</v>
      </c>
      <c r="S20" s="494"/>
      <c r="T20" s="277"/>
      <c r="U20" s="199" t="s">
        <v>352</v>
      </c>
      <c r="V20" s="187" t="s">
        <v>364</v>
      </c>
      <c r="W20" s="194" t="s">
        <v>375</v>
      </c>
      <c r="X20" s="197">
        <v>43960</v>
      </c>
    </row>
    <row r="21" spans="1:24" ht="14.4" customHeight="1" x14ac:dyDescent="0.25">
      <c r="A21" s="464"/>
      <c r="B21" s="541"/>
      <c r="C21" s="541"/>
      <c r="D21" s="541"/>
      <c r="E21" s="485"/>
      <c r="F21" s="485"/>
      <c r="G21" s="488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356</v>
      </c>
      <c r="O21" s="264"/>
      <c r="P21" s="193">
        <v>3344</v>
      </c>
      <c r="Q21" s="470"/>
      <c r="R21" s="561" t="s">
        <v>354</v>
      </c>
      <c r="S21" s="562"/>
      <c r="T21" s="278"/>
      <c r="U21" s="500" t="s">
        <v>355</v>
      </c>
      <c r="V21" s="503" t="s">
        <v>363</v>
      </c>
      <c r="W21" s="527" t="s">
        <v>373</v>
      </c>
      <c r="X21" s="534">
        <v>43962</v>
      </c>
    </row>
    <row r="22" spans="1:24" x14ac:dyDescent="0.25">
      <c r="A22" s="464"/>
      <c r="B22" s="541"/>
      <c r="C22" s="541"/>
      <c r="D22" s="541"/>
      <c r="E22" s="485"/>
      <c r="F22" s="485"/>
      <c r="G22" s="488"/>
      <c r="H22" s="201" t="s">
        <v>353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357</v>
      </c>
      <c r="O22" s="264"/>
      <c r="P22" s="201">
        <v>3345</v>
      </c>
      <c r="Q22" s="470"/>
      <c r="R22" s="563"/>
      <c r="S22" s="564"/>
      <c r="T22" s="280"/>
      <c r="U22" s="502"/>
      <c r="V22" s="505"/>
      <c r="W22" s="529"/>
      <c r="X22" s="536"/>
    </row>
    <row r="23" spans="1:24" ht="14.4" customHeight="1" x14ac:dyDescent="0.25">
      <c r="A23" s="464"/>
      <c r="B23" s="541"/>
      <c r="C23" s="541"/>
      <c r="D23" s="541"/>
      <c r="E23" s="485"/>
      <c r="F23" s="485"/>
      <c r="G23" s="488"/>
      <c r="H23" s="201" t="s">
        <v>380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381</v>
      </c>
      <c r="O23" s="264"/>
      <c r="P23" s="201">
        <v>3348</v>
      </c>
      <c r="Q23" s="470"/>
      <c r="R23" s="561" t="s">
        <v>391</v>
      </c>
      <c r="S23" s="562"/>
      <c r="T23" s="500"/>
      <c r="U23" s="582" t="s">
        <v>455</v>
      </c>
      <c r="V23" s="503" t="s">
        <v>382</v>
      </c>
      <c r="W23" s="578" t="s">
        <v>458</v>
      </c>
      <c r="X23" s="534">
        <v>43966</v>
      </c>
    </row>
    <row r="24" spans="1:24" x14ac:dyDescent="0.25">
      <c r="A24" s="464"/>
      <c r="B24" s="541"/>
      <c r="C24" s="541"/>
      <c r="D24" s="541"/>
      <c r="E24" s="485"/>
      <c r="F24" s="485"/>
      <c r="G24" s="488"/>
      <c r="H24" s="182" t="s">
        <v>428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383</v>
      </c>
      <c r="O24" s="264"/>
      <c r="P24" s="201">
        <v>3349</v>
      </c>
      <c r="Q24" s="470"/>
      <c r="R24" s="567"/>
      <c r="S24" s="568"/>
      <c r="T24" s="501"/>
      <c r="U24" s="582"/>
      <c r="V24" s="504"/>
      <c r="W24" s="583"/>
      <c r="X24" s="535"/>
    </row>
    <row r="25" spans="1:24" x14ac:dyDescent="0.25">
      <c r="A25" s="464"/>
      <c r="B25" s="541"/>
      <c r="C25" s="541"/>
      <c r="D25" s="541"/>
      <c r="E25" s="485"/>
      <c r="F25" s="485"/>
      <c r="G25" s="488"/>
      <c r="H25" s="519" t="s">
        <v>429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384</v>
      </c>
      <c r="O25" s="264"/>
      <c r="P25" s="201">
        <v>3350</v>
      </c>
      <c r="Q25" s="470"/>
      <c r="R25" s="567"/>
      <c r="S25" s="568"/>
      <c r="T25" s="501"/>
      <c r="U25" s="582"/>
      <c r="V25" s="504"/>
      <c r="W25" s="583"/>
      <c r="X25" s="535"/>
    </row>
    <row r="26" spans="1:24" x14ac:dyDescent="0.25">
      <c r="A26" s="464"/>
      <c r="B26" s="541"/>
      <c r="C26" s="541"/>
      <c r="D26" s="541"/>
      <c r="E26" s="485"/>
      <c r="F26" s="485"/>
      <c r="G26" s="488"/>
      <c r="H26" s="520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385</v>
      </c>
      <c r="O26" s="264"/>
      <c r="P26" s="201">
        <v>3351</v>
      </c>
      <c r="Q26" s="470"/>
      <c r="R26" s="567"/>
      <c r="S26" s="568"/>
      <c r="T26" s="501"/>
      <c r="U26" s="582"/>
      <c r="V26" s="504"/>
      <c r="W26" s="583"/>
      <c r="X26" s="535"/>
    </row>
    <row r="27" spans="1:24" x14ac:dyDescent="0.25">
      <c r="A27" s="464"/>
      <c r="B27" s="541"/>
      <c r="C27" s="541"/>
      <c r="D27" s="541"/>
      <c r="E27" s="485"/>
      <c r="F27" s="485"/>
      <c r="G27" s="488"/>
      <c r="H27" s="201" t="s">
        <v>387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386</v>
      </c>
      <c r="O27" s="264"/>
      <c r="P27" s="201">
        <v>3352</v>
      </c>
      <c r="Q27" s="470"/>
      <c r="R27" s="567"/>
      <c r="S27" s="568"/>
      <c r="T27" s="501"/>
      <c r="U27" s="582"/>
      <c r="V27" s="504"/>
      <c r="W27" s="583"/>
      <c r="X27" s="535"/>
    </row>
    <row r="28" spans="1:24" x14ac:dyDescent="0.25">
      <c r="A28" s="464"/>
      <c r="B28" s="541"/>
      <c r="C28" s="541"/>
      <c r="D28" s="541"/>
      <c r="E28" s="485"/>
      <c r="F28" s="485"/>
      <c r="G28" s="488"/>
      <c r="H28" s="221" t="s">
        <v>389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390</v>
      </c>
      <c r="O28" s="264"/>
      <c r="P28" s="221">
        <v>3353</v>
      </c>
      <c r="Q28" s="470"/>
      <c r="R28" s="563"/>
      <c r="S28" s="564"/>
      <c r="T28" s="502"/>
      <c r="U28" s="582"/>
      <c r="V28" s="505"/>
      <c r="W28" s="579"/>
      <c r="X28" s="536"/>
    </row>
    <row r="29" spans="1:24" ht="14.4" customHeight="1" x14ac:dyDescent="0.25">
      <c r="A29" s="464"/>
      <c r="B29" s="541"/>
      <c r="C29" s="541"/>
      <c r="D29" s="541"/>
      <c r="E29" s="485"/>
      <c r="F29" s="485"/>
      <c r="G29" s="488"/>
      <c r="H29" s="221" t="s">
        <v>421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409</v>
      </c>
      <c r="O29" s="264"/>
      <c r="P29" s="221">
        <v>3358</v>
      </c>
      <c r="Q29" s="470"/>
      <c r="R29" s="561" t="s">
        <v>414</v>
      </c>
      <c r="S29" s="562"/>
      <c r="T29" s="278"/>
      <c r="U29" s="500" t="s">
        <v>411</v>
      </c>
      <c r="V29" s="503" t="s">
        <v>412</v>
      </c>
      <c r="W29" s="578" t="s">
        <v>413</v>
      </c>
      <c r="X29" s="534">
        <v>43978</v>
      </c>
    </row>
    <row r="30" spans="1:24" x14ac:dyDescent="0.25">
      <c r="A30" s="464"/>
      <c r="B30" s="541"/>
      <c r="C30" s="541"/>
      <c r="D30" s="541"/>
      <c r="E30" s="485"/>
      <c r="F30" s="485"/>
      <c r="G30" s="488"/>
      <c r="H30" s="221" t="s">
        <v>422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410</v>
      </c>
      <c r="O30" s="264"/>
      <c r="P30" s="221">
        <v>3359</v>
      </c>
      <c r="Q30" s="470"/>
      <c r="R30" s="567"/>
      <c r="S30" s="568"/>
      <c r="T30" s="279"/>
      <c r="U30" s="501"/>
      <c r="V30" s="504"/>
      <c r="W30" s="583"/>
      <c r="X30" s="535"/>
    </row>
    <row r="31" spans="1:24" x14ac:dyDescent="0.25">
      <c r="A31" s="464"/>
      <c r="B31" s="541"/>
      <c r="C31" s="541"/>
      <c r="D31" s="541"/>
      <c r="E31" s="485"/>
      <c r="F31" s="485"/>
      <c r="G31" s="488"/>
      <c r="H31" s="221" t="s">
        <v>423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420</v>
      </c>
      <c r="O31" s="264"/>
      <c r="P31" s="221">
        <v>3360</v>
      </c>
      <c r="Q31" s="470"/>
      <c r="R31" s="563"/>
      <c r="S31" s="564"/>
      <c r="T31" s="280"/>
      <c r="U31" s="502"/>
      <c r="V31" s="505"/>
      <c r="W31" s="579"/>
      <c r="X31" s="536"/>
    </row>
    <row r="32" spans="1:24" ht="14.4" customHeight="1" x14ac:dyDescent="0.25">
      <c r="A32" s="464"/>
      <c r="B32" s="541"/>
      <c r="C32" s="541"/>
      <c r="D32" s="541"/>
      <c r="E32" s="485"/>
      <c r="F32" s="485"/>
      <c r="G32" s="488"/>
      <c r="H32" s="226" t="s">
        <v>428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425</v>
      </c>
      <c r="O32" s="264"/>
      <c r="P32" s="226">
        <v>3364</v>
      </c>
      <c r="Q32" s="470"/>
      <c r="R32" s="561" t="s">
        <v>431</v>
      </c>
      <c r="S32" s="562"/>
      <c r="T32" s="278"/>
      <c r="U32" s="500" t="s">
        <v>432</v>
      </c>
      <c r="V32" s="503" t="s">
        <v>433</v>
      </c>
      <c r="W32" s="578" t="s">
        <v>434</v>
      </c>
      <c r="X32" s="534">
        <v>43984</v>
      </c>
    </row>
    <row r="33" spans="1:24" x14ac:dyDescent="0.25">
      <c r="A33" s="464"/>
      <c r="B33" s="541"/>
      <c r="C33" s="541"/>
      <c r="D33" s="541"/>
      <c r="E33" s="485"/>
      <c r="F33" s="485"/>
      <c r="G33" s="488"/>
      <c r="H33" s="226" t="s">
        <v>429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426</v>
      </c>
      <c r="O33" s="264"/>
      <c r="P33" s="226">
        <v>3365</v>
      </c>
      <c r="Q33" s="470"/>
      <c r="R33" s="567"/>
      <c r="S33" s="568"/>
      <c r="T33" s="279"/>
      <c r="U33" s="501"/>
      <c r="V33" s="504"/>
      <c r="W33" s="583"/>
      <c r="X33" s="535"/>
    </row>
    <row r="34" spans="1:24" x14ac:dyDescent="0.25">
      <c r="A34" s="464"/>
      <c r="B34" s="541"/>
      <c r="C34" s="541"/>
      <c r="D34" s="541"/>
      <c r="E34" s="485"/>
      <c r="F34" s="485"/>
      <c r="G34" s="488"/>
      <c r="H34" s="226" t="s">
        <v>430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427</v>
      </c>
      <c r="O34" s="264"/>
      <c r="P34" s="226">
        <v>3366</v>
      </c>
      <c r="Q34" s="470"/>
      <c r="R34" s="563"/>
      <c r="S34" s="564"/>
      <c r="T34" s="280"/>
      <c r="U34" s="502"/>
      <c r="V34" s="505"/>
      <c r="W34" s="579"/>
      <c r="X34" s="536"/>
    </row>
    <row r="35" spans="1:24" x14ac:dyDescent="0.25">
      <c r="A35" s="464"/>
      <c r="B35" s="541"/>
      <c r="C35" s="541"/>
      <c r="D35" s="541"/>
      <c r="E35" s="485"/>
      <c r="F35" s="485"/>
      <c r="G35" s="488"/>
      <c r="H35" s="241" t="s">
        <v>462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453</v>
      </c>
      <c r="O35" s="264"/>
      <c r="P35" s="241">
        <v>3370</v>
      </c>
      <c r="Q35" s="470"/>
      <c r="R35" s="561" t="s">
        <v>454</v>
      </c>
      <c r="S35" s="562"/>
      <c r="T35" s="278"/>
      <c r="U35" s="500" t="s">
        <v>456</v>
      </c>
      <c r="V35" s="503" t="s">
        <v>457</v>
      </c>
      <c r="W35" s="578" t="s">
        <v>459</v>
      </c>
      <c r="X35" s="243">
        <v>43987</v>
      </c>
    </row>
    <row r="36" spans="1:24" x14ac:dyDescent="0.25">
      <c r="A36" s="464"/>
      <c r="B36" s="541"/>
      <c r="C36" s="541"/>
      <c r="D36" s="541"/>
      <c r="E36" s="485"/>
      <c r="F36" s="485"/>
      <c r="G36" s="488"/>
      <c r="H36" s="244" t="s">
        <v>463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460</v>
      </c>
      <c r="O36" s="264"/>
      <c r="P36" s="244">
        <v>3371</v>
      </c>
      <c r="Q36" s="470"/>
      <c r="R36" s="567"/>
      <c r="S36" s="568"/>
      <c r="T36" s="279"/>
      <c r="U36" s="501"/>
      <c r="V36" s="504"/>
      <c r="W36" s="583"/>
      <c r="X36" s="534">
        <v>43990</v>
      </c>
    </row>
    <row r="37" spans="1:24" x14ac:dyDescent="0.25">
      <c r="A37" s="464"/>
      <c r="B37" s="541"/>
      <c r="C37" s="541"/>
      <c r="D37" s="541"/>
      <c r="E37" s="485"/>
      <c r="F37" s="485"/>
      <c r="G37" s="488"/>
      <c r="H37" s="244" t="s">
        <v>464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461</v>
      </c>
      <c r="O37" s="264"/>
      <c r="P37" s="244">
        <v>3372</v>
      </c>
      <c r="Q37" s="470"/>
      <c r="R37" s="567"/>
      <c r="S37" s="568"/>
      <c r="T37" s="279"/>
      <c r="U37" s="501"/>
      <c r="V37" s="504"/>
      <c r="W37" s="583"/>
      <c r="X37" s="535"/>
    </row>
    <row r="38" spans="1:24" x14ac:dyDescent="0.25">
      <c r="A38" s="464"/>
      <c r="B38" s="541"/>
      <c r="C38" s="541"/>
      <c r="D38" s="541"/>
      <c r="E38" s="485"/>
      <c r="F38" s="485"/>
      <c r="G38" s="488"/>
      <c r="H38" s="244" t="s">
        <v>465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466</v>
      </c>
      <c r="O38" s="264"/>
      <c r="P38" s="244">
        <v>3373</v>
      </c>
      <c r="Q38" s="470"/>
      <c r="R38" s="563"/>
      <c r="S38" s="564"/>
      <c r="T38" s="280"/>
      <c r="U38" s="502"/>
      <c r="V38" s="505"/>
      <c r="W38" s="579"/>
      <c r="X38" s="536"/>
    </row>
    <row r="39" spans="1:24" x14ac:dyDescent="0.25">
      <c r="A39" s="464"/>
      <c r="B39" s="541"/>
      <c r="C39" s="541"/>
      <c r="D39" s="541"/>
      <c r="E39" s="485"/>
      <c r="F39" s="485"/>
      <c r="G39" s="488"/>
      <c r="H39" s="285" t="s">
        <v>539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519</v>
      </c>
      <c r="O39" s="518" t="s">
        <v>520</v>
      </c>
      <c r="P39" s="285">
        <v>3379</v>
      </c>
      <c r="Q39" s="470"/>
      <c r="R39" s="561" t="s">
        <v>521</v>
      </c>
      <c r="S39" s="562"/>
      <c r="T39" s="500" t="s">
        <v>522</v>
      </c>
      <c r="U39" s="500" t="s">
        <v>523</v>
      </c>
      <c r="V39" s="503" t="s">
        <v>524</v>
      </c>
      <c r="W39" s="578" t="s">
        <v>525</v>
      </c>
      <c r="X39" s="287">
        <v>44006</v>
      </c>
    </row>
    <row r="40" spans="1:24" x14ac:dyDescent="0.25">
      <c r="A40" s="464"/>
      <c r="B40" s="541"/>
      <c r="C40" s="541"/>
      <c r="D40" s="541"/>
      <c r="E40" s="485"/>
      <c r="F40" s="485"/>
      <c r="G40" s="488"/>
      <c r="H40" s="285" t="s">
        <v>537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526</v>
      </c>
      <c r="O40" s="519"/>
      <c r="P40" s="285">
        <v>3380</v>
      </c>
      <c r="Q40" s="470"/>
      <c r="R40" s="567"/>
      <c r="S40" s="568"/>
      <c r="T40" s="501"/>
      <c r="U40" s="501"/>
      <c r="V40" s="504"/>
      <c r="W40" s="583"/>
      <c r="X40" s="534">
        <v>44010</v>
      </c>
    </row>
    <row r="41" spans="1:24" x14ac:dyDescent="0.25">
      <c r="A41" s="464"/>
      <c r="B41" s="541"/>
      <c r="C41" s="541"/>
      <c r="D41" s="541"/>
      <c r="E41" s="485"/>
      <c r="F41" s="485"/>
      <c r="G41" s="488"/>
      <c r="H41" s="283" t="s">
        <v>538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527</v>
      </c>
      <c r="O41" s="519"/>
      <c r="P41" s="283">
        <v>3381</v>
      </c>
      <c r="Q41" s="470"/>
      <c r="R41" s="563"/>
      <c r="S41" s="564"/>
      <c r="T41" s="502"/>
      <c r="U41" s="502"/>
      <c r="V41" s="505"/>
      <c r="W41" s="579"/>
      <c r="X41" s="536"/>
    </row>
    <row r="42" spans="1:24" ht="14.4" customHeight="1" x14ac:dyDescent="0.25">
      <c r="A42" s="464"/>
      <c r="B42" s="541"/>
      <c r="C42" s="541"/>
      <c r="D42" s="541"/>
      <c r="E42" s="485"/>
      <c r="F42" s="485"/>
      <c r="G42" s="488"/>
      <c r="H42" s="301" t="s">
        <v>562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559</v>
      </c>
      <c r="O42" s="519"/>
      <c r="P42" s="301">
        <v>3385</v>
      </c>
      <c r="Q42" s="470"/>
      <c r="R42" s="561" t="s">
        <v>555</v>
      </c>
      <c r="S42" s="562"/>
      <c r="T42" s="500"/>
      <c r="U42" s="500" t="s">
        <v>556</v>
      </c>
      <c r="V42" s="503" t="s">
        <v>557</v>
      </c>
      <c r="W42" s="578" t="s">
        <v>558</v>
      </c>
      <c r="X42" s="534">
        <v>44048</v>
      </c>
    </row>
    <row r="43" spans="1:24" x14ac:dyDescent="0.25">
      <c r="A43" s="464"/>
      <c r="B43" s="541"/>
      <c r="C43" s="541"/>
      <c r="D43" s="541"/>
      <c r="E43" s="485"/>
      <c r="F43" s="485"/>
      <c r="G43" s="488"/>
      <c r="H43" s="301" t="s">
        <v>563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560</v>
      </c>
      <c r="O43" s="519"/>
      <c r="P43" s="301">
        <v>3386</v>
      </c>
      <c r="Q43" s="470"/>
      <c r="R43" s="563"/>
      <c r="S43" s="564"/>
      <c r="T43" s="502"/>
      <c r="U43" s="502"/>
      <c r="V43" s="505"/>
      <c r="W43" s="579"/>
      <c r="X43" s="536"/>
    </row>
    <row r="44" spans="1:24" x14ac:dyDescent="0.25">
      <c r="A44" s="464"/>
      <c r="B44" s="541"/>
      <c r="C44" s="541"/>
      <c r="D44" s="541"/>
      <c r="E44" s="485"/>
      <c r="F44" s="485"/>
      <c r="G44" s="488"/>
      <c r="H44" s="314" t="s">
        <v>576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578</v>
      </c>
      <c r="O44" s="519"/>
      <c r="P44" s="314">
        <v>3389</v>
      </c>
      <c r="Q44" s="470"/>
      <c r="R44" s="500" t="s">
        <v>580</v>
      </c>
      <c r="S44" s="500" t="s">
        <v>581</v>
      </c>
      <c r="T44" s="500" t="s">
        <v>582</v>
      </c>
      <c r="U44" s="500" t="s">
        <v>583</v>
      </c>
      <c r="V44" s="503" t="s">
        <v>584</v>
      </c>
      <c r="W44" s="578" t="s">
        <v>585</v>
      </c>
      <c r="X44" s="534">
        <v>44053</v>
      </c>
    </row>
    <row r="45" spans="1:24" x14ac:dyDescent="0.25">
      <c r="A45" s="464"/>
      <c r="B45" s="541"/>
      <c r="C45" s="541"/>
      <c r="D45" s="541"/>
      <c r="E45" s="485"/>
      <c r="F45" s="485"/>
      <c r="G45" s="488"/>
      <c r="H45" s="314" t="s">
        <v>577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579</v>
      </c>
      <c r="O45" s="519"/>
      <c r="P45" s="314">
        <v>3390</v>
      </c>
      <c r="Q45" s="470"/>
      <c r="R45" s="502"/>
      <c r="S45" s="502"/>
      <c r="T45" s="502"/>
      <c r="U45" s="502"/>
      <c r="V45" s="505"/>
      <c r="W45" s="579"/>
      <c r="X45" s="536"/>
    </row>
    <row r="46" spans="1:24" x14ac:dyDescent="0.25">
      <c r="A46" s="464"/>
      <c r="B46" s="541"/>
      <c r="C46" s="541"/>
      <c r="D46" s="541"/>
      <c r="E46" s="485"/>
      <c r="F46" s="485"/>
      <c r="G46" s="488"/>
      <c r="H46" s="335" t="s">
        <v>636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638</v>
      </c>
      <c r="O46" s="519"/>
      <c r="P46" s="335">
        <v>3394</v>
      </c>
      <c r="Q46" s="470"/>
      <c r="R46" s="500" t="s">
        <v>647</v>
      </c>
      <c r="S46" s="500" t="s">
        <v>641</v>
      </c>
      <c r="T46" s="500" t="s">
        <v>642</v>
      </c>
      <c r="U46" s="500" t="s">
        <v>643</v>
      </c>
      <c r="V46" s="503" t="s">
        <v>644</v>
      </c>
      <c r="W46" s="578" t="s">
        <v>645</v>
      </c>
      <c r="X46" s="534">
        <v>44068</v>
      </c>
    </row>
    <row r="47" spans="1:24" x14ac:dyDescent="0.25">
      <c r="A47" s="464"/>
      <c r="B47" s="541"/>
      <c r="C47" s="541"/>
      <c r="D47" s="541"/>
      <c r="E47" s="485"/>
      <c r="F47" s="485"/>
      <c r="G47" s="488"/>
      <c r="H47" s="335" t="s">
        <v>637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639</v>
      </c>
      <c r="O47" s="520"/>
      <c r="P47" s="335">
        <v>3395</v>
      </c>
      <c r="Q47" s="470"/>
      <c r="R47" s="502"/>
      <c r="S47" s="502"/>
      <c r="T47" s="502"/>
      <c r="U47" s="502"/>
      <c r="V47" s="505"/>
      <c r="W47" s="579"/>
      <c r="X47" s="536"/>
    </row>
    <row r="48" spans="1:24" ht="28.8" customHeight="1" x14ac:dyDescent="0.25">
      <c r="A48" s="464"/>
      <c r="B48" s="541"/>
      <c r="C48" s="541"/>
      <c r="D48" s="541"/>
      <c r="E48" s="485"/>
      <c r="F48" s="485"/>
      <c r="G48" s="488"/>
      <c r="H48" s="357" t="s">
        <v>666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667</v>
      </c>
      <c r="O48" s="357"/>
      <c r="P48" s="357">
        <v>3397</v>
      </c>
      <c r="Q48" s="470"/>
      <c r="R48" s="493" t="s">
        <v>668</v>
      </c>
      <c r="S48" s="494"/>
      <c r="T48" s="217"/>
      <c r="U48" s="361" t="s">
        <v>669</v>
      </c>
      <c r="V48" s="359">
        <v>13761392303</v>
      </c>
      <c r="W48" s="360" t="s">
        <v>670</v>
      </c>
      <c r="X48" s="362">
        <v>44078</v>
      </c>
    </row>
    <row r="49" spans="1:30" x14ac:dyDescent="0.25">
      <c r="A49" s="464"/>
      <c r="B49" s="541"/>
      <c r="C49" s="541"/>
      <c r="D49" s="541"/>
      <c r="E49" s="485"/>
      <c r="F49" s="485"/>
      <c r="G49" s="488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70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64" t="s">
        <v>287</v>
      </c>
      <c r="B50" s="541"/>
      <c r="C50" s="541"/>
      <c r="D50" s="541"/>
      <c r="E50" s="485"/>
      <c r="F50" s="485"/>
      <c r="G50" s="488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290</v>
      </c>
      <c r="O50" s="265"/>
      <c r="P50" s="211">
        <v>3307</v>
      </c>
      <c r="Q50" s="470" t="s">
        <v>288</v>
      </c>
      <c r="R50" s="324" t="s">
        <v>619</v>
      </c>
      <c r="S50" s="324" t="s">
        <v>614</v>
      </c>
      <c r="T50" s="324" t="s">
        <v>615</v>
      </c>
      <c r="U50" s="324" t="s">
        <v>616</v>
      </c>
      <c r="V50" s="186" t="s">
        <v>617</v>
      </c>
      <c r="W50" s="332" t="s">
        <v>618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64"/>
      <c r="B51" s="541"/>
      <c r="C51" s="541"/>
      <c r="D51" s="541"/>
      <c r="E51" s="485"/>
      <c r="F51" s="485"/>
      <c r="G51" s="488"/>
      <c r="H51" s="210" t="s">
        <v>294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295</v>
      </c>
      <c r="O51" s="264"/>
      <c r="P51" s="211">
        <v>3309</v>
      </c>
      <c r="Q51" s="471"/>
      <c r="R51" s="470" t="s">
        <v>296</v>
      </c>
      <c r="S51" s="518"/>
      <c r="T51" s="518" t="s">
        <v>623</v>
      </c>
      <c r="U51" s="518" t="s">
        <v>620</v>
      </c>
      <c r="V51" s="521" t="s">
        <v>621</v>
      </c>
      <c r="W51" s="524" t="s">
        <v>622</v>
      </c>
      <c r="X51" s="533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64"/>
      <c r="B52" s="541"/>
      <c r="C52" s="541"/>
      <c r="D52" s="541"/>
      <c r="E52" s="485"/>
      <c r="F52" s="485"/>
      <c r="G52" s="488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299</v>
      </c>
      <c r="O52" s="264"/>
      <c r="P52" s="211">
        <v>3311</v>
      </c>
      <c r="Q52" s="471"/>
      <c r="R52" s="470"/>
      <c r="S52" s="520"/>
      <c r="T52" s="520"/>
      <c r="U52" s="520"/>
      <c r="V52" s="523"/>
      <c r="W52" s="540"/>
      <c r="X52" s="533"/>
      <c r="Y52" s="183"/>
      <c r="Z52" s="183"/>
      <c r="AA52" s="183"/>
      <c r="AB52" s="183"/>
      <c r="AC52" s="183"/>
      <c r="AD52" s="183"/>
    </row>
    <row r="53" spans="1:30" s="7" customFormat="1" x14ac:dyDescent="0.25">
      <c r="A53" s="464"/>
      <c r="B53" s="541"/>
      <c r="C53" s="541"/>
      <c r="D53" s="541"/>
      <c r="E53" s="485"/>
      <c r="F53" s="485"/>
      <c r="G53" s="488"/>
      <c r="H53" s="210" t="s">
        <v>304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305</v>
      </c>
      <c r="O53" s="264"/>
      <c r="P53" s="211">
        <v>3313</v>
      </c>
      <c r="Q53" s="471"/>
      <c r="R53" s="565" t="s">
        <v>306</v>
      </c>
      <c r="S53" s="566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64"/>
      <c r="B54" s="541"/>
      <c r="C54" s="541"/>
      <c r="D54" s="541"/>
      <c r="E54" s="485"/>
      <c r="F54" s="485"/>
      <c r="G54" s="488"/>
      <c r="H54" s="210" t="s">
        <v>304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312</v>
      </c>
      <c r="O54" s="264"/>
      <c r="P54" s="211">
        <v>3315</v>
      </c>
      <c r="Q54" s="471"/>
      <c r="R54" s="565" t="s">
        <v>311</v>
      </c>
      <c r="S54" s="566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64"/>
      <c r="B55" s="541"/>
      <c r="C55" s="541"/>
      <c r="D55" s="541"/>
      <c r="E55" s="485"/>
      <c r="F55" s="485"/>
      <c r="G55" s="488"/>
      <c r="H55" s="210" t="s">
        <v>315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316</v>
      </c>
      <c r="O55" s="264" t="s">
        <v>528</v>
      </c>
      <c r="P55" s="211">
        <v>3317</v>
      </c>
      <c r="Q55" s="471"/>
      <c r="R55" s="585" t="s">
        <v>317</v>
      </c>
      <c r="S55" s="586"/>
      <c r="T55" s="282"/>
      <c r="U55" s="518"/>
      <c r="V55" s="521"/>
      <c r="W55" s="538"/>
      <c r="X55" s="533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64"/>
      <c r="B56" s="541"/>
      <c r="C56" s="541"/>
      <c r="D56" s="541"/>
      <c r="E56" s="485"/>
      <c r="F56" s="485"/>
      <c r="G56" s="488"/>
      <c r="H56" s="210" t="s">
        <v>320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321</v>
      </c>
      <c r="O56" s="264" t="s">
        <v>518</v>
      </c>
      <c r="P56" s="211">
        <v>3319</v>
      </c>
      <c r="Q56" s="471"/>
      <c r="R56" s="587"/>
      <c r="S56" s="588"/>
      <c r="T56" s="281"/>
      <c r="U56" s="520"/>
      <c r="V56" s="523"/>
      <c r="W56" s="540"/>
      <c r="X56" s="533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64"/>
      <c r="B57" s="541"/>
      <c r="C57" s="541"/>
      <c r="D57" s="541"/>
      <c r="E57" s="485"/>
      <c r="F57" s="485"/>
      <c r="G57" s="488"/>
      <c r="H57" s="470" t="s">
        <v>323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324</v>
      </c>
      <c r="O57" s="264"/>
      <c r="P57" s="211">
        <v>3331</v>
      </c>
      <c r="Q57" s="471"/>
      <c r="R57" s="561" t="s">
        <v>322</v>
      </c>
      <c r="S57" s="562"/>
      <c r="T57" s="500"/>
      <c r="U57" s="582" t="s">
        <v>376</v>
      </c>
      <c r="V57" s="581" t="s">
        <v>377</v>
      </c>
      <c r="W57" s="471" t="s">
        <v>378</v>
      </c>
      <c r="X57" s="533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64"/>
      <c r="B58" s="541"/>
      <c r="C58" s="541"/>
      <c r="D58" s="541"/>
      <c r="E58" s="485"/>
      <c r="F58" s="485"/>
      <c r="G58" s="488"/>
      <c r="H58" s="470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335</v>
      </c>
      <c r="O58" s="264"/>
      <c r="P58" s="211">
        <v>3332</v>
      </c>
      <c r="Q58" s="471"/>
      <c r="R58" s="567"/>
      <c r="S58" s="568"/>
      <c r="T58" s="501"/>
      <c r="U58" s="582"/>
      <c r="V58" s="581"/>
      <c r="W58" s="471"/>
      <c r="X58" s="533"/>
      <c r="Y58" s="183"/>
      <c r="Z58" s="183"/>
      <c r="AA58" s="183"/>
      <c r="AB58" s="183"/>
      <c r="AC58" s="183"/>
      <c r="AD58" s="183"/>
    </row>
    <row r="59" spans="1:30" s="7" customFormat="1" x14ac:dyDescent="0.25">
      <c r="A59" s="464"/>
      <c r="B59" s="541"/>
      <c r="C59" s="541"/>
      <c r="D59" s="541"/>
      <c r="E59" s="485"/>
      <c r="F59" s="485"/>
      <c r="G59" s="488"/>
      <c r="H59" s="470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336</v>
      </c>
      <c r="O59" s="264"/>
      <c r="P59" s="211">
        <v>3333</v>
      </c>
      <c r="Q59" s="471"/>
      <c r="R59" s="567"/>
      <c r="S59" s="568"/>
      <c r="T59" s="501"/>
      <c r="U59" s="582"/>
      <c r="V59" s="581"/>
      <c r="W59" s="471"/>
      <c r="X59" s="533"/>
      <c r="Y59" s="183"/>
      <c r="Z59" s="183"/>
      <c r="AA59" s="183"/>
      <c r="AB59" s="183"/>
      <c r="AC59" s="183"/>
      <c r="AD59" s="183"/>
    </row>
    <row r="60" spans="1:30" s="7" customFormat="1" x14ac:dyDescent="0.25">
      <c r="A60" s="464"/>
      <c r="B60" s="541"/>
      <c r="C60" s="541"/>
      <c r="D60" s="541"/>
      <c r="E60" s="485"/>
      <c r="F60" s="485"/>
      <c r="G60" s="488"/>
      <c r="H60" s="470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337</v>
      </c>
      <c r="O60" s="264"/>
      <c r="P60" s="211">
        <v>3334</v>
      </c>
      <c r="Q60" s="471"/>
      <c r="R60" s="567"/>
      <c r="S60" s="568"/>
      <c r="T60" s="501"/>
      <c r="U60" s="582"/>
      <c r="V60" s="581"/>
      <c r="W60" s="471"/>
      <c r="X60" s="533"/>
      <c r="Y60" s="183"/>
      <c r="Z60" s="183"/>
      <c r="AA60" s="183"/>
      <c r="AB60" s="183"/>
      <c r="AC60" s="183"/>
      <c r="AD60" s="183"/>
    </row>
    <row r="61" spans="1:30" s="7" customFormat="1" x14ac:dyDescent="0.25">
      <c r="A61" s="464"/>
      <c r="B61" s="541"/>
      <c r="C61" s="541"/>
      <c r="D61" s="541"/>
      <c r="E61" s="485"/>
      <c r="F61" s="485"/>
      <c r="G61" s="488"/>
      <c r="H61" s="470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338</v>
      </c>
      <c r="O61" s="264"/>
      <c r="P61" s="211">
        <v>3335</v>
      </c>
      <c r="Q61" s="471"/>
      <c r="R61" s="567"/>
      <c r="S61" s="568"/>
      <c r="T61" s="501"/>
      <c r="U61" s="582"/>
      <c r="V61" s="581"/>
      <c r="W61" s="471"/>
      <c r="X61" s="533"/>
      <c r="Y61" s="183"/>
      <c r="Z61" s="183"/>
      <c r="AA61" s="183"/>
      <c r="AB61" s="183"/>
      <c r="AC61" s="183"/>
      <c r="AD61" s="183"/>
    </row>
    <row r="62" spans="1:30" s="7" customFormat="1" x14ac:dyDescent="0.25">
      <c r="A62" s="464"/>
      <c r="B62" s="541"/>
      <c r="C62" s="541"/>
      <c r="D62" s="541"/>
      <c r="E62" s="485"/>
      <c r="F62" s="485"/>
      <c r="G62" s="488"/>
      <c r="H62" s="470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339</v>
      </c>
      <c r="O62" s="264"/>
      <c r="P62" s="211">
        <v>3336</v>
      </c>
      <c r="Q62" s="471"/>
      <c r="R62" s="567"/>
      <c r="S62" s="568"/>
      <c r="T62" s="501"/>
      <c r="U62" s="582"/>
      <c r="V62" s="581"/>
      <c r="W62" s="471"/>
      <c r="X62" s="533"/>
      <c r="Y62" s="183"/>
      <c r="Z62" s="183"/>
      <c r="AA62" s="183"/>
      <c r="AB62" s="183"/>
      <c r="AC62" s="183"/>
      <c r="AD62" s="183"/>
    </row>
    <row r="63" spans="1:30" s="7" customFormat="1" x14ac:dyDescent="0.25">
      <c r="A63" s="464"/>
      <c r="B63" s="541"/>
      <c r="C63" s="541"/>
      <c r="D63" s="541"/>
      <c r="E63" s="485"/>
      <c r="F63" s="485"/>
      <c r="G63" s="488"/>
      <c r="H63" s="470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340</v>
      </c>
      <c r="O63" s="264"/>
      <c r="P63" s="211">
        <v>3337</v>
      </c>
      <c r="Q63" s="471"/>
      <c r="R63" s="567"/>
      <c r="S63" s="568"/>
      <c r="T63" s="501"/>
      <c r="U63" s="582"/>
      <c r="V63" s="581"/>
      <c r="W63" s="471"/>
      <c r="X63" s="533"/>
      <c r="Y63" s="183"/>
      <c r="Z63" s="183"/>
      <c r="AA63" s="183"/>
      <c r="AB63" s="183"/>
      <c r="AC63" s="183"/>
      <c r="AD63" s="183"/>
    </row>
    <row r="64" spans="1:30" s="7" customFormat="1" x14ac:dyDescent="0.25">
      <c r="A64" s="464"/>
      <c r="B64" s="541"/>
      <c r="C64" s="541"/>
      <c r="D64" s="541"/>
      <c r="E64" s="485"/>
      <c r="F64" s="485"/>
      <c r="G64" s="488"/>
      <c r="H64" s="470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341</v>
      </c>
      <c r="O64" s="264"/>
      <c r="P64" s="211">
        <v>3338</v>
      </c>
      <c r="Q64" s="471"/>
      <c r="R64" s="567"/>
      <c r="S64" s="568"/>
      <c r="T64" s="501"/>
      <c r="U64" s="582"/>
      <c r="V64" s="581"/>
      <c r="W64" s="471"/>
      <c r="X64" s="533"/>
      <c r="Y64" s="183"/>
      <c r="Z64" s="183"/>
      <c r="AA64" s="183"/>
      <c r="AB64" s="183"/>
      <c r="AC64" s="183"/>
      <c r="AD64" s="183"/>
    </row>
    <row r="65" spans="1:30" s="7" customFormat="1" x14ac:dyDescent="0.25">
      <c r="A65" s="464"/>
      <c r="B65" s="541"/>
      <c r="C65" s="541"/>
      <c r="D65" s="541"/>
      <c r="E65" s="485"/>
      <c r="F65" s="485"/>
      <c r="G65" s="488"/>
      <c r="H65" s="470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342</v>
      </c>
      <c r="O65" s="264"/>
      <c r="P65" s="211">
        <v>3339</v>
      </c>
      <c r="Q65" s="471"/>
      <c r="R65" s="567"/>
      <c r="S65" s="568"/>
      <c r="T65" s="501"/>
      <c r="U65" s="582"/>
      <c r="V65" s="581"/>
      <c r="W65" s="471"/>
      <c r="X65" s="533"/>
      <c r="Y65" s="183"/>
      <c r="Z65" s="183"/>
      <c r="AA65" s="183"/>
      <c r="AB65" s="183"/>
      <c r="AC65" s="183"/>
      <c r="AD65" s="183"/>
    </row>
    <row r="66" spans="1:30" s="7" customFormat="1" x14ac:dyDescent="0.25">
      <c r="A66" s="464"/>
      <c r="B66" s="541"/>
      <c r="C66" s="541"/>
      <c r="D66" s="541"/>
      <c r="E66" s="485"/>
      <c r="F66" s="485"/>
      <c r="G66" s="488"/>
      <c r="H66" s="470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343</v>
      </c>
      <c r="O66" s="264"/>
      <c r="P66" s="211">
        <v>3340</v>
      </c>
      <c r="Q66" s="471"/>
      <c r="R66" s="563"/>
      <c r="S66" s="564"/>
      <c r="T66" s="502"/>
      <c r="U66" s="582"/>
      <c r="V66" s="581"/>
      <c r="W66" s="471"/>
      <c r="X66" s="533"/>
      <c r="Y66" s="183"/>
      <c r="Z66" s="183"/>
      <c r="AA66" s="183"/>
      <c r="AB66" s="183"/>
      <c r="AC66" s="183"/>
      <c r="AD66" s="183"/>
    </row>
    <row r="67" spans="1:30" s="7" customFormat="1" x14ac:dyDescent="0.25">
      <c r="A67" s="464"/>
      <c r="B67" s="541"/>
      <c r="C67" s="541"/>
      <c r="D67" s="541"/>
      <c r="E67" s="485"/>
      <c r="F67" s="485"/>
      <c r="G67" s="488"/>
      <c r="H67" s="210" t="s">
        <v>351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346</v>
      </c>
      <c r="O67" s="264"/>
      <c r="P67" s="211">
        <v>3342</v>
      </c>
      <c r="Q67" s="471"/>
      <c r="R67" s="561" t="s">
        <v>348</v>
      </c>
      <c r="S67" s="562"/>
      <c r="T67" s="500"/>
      <c r="U67" s="582" t="s">
        <v>350</v>
      </c>
      <c r="V67" s="581" t="s">
        <v>362</v>
      </c>
      <c r="W67" s="471" t="s">
        <v>374</v>
      </c>
      <c r="X67" s="533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64"/>
      <c r="B68" s="541"/>
      <c r="C68" s="541"/>
      <c r="D68" s="541"/>
      <c r="E68" s="485"/>
      <c r="F68" s="485"/>
      <c r="G68" s="488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347</v>
      </c>
      <c r="O68" s="264"/>
      <c r="P68" s="211">
        <v>3343</v>
      </c>
      <c r="Q68" s="471"/>
      <c r="R68" s="563"/>
      <c r="S68" s="564"/>
      <c r="T68" s="502"/>
      <c r="U68" s="582"/>
      <c r="V68" s="581"/>
      <c r="W68" s="471"/>
      <c r="X68" s="533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64"/>
      <c r="B69" s="541"/>
      <c r="C69" s="541"/>
      <c r="D69" s="541"/>
      <c r="E69" s="485"/>
      <c r="F69" s="485"/>
      <c r="G69" s="488"/>
      <c r="H69" s="210" t="s">
        <v>366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367</v>
      </c>
      <c r="O69" s="264"/>
      <c r="P69" s="211">
        <v>3346</v>
      </c>
      <c r="Q69" s="471"/>
      <c r="R69" s="561" t="s">
        <v>418</v>
      </c>
      <c r="S69" s="562"/>
      <c r="T69" s="500"/>
      <c r="U69" s="582" t="s">
        <v>370</v>
      </c>
      <c r="V69" s="581" t="s">
        <v>371</v>
      </c>
      <c r="W69" s="471" t="s">
        <v>372</v>
      </c>
      <c r="X69" s="533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64"/>
      <c r="B70" s="541"/>
      <c r="C70" s="541"/>
      <c r="D70" s="541"/>
      <c r="E70" s="485"/>
      <c r="F70" s="485"/>
      <c r="G70" s="488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368</v>
      </c>
      <c r="O70" s="264"/>
      <c r="P70" s="211">
        <v>3347</v>
      </c>
      <c r="Q70" s="471"/>
      <c r="R70" s="563"/>
      <c r="S70" s="564"/>
      <c r="T70" s="502"/>
      <c r="U70" s="582"/>
      <c r="V70" s="581"/>
      <c r="W70" s="471"/>
      <c r="X70" s="533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64"/>
      <c r="B71" s="541"/>
      <c r="C71" s="541"/>
      <c r="D71" s="541"/>
      <c r="E71" s="485"/>
      <c r="F71" s="485"/>
      <c r="G71" s="488"/>
      <c r="H71" s="210" t="s">
        <v>392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394</v>
      </c>
      <c r="O71" s="264"/>
      <c r="P71" s="211">
        <v>3354</v>
      </c>
      <c r="Q71" s="471"/>
      <c r="R71" s="561" t="s">
        <v>393</v>
      </c>
      <c r="S71" s="562"/>
      <c r="T71" s="500"/>
      <c r="U71" s="582" t="s">
        <v>396</v>
      </c>
      <c r="V71" s="581" t="s">
        <v>397</v>
      </c>
      <c r="W71" s="584" t="s">
        <v>398</v>
      </c>
      <c r="X71" s="533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64"/>
      <c r="B72" s="541"/>
      <c r="C72" s="541"/>
      <c r="D72" s="541"/>
      <c r="E72" s="485"/>
      <c r="F72" s="485"/>
      <c r="G72" s="488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395</v>
      </c>
      <c r="O72" s="264"/>
      <c r="P72" s="211">
        <v>3355</v>
      </c>
      <c r="Q72" s="471"/>
      <c r="R72" s="563"/>
      <c r="S72" s="564"/>
      <c r="T72" s="502"/>
      <c r="U72" s="582"/>
      <c r="V72" s="581"/>
      <c r="W72" s="584"/>
      <c r="X72" s="533"/>
      <c r="Y72" s="183"/>
      <c r="Z72" s="183"/>
      <c r="AA72" s="183"/>
      <c r="AB72" s="183"/>
      <c r="AC72" s="183"/>
      <c r="AD72" s="183"/>
    </row>
    <row r="73" spans="1:30" s="7" customFormat="1" x14ac:dyDescent="0.25">
      <c r="A73" s="464"/>
      <c r="B73" s="541"/>
      <c r="C73" s="541"/>
      <c r="D73" s="541"/>
      <c r="E73" s="485"/>
      <c r="F73" s="485"/>
      <c r="G73" s="488"/>
      <c r="H73" s="210" t="s">
        <v>402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400</v>
      </c>
      <c r="O73" s="264"/>
      <c r="P73" s="211">
        <v>3356</v>
      </c>
      <c r="Q73" s="471"/>
      <c r="R73" s="561" t="s">
        <v>403</v>
      </c>
      <c r="S73" s="562"/>
      <c r="T73" s="500"/>
      <c r="U73" s="582" t="s">
        <v>404</v>
      </c>
      <c r="V73" s="581" t="s">
        <v>405</v>
      </c>
      <c r="W73" s="584" t="s">
        <v>406</v>
      </c>
      <c r="X73" s="533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64"/>
      <c r="B74" s="541"/>
      <c r="C74" s="541"/>
      <c r="D74" s="541"/>
      <c r="E74" s="485"/>
      <c r="F74" s="485"/>
      <c r="G74" s="488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401</v>
      </c>
      <c r="O74" s="264"/>
      <c r="P74" s="211">
        <v>3357</v>
      </c>
      <c r="Q74" s="471"/>
      <c r="R74" s="563"/>
      <c r="S74" s="564"/>
      <c r="T74" s="502"/>
      <c r="U74" s="582"/>
      <c r="V74" s="581"/>
      <c r="W74" s="584"/>
      <c r="X74" s="533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64"/>
      <c r="B75" s="541"/>
      <c r="C75" s="541"/>
      <c r="D75" s="541"/>
      <c r="E75" s="485"/>
      <c r="F75" s="485"/>
      <c r="G75" s="488"/>
      <c r="H75" s="221" t="s">
        <v>421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415</v>
      </c>
      <c r="O75" s="264"/>
      <c r="P75" s="222">
        <v>3361</v>
      </c>
      <c r="Q75" s="471"/>
      <c r="R75" s="561" t="s">
        <v>417</v>
      </c>
      <c r="S75" s="562"/>
      <c r="T75" s="278"/>
      <c r="U75" s="500" t="s">
        <v>411</v>
      </c>
      <c r="V75" s="503" t="s">
        <v>412</v>
      </c>
      <c r="W75" s="578" t="s">
        <v>413</v>
      </c>
      <c r="X75" s="534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64"/>
      <c r="B76" s="541"/>
      <c r="C76" s="541"/>
      <c r="D76" s="541"/>
      <c r="E76" s="485"/>
      <c r="F76" s="485"/>
      <c r="G76" s="488"/>
      <c r="H76" s="221" t="s">
        <v>422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416</v>
      </c>
      <c r="O76" s="264"/>
      <c r="P76" s="222">
        <v>3362</v>
      </c>
      <c r="Q76" s="471"/>
      <c r="R76" s="567"/>
      <c r="S76" s="568"/>
      <c r="T76" s="279"/>
      <c r="U76" s="501"/>
      <c r="V76" s="504"/>
      <c r="W76" s="583"/>
      <c r="X76" s="535"/>
      <c r="Y76" s="183"/>
      <c r="Z76" s="183"/>
      <c r="AA76" s="183"/>
      <c r="AB76" s="183"/>
      <c r="AC76" s="183"/>
      <c r="AD76" s="183"/>
    </row>
    <row r="77" spans="1:30" s="7" customFormat="1" x14ac:dyDescent="0.25">
      <c r="A77" s="464"/>
      <c r="B77" s="541"/>
      <c r="C77" s="541"/>
      <c r="D77" s="541"/>
      <c r="E77" s="485"/>
      <c r="F77" s="485"/>
      <c r="G77" s="488"/>
      <c r="H77" s="221" t="s">
        <v>424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419</v>
      </c>
      <c r="O77" s="264"/>
      <c r="P77" s="222">
        <v>3363</v>
      </c>
      <c r="Q77" s="471"/>
      <c r="R77" s="563"/>
      <c r="S77" s="564"/>
      <c r="T77" s="280"/>
      <c r="U77" s="502"/>
      <c r="V77" s="505"/>
      <c r="W77" s="579"/>
      <c r="X77" s="536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64"/>
      <c r="B78" s="541"/>
      <c r="C78" s="541"/>
      <c r="D78" s="541"/>
      <c r="E78" s="485"/>
      <c r="F78" s="485"/>
      <c r="G78" s="488"/>
      <c r="H78" s="226" t="s">
        <v>428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436</v>
      </c>
      <c r="O78" s="264"/>
      <c r="P78" s="227">
        <v>3367</v>
      </c>
      <c r="Q78" s="471"/>
      <c r="R78" s="561" t="s">
        <v>439</v>
      </c>
      <c r="S78" s="562"/>
      <c r="T78" s="278"/>
      <c r="U78" s="500" t="s">
        <v>440</v>
      </c>
      <c r="V78" s="503" t="s">
        <v>441</v>
      </c>
      <c r="W78" s="578" t="s">
        <v>442</v>
      </c>
      <c r="X78" s="534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64"/>
      <c r="B79" s="541"/>
      <c r="C79" s="541"/>
      <c r="D79" s="541"/>
      <c r="E79" s="485"/>
      <c r="F79" s="485"/>
      <c r="G79" s="488"/>
      <c r="H79" s="226" t="s">
        <v>429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437</v>
      </c>
      <c r="O79" s="264"/>
      <c r="P79" s="227">
        <v>3368</v>
      </c>
      <c r="Q79" s="471"/>
      <c r="R79" s="567"/>
      <c r="S79" s="568"/>
      <c r="T79" s="279"/>
      <c r="U79" s="501"/>
      <c r="V79" s="504"/>
      <c r="W79" s="583"/>
      <c r="X79" s="535"/>
      <c r="Y79" s="183"/>
      <c r="Z79" s="183"/>
      <c r="AA79" s="183"/>
      <c r="AB79" s="183"/>
      <c r="AC79" s="183"/>
      <c r="AD79" s="183"/>
    </row>
    <row r="80" spans="1:30" s="7" customFormat="1" x14ac:dyDescent="0.25">
      <c r="A80" s="464"/>
      <c r="B80" s="541"/>
      <c r="C80" s="541"/>
      <c r="D80" s="541"/>
      <c r="E80" s="485"/>
      <c r="F80" s="485"/>
      <c r="G80" s="488"/>
      <c r="H80" s="226" t="s">
        <v>430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438</v>
      </c>
      <c r="O80" s="264"/>
      <c r="P80" s="227">
        <v>3369</v>
      </c>
      <c r="Q80" s="471"/>
      <c r="R80" s="563"/>
      <c r="S80" s="564"/>
      <c r="T80" s="280"/>
      <c r="U80" s="502"/>
      <c r="V80" s="505"/>
      <c r="W80" s="579"/>
      <c r="X80" s="536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64"/>
      <c r="B81" s="541"/>
      <c r="C81" s="541"/>
      <c r="D81" s="541"/>
      <c r="E81" s="485"/>
      <c r="F81" s="485"/>
      <c r="G81" s="488"/>
      <c r="H81" s="246" t="s">
        <v>475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467</v>
      </c>
      <c r="O81" s="264"/>
      <c r="P81" s="247">
        <v>3374</v>
      </c>
      <c r="Q81" s="471"/>
      <c r="R81" s="561" t="s">
        <v>601</v>
      </c>
      <c r="S81" s="562"/>
      <c r="T81" s="278"/>
      <c r="U81" s="500" t="s">
        <v>469</v>
      </c>
      <c r="V81" s="503" t="s">
        <v>471</v>
      </c>
      <c r="W81" s="578" t="s">
        <v>472</v>
      </c>
      <c r="X81" s="534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64"/>
      <c r="B82" s="541"/>
      <c r="C82" s="541"/>
      <c r="D82" s="541"/>
      <c r="E82" s="485"/>
      <c r="F82" s="485"/>
      <c r="G82" s="488"/>
      <c r="H82" s="246" t="s">
        <v>476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468</v>
      </c>
      <c r="O82" s="264"/>
      <c r="P82" s="247">
        <v>3375</v>
      </c>
      <c r="Q82" s="471"/>
      <c r="R82" s="563"/>
      <c r="S82" s="564"/>
      <c r="T82" s="280"/>
      <c r="U82" s="502"/>
      <c r="V82" s="505"/>
      <c r="W82" s="579"/>
      <c r="X82" s="536"/>
      <c r="Y82" s="183"/>
      <c r="Z82" s="183"/>
      <c r="AA82" s="183"/>
      <c r="AB82" s="183"/>
      <c r="AC82" s="183"/>
      <c r="AD82" s="183"/>
    </row>
    <row r="83" spans="1:30" s="7" customFormat="1" x14ac:dyDescent="0.25">
      <c r="A83" s="464"/>
      <c r="B83" s="541"/>
      <c r="C83" s="541"/>
      <c r="D83" s="541"/>
      <c r="E83" s="485"/>
      <c r="F83" s="485"/>
      <c r="G83" s="488"/>
      <c r="H83" s="251" t="s">
        <v>475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494</v>
      </c>
      <c r="O83" s="264"/>
      <c r="P83" s="252">
        <v>3376</v>
      </c>
      <c r="Q83" s="471"/>
      <c r="R83" s="277" t="s">
        <v>505</v>
      </c>
      <c r="S83" s="277" t="s">
        <v>504</v>
      </c>
      <c r="T83" s="277" t="s">
        <v>507</v>
      </c>
      <c r="U83" s="256" t="s">
        <v>477</v>
      </c>
      <c r="V83" s="255" t="s">
        <v>478</v>
      </c>
      <c r="W83" s="258" t="s">
        <v>479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64"/>
      <c r="B84" s="541"/>
      <c r="C84" s="541"/>
      <c r="D84" s="541"/>
      <c r="E84" s="485"/>
      <c r="F84" s="485"/>
      <c r="G84" s="488"/>
      <c r="H84" s="264" t="s">
        <v>537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485</v>
      </c>
      <c r="O84" s="264" t="s">
        <v>492</v>
      </c>
      <c r="P84" s="265">
        <v>3377</v>
      </c>
      <c r="Q84" s="471"/>
      <c r="R84" s="500" t="s">
        <v>600</v>
      </c>
      <c r="S84" s="500" t="s">
        <v>514</v>
      </c>
      <c r="T84" s="500" t="s">
        <v>513</v>
      </c>
      <c r="U84" s="500" t="s">
        <v>488</v>
      </c>
      <c r="V84" s="503" t="s">
        <v>489</v>
      </c>
      <c r="W84" s="578" t="s">
        <v>490</v>
      </c>
      <c r="X84" s="534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64"/>
      <c r="B85" s="541"/>
      <c r="C85" s="541"/>
      <c r="D85" s="541"/>
      <c r="E85" s="485"/>
      <c r="F85" s="485"/>
      <c r="G85" s="488"/>
      <c r="H85" s="264" t="s">
        <v>538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486</v>
      </c>
      <c r="O85" s="264" t="s">
        <v>492</v>
      </c>
      <c r="P85" s="265">
        <v>3378</v>
      </c>
      <c r="Q85" s="471"/>
      <c r="R85" s="502"/>
      <c r="S85" s="502"/>
      <c r="T85" s="502"/>
      <c r="U85" s="502"/>
      <c r="V85" s="505"/>
      <c r="W85" s="579"/>
      <c r="X85" s="536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64"/>
      <c r="B86" s="541"/>
      <c r="C86" s="541"/>
      <c r="D86" s="541"/>
      <c r="E86" s="485"/>
      <c r="F86" s="485"/>
      <c r="G86" s="488"/>
      <c r="H86" s="288" t="s">
        <v>537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530</v>
      </c>
      <c r="O86" s="288" t="s">
        <v>531</v>
      </c>
      <c r="P86" s="289">
        <v>3382</v>
      </c>
      <c r="Q86" s="471"/>
      <c r="R86" s="493" t="s">
        <v>532</v>
      </c>
      <c r="S86" s="494"/>
      <c r="T86" s="290" t="s">
        <v>533</v>
      </c>
      <c r="U86" s="290" t="s">
        <v>534</v>
      </c>
      <c r="V86" s="291" t="s">
        <v>535</v>
      </c>
      <c r="W86" s="293" t="s">
        <v>536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64"/>
      <c r="B87" s="541"/>
      <c r="C87" s="541"/>
      <c r="D87" s="541"/>
      <c r="E87" s="485"/>
      <c r="F87" s="485"/>
      <c r="G87" s="488"/>
      <c r="H87" s="294" t="s">
        <v>546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548</v>
      </c>
      <c r="O87" s="294" t="s">
        <v>550</v>
      </c>
      <c r="P87" s="295">
        <v>3383</v>
      </c>
      <c r="Q87" s="471"/>
      <c r="R87" s="500" t="s">
        <v>599</v>
      </c>
      <c r="S87" s="500" t="s">
        <v>543</v>
      </c>
      <c r="T87" s="500" t="s">
        <v>544</v>
      </c>
      <c r="U87" s="500" t="s">
        <v>551</v>
      </c>
      <c r="V87" s="503" t="s">
        <v>552</v>
      </c>
      <c r="W87" s="578" t="s">
        <v>553</v>
      </c>
      <c r="X87" s="534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64"/>
      <c r="B88" s="541"/>
      <c r="C88" s="541"/>
      <c r="D88" s="541"/>
      <c r="E88" s="485"/>
      <c r="F88" s="485"/>
      <c r="G88" s="488"/>
      <c r="H88" s="294" t="s">
        <v>547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549</v>
      </c>
      <c r="O88" s="294" t="s">
        <v>550</v>
      </c>
      <c r="P88" s="295">
        <v>3384</v>
      </c>
      <c r="Q88" s="471"/>
      <c r="R88" s="502"/>
      <c r="S88" s="502"/>
      <c r="T88" s="502"/>
      <c r="U88" s="502"/>
      <c r="V88" s="505"/>
      <c r="W88" s="579"/>
      <c r="X88" s="536"/>
      <c r="Y88" s="183"/>
      <c r="Z88" s="183"/>
      <c r="AA88" s="183"/>
      <c r="AB88" s="183"/>
      <c r="AC88" s="183"/>
      <c r="AD88" s="183"/>
    </row>
    <row r="89" spans="1:30" s="7" customFormat="1" x14ac:dyDescent="0.25">
      <c r="A89" s="464"/>
      <c r="B89" s="541"/>
      <c r="C89" s="541"/>
      <c r="D89" s="541"/>
      <c r="E89" s="485"/>
      <c r="F89" s="485"/>
      <c r="G89" s="488"/>
      <c r="H89" s="306" t="s">
        <v>568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567</v>
      </c>
      <c r="O89" s="306" t="s">
        <v>570</v>
      </c>
      <c r="P89" s="307">
        <v>3387</v>
      </c>
      <c r="Q89" s="471"/>
      <c r="R89" s="500" t="s">
        <v>565</v>
      </c>
      <c r="S89" s="500" t="s">
        <v>566</v>
      </c>
      <c r="T89" s="500" t="s">
        <v>564</v>
      </c>
      <c r="U89" s="500" t="s">
        <v>571</v>
      </c>
      <c r="V89" s="503" t="s">
        <v>572</v>
      </c>
      <c r="W89" s="578" t="s">
        <v>573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64"/>
      <c r="B90" s="541"/>
      <c r="C90" s="541"/>
      <c r="D90" s="541"/>
      <c r="E90" s="485"/>
      <c r="F90" s="485"/>
      <c r="G90" s="488"/>
      <c r="H90" s="306" t="s">
        <v>569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574</v>
      </c>
      <c r="O90" s="306" t="s">
        <v>570</v>
      </c>
      <c r="P90" s="307">
        <v>3388</v>
      </c>
      <c r="Q90" s="471"/>
      <c r="R90" s="502"/>
      <c r="S90" s="502"/>
      <c r="T90" s="502"/>
      <c r="U90" s="502"/>
      <c r="V90" s="505"/>
      <c r="W90" s="579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64"/>
      <c r="B91" s="541"/>
      <c r="C91" s="541"/>
      <c r="D91" s="541"/>
      <c r="E91" s="485"/>
      <c r="F91" s="485"/>
      <c r="G91" s="488"/>
      <c r="H91" s="317" t="s">
        <v>588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586</v>
      </c>
      <c r="O91" s="317" t="s">
        <v>587</v>
      </c>
      <c r="P91" s="318">
        <v>3391</v>
      </c>
      <c r="Q91" s="471"/>
      <c r="R91" s="561" t="s">
        <v>589</v>
      </c>
      <c r="S91" s="562"/>
      <c r="T91" s="500"/>
      <c r="U91" s="500" t="s">
        <v>590</v>
      </c>
      <c r="V91" s="503" t="s">
        <v>591</v>
      </c>
      <c r="W91" s="578" t="s">
        <v>592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64"/>
      <c r="B92" s="541"/>
      <c r="C92" s="541"/>
      <c r="D92" s="541"/>
      <c r="E92" s="485"/>
      <c r="F92" s="485"/>
      <c r="G92" s="488"/>
      <c r="H92" s="324" t="s">
        <v>596</v>
      </c>
      <c r="I92" s="325">
        <v>2</v>
      </c>
      <c r="J92" s="325">
        <f t="shared" ref="J92:J141" si="4">ROUND(K92+(L92*2/1024),0)</f>
        <v>6</v>
      </c>
      <c r="K92" s="158">
        <v>2</v>
      </c>
      <c r="L92" s="158">
        <v>2000</v>
      </c>
      <c r="M92" s="325">
        <v>420</v>
      </c>
      <c r="N92" s="324" t="s">
        <v>594</v>
      </c>
      <c r="O92" s="324" t="s">
        <v>595</v>
      </c>
      <c r="P92" s="325">
        <v>3393</v>
      </c>
      <c r="Q92" s="471"/>
      <c r="R92" s="563" t="s">
        <v>598</v>
      </c>
      <c r="S92" s="564"/>
      <c r="T92" s="502"/>
      <c r="U92" s="502"/>
      <c r="V92" s="505"/>
      <c r="W92" s="579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64"/>
      <c r="B93" s="541"/>
      <c r="C93" s="541"/>
      <c r="D93" s="541"/>
      <c r="E93" s="485"/>
      <c r="F93" s="485"/>
      <c r="G93" s="488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651</v>
      </c>
      <c r="O93" s="341" t="s">
        <v>484</v>
      </c>
      <c r="P93" s="342">
        <v>3396</v>
      </c>
      <c r="Q93" s="471"/>
      <c r="R93" s="493" t="s">
        <v>652</v>
      </c>
      <c r="S93" s="494"/>
      <c r="T93" s="347"/>
      <c r="U93" s="347" t="s">
        <v>653</v>
      </c>
      <c r="V93" s="346" t="s">
        <v>654</v>
      </c>
      <c r="W93" s="348" t="s">
        <v>655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64"/>
      <c r="B94" s="541"/>
      <c r="C94" s="541"/>
      <c r="D94" s="541"/>
      <c r="E94" s="486"/>
      <c r="F94" s="486"/>
      <c r="G94" s="489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71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73" t="s">
        <v>745</v>
      </c>
      <c r="B95" s="515">
        <v>72</v>
      </c>
      <c r="C95" s="515">
        <v>512</v>
      </c>
      <c r="D95" s="515">
        <v>80</v>
      </c>
      <c r="E95" s="472" t="str">
        <f>TEXT(ROUND(SUM(I94:I141)/(B95*2)*100,4),"0.00")</f>
        <v>73.61</v>
      </c>
      <c r="F95" s="472" t="str">
        <f>TEXT(ROUND(SUM(J95:J141)/C95*100,4),"0.00")</f>
        <v>55.08</v>
      </c>
      <c r="G95" s="475" t="str">
        <f>TEXT(ROUND(SUM(M95:M141)/(D95*1024)*100,4),"0.00")</f>
        <v>24.10</v>
      </c>
      <c r="H95" s="383" t="s">
        <v>739</v>
      </c>
      <c r="I95" s="378">
        <v>2</v>
      </c>
      <c r="J95" s="398">
        <f t="shared" si="4"/>
        <v>6</v>
      </c>
      <c r="K95" s="378">
        <v>2</v>
      </c>
      <c r="L95" s="378">
        <v>2000</v>
      </c>
      <c r="M95" s="378">
        <v>420</v>
      </c>
      <c r="N95" s="383" t="s">
        <v>729</v>
      </c>
      <c r="O95" s="490" t="s">
        <v>731</v>
      </c>
      <c r="P95" s="378">
        <v>3306</v>
      </c>
      <c r="Q95" s="490" t="s">
        <v>747</v>
      </c>
      <c r="R95" s="460" t="s">
        <v>733</v>
      </c>
      <c r="S95" s="460" t="s">
        <v>734</v>
      </c>
      <c r="T95" s="460" t="s">
        <v>735</v>
      </c>
      <c r="U95" s="460" t="s">
        <v>736</v>
      </c>
      <c r="V95" s="548" t="s">
        <v>737</v>
      </c>
      <c r="W95" s="550" t="s">
        <v>738</v>
      </c>
      <c r="X95" s="495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74"/>
      <c r="B96" s="516"/>
      <c r="C96" s="516"/>
      <c r="D96" s="516"/>
      <c r="E96" s="473"/>
      <c r="F96" s="473"/>
      <c r="G96" s="476"/>
      <c r="H96" s="383" t="s">
        <v>740</v>
      </c>
      <c r="I96" s="384">
        <v>2</v>
      </c>
      <c r="J96" s="398">
        <f t="shared" si="4"/>
        <v>6</v>
      </c>
      <c r="K96" s="384">
        <v>2</v>
      </c>
      <c r="L96" s="384">
        <v>2000</v>
      </c>
      <c r="M96" s="384">
        <v>420</v>
      </c>
      <c r="N96" s="383" t="s">
        <v>730</v>
      </c>
      <c r="O96" s="491"/>
      <c r="P96" s="384">
        <v>3307</v>
      </c>
      <c r="Q96" s="491"/>
      <c r="R96" s="461"/>
      <c r="S96" s="461"/>
      <c r="T96" s="461"/>
      <c r="U96" s="461"/>
      <c r="V96" s="549"/>
      <c r="W96" s="551"/>
      <c r="X96" s="496"/>
      <c r="Y96" s="183"/>
      <c r="Z96" s="183"/>
      <c r="AA96" s="183"/>
      <c r="AB96" s="183"/>
      <c r="AC96" s="183"/>
      <c r="AD96" s="183"/>
    </row>
    <row r="97" spans="1:30" s="7" customFormat="1" x14ac:dyDescent="0.25">
      <c r="A97" s="574"/>
      <c r="B97" s="516"/>
      <c r="C97" s="516"/>
      <c r="D97" s="516"/>
      <c r="E97" s="473"/>
      <c r="F97" s="473"/>
      <c r="G97" s="476"/>
      <c r="H97" s="397" t="s">
        <v>778</v>
      </c>
      <c r="I97" s="398">
        <v>2</v>
      </c>
      <c r="J97" s="398">
        <f t="shared" si="4"/>
        <v>6</v>
      </c>
      <c r="K97" s="398">
        <v>2</v>
      </c>
      <c r="L97" s="398">
        <v>2000</v>
      </c>
      <c r="M97" s="398">
        <v>420</v>
      </c>
      <c r="N97" s="397" t="s">
        <v>776</v>
      </c>
      <c r="O97" s="491"/>
      <c r="P97" s="398">
        <v>3313</v>
      </c>
      <c r="Q97" s="491"/>
      <c r="R97" s="555" t="s">
        <v>786</v>
      </c>
      <c r="S97" s="556"/>
      <c r="T97" s="460" t="s">
        <v>782</v>
      </c>
      <c r="U97" s="460" t="s">
        <v>783</v>
      </c>
      <c r="V97" s="548" t="s">
        <v>784</v>
      </c>
      <c r="W97" s="550" t="s">
        <v>785</v>
      </c>
      <c r="X97" s="495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74"/>
      <c r="B98" s="516"/>
      <c r="C98" s="516"/>
      <c r="D98" s="516"/>
      <c r="E98" s="473"/>
      <c r="F98" s="473"/>
      <c r="G98" s="476"/>
      <c r="H98" s="397" t="s">
        <v>779</v>
      </c>
      <c r="I98" s="398">
        <v>2</v>
      </c>
      <c r="J98" s="398">
        <f t="shared" si="4"/>
        <v>6</v>
      </c>
      <c r="K98" s="398">
        <v>2</v>
      </c>
      <c r="L98" s="398">
        <v>2000</v>
      </c>
      <c r="M98" s="398">
        <v>420</v>
      </c>
      <c r="N98" s="397" t="s">
        <v>777</v>
      </c>
      <c r="O98" s="491"/>
      <c r="P98" s="398">
        <v>3314</v>
      </c>
      <c r="Q98" s="491"/>
      <c r="R98" s="557"/>
      <c r="S98" s="558"/>
      <c r="T98" s="461"/>
      <c r="U98" s="461"/>
      <c r="V98" s="549"/>
      <c r="W98" s="551"/>
      <c r="X98" s="496"/>
      <c r="Y98" s="183"/>
      <c r="Z98" s="183"/>
      <c r="AA98" s="183"/>
      <c r="AB98" s="183"/>
      <c r="AC98" s="183"/>
      <c r="AD98" s="183"/>
    </row>
    <row r="99" spans="1:30" s="7" customFormat="1" x14ac:dyDescent="0.25">
      <c r="A99" s="574"/>
      <c r="B99" s="516"/>
      <c r="C99" s="516"/>
      <c r="D99" s="516"/>
      <c r="E99" s="473"/>
      <c r="F99" s="473"/>
      <c r="G99" s="476"/>
      <c r="H99" s="400" t="s">
        <v>787</v>
      </c>
      <c r="I99" s="401">
        <v>2</v>
      </c>
      <c r="J99" s="401">
        <f t="shared" si="4"/>
        <v>6</v>
      </c>
      <c r="K99" s="401">
        <v>2</v>
      </c>
      <c r="L99" s="401">
        <v>2000</v>
      </c>
      <c r="M99" s="401">
        <v>420</v>
      </c>
      <c r="N99" s="400" t="s">
        <v>794</v>
      </c>
      <c r="O99" s="491"/>
      <c r="P99" s="401">
        <v>3315</v>
      </c>
      <c r="Q99" s="491"/>
      <c r="R99" s="555" t="s">
        <v>790</v>
      </c>
      <c r="S99" s="556"/>
      <c r="T99" s="460" t="s">
        <v>789</v>
      </c>
      <c r="U99" s="460" t="s">
        <v>791</v>
      </c>
      <c r="V99" s="548" t="s">
        <v>792</v>
      </c>
      <c r="W99" s="550" t="s">
        <v>793</v>
      </c>
      <c r="X99" s="495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74"/>
      <c r="B100" s="516"/>
      <c r="C100" s="516"/>
      <c r="D100" s="516"/>
      <c r="E100" s="473"/>
      <c r="F100" s="473"/>
      <c r="G100" s="476"/>
      <c r="H100" s="400" t="s">
        <v>788</v>
      </c>
      <c r="I100" s="401">
        <v>2</v>
      </c>
      <c r="J100" s="401">
        <f t="shared" si="4"/>
        <v>6</v>
      </c>
      <c r="K100" s="401">
        <v>2</v>
      </c>
      <c r="L100" s="401">
        <v>2000</v>
      </c>
      <c r="M100" s="401">
        <v>420</v>
      </c>
      <c r="N100" s="400" t="s">
        <v>795</v>
      </c>
      <c r="O100" s="491"/>
      <c r="P100" s="401">
        <v>3316</v>
      </c>
      <c r="Q100" s="491"/>
      <c r="R100" s="557"/>
      <c r="S100" s="558"/>
      <c r="T100" s="461"/>
      <c r="U100" s="461"/>
      <c r="V100" s="549"/>
      <c r="W100" s="551"/>
      <c r="X100" s="496"/>
      <c r="Y100" s="183"/>
      <c r="Z100" s="183"/>
      <c r="AA100" s="183"/>
      <c r="AB100" s="183"/>
      <c r="AC100" s="183"/>
      <c r="AD100" s="183"/>
    </row>
    <row r="101" spans="1:30" s="7" customFormat="1" ht="14.4" customHeight="1" x14ac:dyDescent="0.25">
      <c r="A101" s="574"/>
      <c r="B101" s="516"/>
      <c r="C101" s="516"/>
      <c r="D101" s="516"/>
      <c r="E101" s="473"/>
      <c r="F101" s="473"/>
      <c r="G101" s="476"/>
      <c r="H101" s="490" t="s">
        <v>811</v>
      </c>
      <c r="I101" s="408">
        <v>2</v>
      </c>
      <c r="J101" s="408">
        <f t="shared" ref="J101:J106" si="5">ROUND(K101+(L101*2/1024),0)</f>
        <v>6</v>
      </c>
      <c r="K101" s="408">
        <v>2</v>
      </c>
      <c r="L101" s="408">
        <v>2000</v>
      </c>
      <c r="M101" s="408">
        <v>420</v>
      </c>
      <c r="N101" s="407" t="s">
        <v>809</v>
      </c>
      <c r="O101" s="491"/>
      <c r="P101" s="408">
        <v>3319</v>
      </c>
      <c r="Q101" s="491"/>
      <c r="R101" s="460" t="s">
        <v>812</v>
      </c>
      <c r="S101" s="460" t="s">
        <v>813</v>
      </c>
      <c r="T101" s="460" t="s">
        <v>921</v>
      </c>
      <c r="U101" s="460" t="s">
        <v>814</v>
      </c>
      <c r="V101" s="548" t="s">
        <v>815</v>
      </c>
      <c r="W101" s="550" t="s">
        <v>816</v>
      </c>
      <c r="X101" s="592">
        <v>44141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74"/>
      <c r="B102" s="516"/>
      <c r="C102" s="516"/>
      <c r="D102" s="516"/>
      <c r="E102" s="473"/>
      <c r="F102" s="473"/>
      <c r="G102" s="476"/>
      <c r="H102" s="492"/>
      <c r="I102" s="408">
        <v>2</v>
      </c>
      <c r="J102" s="408">
        <f t="shared" si="5"/>
        <v>6</v>
      </c>
      <c r="K102" s="408">
        <v>2</v>
      </c>
      <c r="L102" s="408">
        <v>2000</v>
      </c>
      <c r="M102" s="408">
        <v>420</v>
      </c>
      <c r="N102" s="407" t="s">
        <v>810</v>
      </c>
      <c r="O102" s="491"/>
      <c r="P102" s="408">
        <v>3320</v>
      </c>
      <c r="Q102" s="491"/>
      <c r="R102" s="559"/>
      <c r="S102" s="559"/>
      <c r="T102" s="559"/>
      <c r="U102" s="559"/>
      <c r="V102" s="560"/>
      <c r="W102" s="554"/>
      <c r="X102" s="592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74"/>
      <c r="B103" s="516"/>
      <c r="C103" s="516"/>
      <c r="D103" s="516"/>
      <c r="E103" s="473"/>
      <c r="F103" s="473"/>
      <c r="G103" s="476"/>
      <c r="H103" s="490" t="s">
        <v>819</v>
      </c>
      <c r="I103" s="410">
        <v>2</v>
      </c>
      <c r="J103" s="410">
        <f t="shared" si="5"/>
        <v>6</v>
      </c>
      <c r="K103" s="410">
        <v>2</v>
      </c>
      <c r="L103" s="410">
        <v>2000</v>
      </c>
      <c r="M103" s="410">
        <v>420</v>
      </c>
      <c r="N103" s="409" t="s">
        <v>817</v>
      </c>
      <c r="O103" s="491"/>
      <c r="P103" s="410">
        <v>3321</v>
      </c>
      <c r="Q103" s="491"/>
      <c r="R103" s="559"/>
      <c r="S103" s="559"/>
      <c r="T103" s="559"/>
      <c r="U103" s="559"/>
      <c r="V103" s="560"/>
      <c r="W103" s="554"/>
      <c r="X103" s="592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74"/>
      <c r="B104" s="516"/>
      <c r="C104" s="516"/>
      <c r="D104" s="516"/>
      <c r="E104" s="473"/>
      <c r="F104" s="473"/>
      <c r="G104" s="476"/>
      <c r="H104" s="492"/>
      <c r="I104" s="410">
        <v>2</v>
      </c>
      <c r="J104" s="410">
        <f t="shared" si="5"/>
        <v>6</v>
      </c>
      <c r="K104" s="410">
        <v>2</v>
      </c>
      <c r="L104" s="410">
        <v>2000</v>
      </c>
      <c r="M104" s="410">
        <v>420</v>
      </c>
      <c r="N104" s="409" t="s">
        <v>818</v>
      </c>
      <c r="O104" s="491"/>
      <c r="P104" s="410">
        <v>3322</v>
      </c>
      <c r="Q104" s="491"/>
      <c r="R104" s="559"/>
      <c r="S104" s="559"/>
      <c r="T104" s="559"/>
      <c r="U104" s="559"/>
      <c r="V104" s="560"/>
      <c r="W104" s="554"/>
      <c r="X104" s="592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74"/>
      <c r="B105" s="516"/>
      <c r="C105" s="516"/>
      <c r="D105" s="516"/>
      <c r="E105" s="473"/>
      <c r="F105" s="473"/>
      <c r="G105" s="476"/>
      <c r="H105" s="428" t="s">
        <v>860</v>
      </c>
      <c r="I105" s="429">
        <v>2</v>
      </c>
      <c r="J105" s="429">
        <f t="shared" si="5"/>
        <v>6</v>
      </c>
      <c r="K105" s="429">
        <v>2</v>
      </c>
      <c r="L105" s="429">
        <v>2000</v>
      </c>
      <c r="M105" s="429">
        <v>420</v>
      </c>
      <c r="N105" s="428" t="s">
        <v>861</v>
      </c>
      <c r="O105" s="491"/>
      <c r="P105" s="429">
        <v>3323</v>
      </c>
      <c r="Q105" s="491"/>
      <c r="R105" s="559"/>
      <c r="S105" s="559"/>
      <c r="T105" s="559"/>
      <c r="U105" s="559"/>
      <c r="V105" s="560"/>
      <c r="W105" s="554"/>
      <c r="X105" s="589">
        <v>44162</v>
      </c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74"/>
      <c r="B106" s="516"/>
      <c r="C106" s="516"/>
      <c r="D106" s="516"/>
      <c r="E106" s="473"/>
      <c r="F106" s="473"/>
      <c r="G106" s="476"/>
      <c r="H106" s="428" t="s">
        <v>860</v>
      </c>
      <c r="I106" s="429">
        <v>2</v>
      </c>
      <c r="J106" s="429">
        <f t="shared" si="5"/>
        <v>6</v>
      </c>
      <c r="K106" s="429">
        <v>2</v>
      </c>
      <c r="L106" s="429">
        <v>2000</v>
      </c>
      <c r="M106" s="429">
        <v>420</v>
      </c>
      <c r="N106" s="428" t="s">
        <v>862</v>
      </c>
      <c r="O106" s="491"/>
      <c r="P106" s="429">
        <v>3324</v>
      </c>
      <c r="Q106" s="491"/>
      <c r="R106" s="461"/>
      <c r="S106" s="461"/>
      <c r="T106" s="461"/>
      <c r="U106" s="461"/>
      <c r="V106" s="549"/>
      <c r="W106" s="551"/>
      <c r="X106" s="590"/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74"/>
      <c r="B107" s="516"/>
      <c r="C107" s="516"/>
      <c r="D107" s="516"/>
      <c r="E107" s="473"/>
      <c r="F107" s="473"/>
      <c r="G107" s="476"/>
      <c r="H107" s="431" t="s">
        <v>863</v>
      </c>
      <c r="I107" s="432">
        <v>2</v>
      </c>
      <c r="J107" s="432">
        <f t="shared" ref="J107:J117" si="6">ROUND(K107+(L107*2/1024),0)</f>
        <v>6</v>
      </c>
      <c r="K107" s="432">
        <v>2</v>
      </c>
      <c r="L107" s="432">
        <v>2000</v>
      </c>
      <c r="M107" s="432">
        <v>420</v>
      </c>
      <c r="N107" s="431" t="s">
        <v>865</v>
      </c>
      <c r="O107" s="491"/>
      <c r="P107" s="432">
        <v>3325</v>
      </c>
      <c r="Q107" s="491"/>
      <c r="R107" s="460" t="s">
        <v>867</v>
      </c>
      <c r="S107" s="460" t="s">
        <v>868</v>
      </c>
      <c r="T107" s="460"/>
      <c r="U107" s="460" t="s">
        <v>869</v>
      </c>
      <c r="V107" s="548" t="s">
        <v>870</v>
      </c>
      <c r="W107" s="550" t="s">
        <v>871</v>
      </c>
      <c r="X107" s="589">
        <v>44165</v>
      </c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74"/>
      <c r="B108" s="516"/>
      <c r="C108" s="516"/>
      <c r="D108" s="516"/>
      <c r="E108" s="473"/>
      <c r="F108" s="473"/>
      <c r="G108" s="476"/>
      <c r="H108" s="431" t="s">
        <v>864</v>
      </c>
      <c r="I108" s="432">
        <v>2</v>
      </c>
      <c r="J108" s="432">
        <f t="shared" si="6"/>
        <v>6</v>
      </c>
      <c r="K108" s="432">
        <v>2</v>
      </c>
      <c r="L108" s="432">
        <v>2000</v>
      </c>
      <c r="M108" s="432">
        <v>420</v>
      </c>
      <c r="N108" s="431" t="s">
        <v>866</v>
      </c>
      <c r="O108" s="491"/>
      <c r="P108" s="432">
        <v>3326</v>
      </c>
      <c r="Q108" s="491"/>
      <c r="R108" s="559"/>
      <c r="S108" s="461"/>
      <c r="T108" s="461"/>
      <c r="U108" s="461"/>
      <c r="V108" s="549"/>
      <c r="W108" s="551"/>
      <c r="X108" s="590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74"/>
      <c r="B109" s="516"/>
      <c r="C109" s="516"/>
      <c r="D109" s="516"/>
      <c r="E109" s="473"/>
      <c r="F109" s="473"/>
      <c r="G109" s="476"/>
      <c r="H109" s="435" t="s">
        <v>877</v>
      </c>
      <c r="I109" s="436">
        <v>2</v>
      </c>
      <c r="J109" s="436">
        <f t="shared" ref="J109" si="7">ROUND(K109+(L109*2/1024),0)</f>
        <v>6</v>
      </c>
      <c r="K109" s="436">
        <v>2</v>
      </c>
      <c r="L109" s="436">
        <v>2000</v>
      </c>
      <c r="M109" s="436">
        <v>420</v>
      </c>
      <c r="N109" s="435" t="s">
        <v>879</v>
      </c>
      <c r="O109" s="491"/>
      <c r="P109" s="436">
        <v>3334</v>
      </c>
      <c r="Q109" s="491"/>
      <c r="R109" s="559"/>
      <c r="S109" s="460" t="s">
        <v>881</v>
      </c>
      <c r="T109" s="475"/>
      <c r="U109" s="460" t="s">
        <v>882</v>
      </c>
      <c r="V109" s="552"/>
      <c r="W109" s="515"/>
      <c r="X109" s="589">
        <v>44169</v>
      </c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74"/>
      <c r="B110" s="516"/>
      <c r="C110" s="516"/>
      <c r="D110" s="516"/>
      <c r="E110" s="473"/>
      <c r="F110" s="473"/>
      <c r="G110" s="476"/>
      <c r="H110" s="435" t="s">
        <v>878</v>
      </c>
      <c r="I110" s="436">
        <v>2</v>
      </c>
      <c r="J110" s="436">
        <f t="shared" si="6"/>
        <v>6</v>
      </c>
      <c r="K110" s="436">
        <v>2</v>
      </c>
      <c r="L110" s="436">
        <v>2000</v>
      </c>
      <c r="M110" s="436">
        <v>420</v>
      </c>
      <c r="N110" s="435" t="s">
        <v>880</v>
      </c>
      <c r="O110" s="491"/>
      <c r="P110" s="436">
        <v>3335</v>
      </c>
      <c r="Q110" s="491"/>
      <c r="R110" s="559"/>
      <c r="S110" s="461"/>
      <c r="T110" s="477"/>
      <c r="U110" s="477"/>
      <c r="V110" s="553"/>
      <c r="W110" s="517"/>
      <c r="X110" s="591"/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74"/>
      <c r="B111" s="516"/>
      <c r="C111" s="516"/>
      <c r="D111" s="516"/>
      <c r="E111" s="473"/>
      <c r="F111" s="473"/>
      <c r="G111" s="476"/>
      <c r="H111" s="435" t="s">
        <v>877</v>
      </c>
      <c r="I111" s="436">
        <v>2</v>
      </c>
      <c r="J111" s="436">
        <f t="shared" ref="J111" si="8">ROUND(K111+(L111*2/1024),0)</f>
        <v>6</v>
      </c>
      <c r="K111" s="436">
        <v>2</v>
      </c>
      <c r="L111" s="436">
        <v>2000</v>
      </c>
      <c r="M111" s="436">
        <v>420</v>
      </c>
      <c r="N111" s="435" t="s">
        <v>883</v>
      </c>
      <c r="O111" s="491"/>
      <c r="P111" s="436">
        <v>3336</v>
      </c>
      <c r="Q111" s="491"/>
      <c r="R111" s="559"/>
      <c r="S111" s="460" t="s">
        <v>885</v>
      </c>
      <c r="T111" s="475"/>
      <c r="U111" s="460" t="s">
        <v>886</v>
      </c>
      <c r="V111" s="552"/>
      <c r="W111" s="515"/>
      <c r="X111" s="591"/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74"/>
      <c r="B112" s="516"/>
      <c r="C112" s="516"/>
      <c r="D112" s="516"/>
      <c r="E112" s="473"/>
      <c r="F112" s="473"/>
      <c r="G112" s="476"/>
      <c r="H112" s="435" t="s">
        <v>891</v>
      </c>
      <c r="I112" s="436">
        <v>2</v>
      </c>
      <c r="J112" s="436">
        <f t="shared" si="6"/>
        <v>6</v>
      </c>
      <c r="K112" s="436">
        <v>2</v>
      </c>
      <c r="L112" s="436">
        <v>2000</v>
      </c>
      <c r="M112" s="436">
        <v>420</v>
      </c>
      <c r="N112" s="435" t="s">
        <v>884</v>
      </c>
      <c r="O112" s="491"/>
      <c r="P112" s="436">
        <v>3337</v>
      </c>
      <c r="Q112" s="491"/>
      <c r="R112" s="461"/>
      <c r="S112" s="461"/>
      <c r="T112" s="477"/>
      <c r="U112" s="461"/>
      <c r="V112" s="553"/>
      <c r="W112" s="517"/>
      <c r="X112" s="590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74"/>
      <c r="B113" s="516"/>
      <c r="C113" s="516"/>
      <c r="D113" s="516"/>
      <c r="E113" s="473"/>
      <c r="F113" s="473"/>
      <c r="G113" s="476"/>
      <c r="H113" s="443" t="s">
        <v>926</v>
      </c>
      <c r="I113" s="444">
        <v>2</v>
      </c>
      <c r="J113" s="444">
        <f t="shared" si="6"/>
        <v>6</v>
      </c>
      <c r="K113" s="444">
        <v>2</v>
      </c>
      <c r="L113" s="444">
        <v>2000</v>
      </c>
      <c r="M113" s="444">
        <v>420</v>
      </c>
      <c r="N113" s="443" t="s">
        <v>928</v>
      </c>
      <c r="O113" s="491"/>
      <c r="P113" s="444">
        <v>3343</v>
      </c>
      <c r="Q113" s="491"/>
      <c r="R113" s="555" t="s">
        <v>930</v>
      </c>
      <c r="S113" s="556"/>
      <c r="T113" s="460" t="s">
        <v>931</v>
      </c>
      <c r="U113" s="460" t="s">
        <v>932</v>
      </c>
      <c r="V113" s="548" t="s">
        <v>933</v>
      </c>
      <c r="W113" s="550" t="s">
        <v>934</v>
      </c>
      <c r="X113" s="495">
        <v>44175</v>
      </c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574"/>
      <c r="B114" s="516"/>
      <c r="C114" s="516"/>
      <c r="D114" s="516"/>
      <c r="E114" s="473"/>
      <c r="F114" s="473"/>
      <c r="G114" s="476"/>
      <c r="H114" s="443" t="s">
        <v>927</v>
      </c>
      <c r="I114" s="444">
        <v>2</v>
      </c>
      <c r="J114" s="444">
        <f t="shared" si="6"/>
        <v>6</v>
      </c>
      <c r="K114" s="444">
        <v>2</v>
      </c>
      <c r="L114" s="444">
        <v>2000</v>
      </c>
      <c r="M114" s="444">
        <v>420</v>
      </c>
      <c r="N114" s="443" t="s">
        <v>929</v>
      </c>
      <c r="O114" s="491"/>
      <c r="P114" s="444">
        <v>3344</v>
      </c>
      <c r="Q114" s="491"/>
      <c r="R114" s="557"/>
      <c r="S114" s="558"/>
      <c r="T114" s="461"/>
      <c r="U114" s="461"/>
      <c r="V114" s="549"/>
      <c r="W114" s="551"/>
      <c r="X114" s="496"/>
      <c r="Y114" s="183"/>
      <c r="Z114" s="183"/>
      <c r="AA114" s="183"/>
      <c r="AB114" s="183"/>
      <c r="AC114" s="183"/>
      <c r="AD114" s="183"/>
    </row>
    <row r="115" spans="1:30" s="7" customFormat="1" x14ac:dyDescent="0.25">
      <c r="A115" s="574"/>
      <c r="B115" s="516"/>
      <c r="C115" s="516"/>
      <c r="D115" s="516"/>
      <c r="E115" s="473"/>
      <c r="F115" s="473"/>
      <c r="G115" s="476"/>
      <c r="H115" s="449" t="s">
        <v>951</v>
      </c>
      <c r="I115" s="450">
        <v>2</v>
      </c>
      <c r="J115" s="450">
        <f t="shared" si="6"/>
        <v>6</v>
      </c>
      <c r="K115" s="450">
        <v>2</v>
      </c>
      <c r="L115" s="450">
        <v>2000</v>
      </c>
      <c r="M115" s="450">
        <v>420</v>
      </c>
      <c r="N115" s="449" t="s">
        <v>952</v>
      </c>
      <c r="O115" s="491"/>
      <c r="P115" s="450">
        <v>3347</v>
      </c>
      <c r="Q115" s="491"/>
      <c r="R115" s="576" t="s">
        <v>953</v>
      </c>
      <c r="S115" s="577"/>
      <c r="T115" s="41" t="s">
        <v>954</v>
      </c>
      <c r="U115" s="41" t="s">
        <v>955</v>
      </c>
      <c r="V115" s="191" t="s">
        <v>956</v>
      </c>
      <c r="W115" s="396" t="s">
        <v>957</v>
      </c>
      <c r="X115" s="451">
        <v>44186</v>
      </c>
      <c r="Y115" s="183"/>
      <c r="Z115" s="183"/>
      <c r="AA115" s="183"/>
      <c r="AB115" s="183"/>
      <c r="AC115" s="183"/>
      <c r="AD115" s="183"/>
    </row>
    <row r="116" spans="1:30" s="7" customFormat="1" x14ac:dyDescent="0.25">
      <c r="A116" s="574"/>
      <c r="B116" s="516"/>
      <c r="C116" s="516"/>
      <c r="D116" s="516"/>
      <c r="E116" s="473"/>
      <c r="F116" s="473"/>
      <c r="G116" s="476"/>
      <c r="H116" s="453" t="s">
        <v>959</v>
      </c>
      <c r="I116" s="454">
        <v>2</v>
      </c>
      <c r="J116" s="454">
        <f t="shared" ref="J116" si="9">ROUND(K116+(L116*2/1024),0)</f>
        <v>6</v>
      </c>
      <c r="K116" s="454">
        <v>2</v>
      </c>
      <c r="L116" s="454">
        <v>2000</v>
      </c>
      <c r="M116" s="454">
        <v>420</v>
      </c>
      <c r="N116" s="453" t="s">
        <v>960</v>
      </c>
      <c r="O116" s="491"/>
      <c r="P116" s="454">
        <v>3348</v>
      </c>
      <c r="Q116" s="491"/>
      <c r="R116" s="460" t="s">
        <v>961</v>
      </c>
      <c r="S116" s="460" t="s">
        <v>962</v>
      </c>
      <c r="T116" s="460" t="s">
        <v>963</v>
      </c>
      <c r="U116" s="460" t="s">
        <v>955</v>
      </c>
      <c r="V116" s="548" t="s">
        <v>956</v>
      </c>
      <c r="W116" s="550" t="s">
        <v>957</v>
      </c>
      <c r="X116" s="495">
        <v>44189</v>
      </c>
      <c r="Y116" s="183"/>
      <c r="Z116" s="183"/>
      <c r="AA116" s="183"/>
      <c r="AB116" s="183"/>
      <c r="AC116" s="183"/>
      <c r="AD116" s="183"/>
    </row>
    <row r="117" spans="1:30" s="7" customFormat="1" x14ac:dyDescent="0.25">
      <c r="A117" s="574"/>
      <c r="B117" s="516"/>
      <c r="C117" s="516"/>
      <c r="D117" s="516"/>
      <c r="E117" s="473"/>
      <c r="F117" s="473"/>
      <c r="G117" s="476"/>
      <c r="H117" s="453" t="s">
        <v>959</v>
      </c>
      <c r="I117" s="454">
        <v>2</v>
      </c>
      <c r="J117" s="454">
        <f t="shared" si="6"/>
        <v>6</v>
      </c>
      <c r="K117" s="454">
        <v>2</v>
      </c>
      <c r="L117" s="454">
        <v>2000</v>
      </c>
      <c r="M117" s="454">
        <v>420</v>
      </c>
      <c r="N117" s="453" t="s">
        <v>964</v>
      </c>
      <c r="O117" s="491"/>
      <c r="P117" s="454">
        <v>3349</v>
      </c>
      <c r="Q117" s="491"/>
      <c r="R117" s="461"/>
      <c r="S117" s="461"/>
      <c r="T117" s="461"/>
      <c r="U117" s="461"/>
      <c r="V117" s="549"/>
      <c r="W117" s="551"/>
      <c r="X117" s="496"/>
      <c r="Y117" s="183"/>
      <c r="Z117" s="183"/>
      <c r="AA117" s="183"/>
      <c r="AB117" s="183"/>
      <c r="AC117" s="183"/>
      <c r="AD117" s="183"/>
    </row>
    <row r="118" spans="1:30" s="7" customFormat="1" x14ac:dyDescent="0.25">
      <c r="A118" s="575"/>
      <c r="B118" s="516"/>
      <c r="C118" s="516"/>
      <c r="D118" s="516"/>
      <c r="E118" s="473"/>
      <c r="F118" s="473"/>
      <c r="G118" s="476"/>
      <c r="H118" s="378"/>
      <c r="I118" s="378"/>
      <c r="J118" s="398">
        <f t="shared" si="4"/>
        <v>6</v>
      </c>
      <c r="K118" s="378">
        <v>2</v>
      </c>
      <c r="L118" s="378">
        <v>2000</v>
      </c>
      <c r="M118" s="378">
        <v>420</v>
      </c>
      <c r="N118" s="378"/>
      <c r="O118" s="491"/>
      <c r="P118" s="378"/>
      <c r="Q118" s="492"/>
      <c r="R118" s="379"/>
      <c r="S118" s="379"/>
      <c r="T118" s="379"/>
      <c r="U118" s="379"/>
      <c r="V118" s="380"/>
      <c r="W118" s="381"/>
      <c r="X118" s="382"/>
      <c r="Y118" s="183"/>
      <c r="Z118" s="183"/>
      <c r="AA118" s="183"/>
      <c r="AB118" s="183"/>
      <c r="AC118" s="183"/>
      <c r="AD118" s="183"/>
    </row>
    <row r="119" spans="1:30" s="7" customFormat="1" x14ac:dyDescent="0.25">
      <c r="A119" s="573" t="s">
        <v>746</v>
      </c>
      <c r="B119" s="516"/>
      <c r="C119" s="516"/>
      <c r="D119" s="516"/>
      <c r="E119" s="473"/>
      <c r="F119" s="473"/>
      <c r="G119" s="476"/>
      <c r="H119" s="391" t="s">
        <v>757</v>
      </c>
      <c r="I119" s="378">
        <v>16</v>
      </c>
      <c r="J119" s="398">
        <f t="shared" si="4"/>
        <v>6</v>
      </c>
      <c r="K119" s="378">
        <v>2</v>
      </c>
      <c r="L119" s="378">
        <v>2000</v>
      </c>
      <c r="M119" s="378">
        <v>420</v>
      </c>
      <c r="N119" s="391" t="s">
        <v>758</v>
      </c>
      <c r="O119" s="491"/>
      <c r="P119" s="378">
        <v>3308</v>
      </c>
      <c r="Q119" s="490" t="s">
        <v>732</v>
      </c>
      <c r="R119" s="571"/>
      <c r="S119" s="572"/>
      <c r="T119" s="41" t="s">
        <v>755</v>
      </c>
      <c r="U119" s="41" t="s">
        <v>756</v>
      </c>
      <c r="V119" s="380"/>
      <c r="W119" s="381"/>
      <c r="X119" s="393">
        <v>44117</v>
      </c>
      <c r="Y119" s="183"/>
      <c r="Z119" s="183"/>
      <c r="AA119" s="183"/>
      <c r="AB119" s="183"/>
      <c r="AC119" s="183"/>
      <c r="AD119" s="183"/>
    </row>
    <row r="120" spans="1:30" s="7" customFormat="1" x14ac:dyDescent="0.25">
      <c r="A120" s="574"/>
      <c r="B120" s="516"/>
      <c r="C120" s="516"/>
      <c r="D120" s="516"/>
      <c r="E120" s="473"/>
      <c r="F120" s="473"/>
      <c r="G120" s="476"/>
      <c r="H120" s="394" t="s">
        <v>759</v>
      </c>
      <c r="I120" s="395">
        <v>2</v>
      </c>
      <c r="J120" s="398">
        <f t="shared" si="4"/>
        <v>6</v>
      </c>
      <c r="K120" s="395">
        <v>2</v>
      </c>
      <c r="L120" s="395">
        <v>2000</v>
      </c>
      <c r="M120" s="395">
        <v>420</v>
      </c>
      <c r="N120" s="394" t="str">
        <f>"mysql_msb_" &amp; LOWER(H120)</f>
        <v>mysql_msb_dev</v>
      </c>
      <c r="O120" s="491"/>
      <c r="P120" s="395">
        <v>3309</v>
      </c>
      <c r="Q120" s="491"/>
      <c r="R120" s="555" t="s">
        <v>760</v>
      </c>
      <c r="S120" s="556"/>
      <c r="T120" s="460" t="s">
        <v>764</v>
      </c>
      <c r="U120" s="460" t="s">
        <v>765</v>
      </c>
      <c r="V120" s="548" t="s">
        <v>766</v>
      </c>
      <c r="W120" s="550" t="s">
        <v>767</v>
      </c>
      <c r="X120" s="495">
        <v>44124</v>
      </c>
      <c r="Y120" s="183"/>
      <c r="Z120" s="183"/>
      <c r="AA120" s="183"/>
      <c r="AB120" s="183"/>
      <c r="AC120" s="183"/>
      <c r="AD120" s="183"/>
    </row>
    <row r="121" spans="1:30" s="7" customFormat="1" x14ac:dyDescent="0.25">
      <c r="A121" s="574"/>
      <c r="B121" s="516"/>
      <c r="C121" s="516"/>
      <c r="D121" s="516"/>
      <c r="E121" s="473"/>
      <c r="F121" s="473"/>
      <c r="G121" s="476"/>
      <c r="H121" s="394" t="s">
        <v>761</v>
      </c>
      <c r="I121" s="395">
        <v>2</v>
      </c>
      <c r="J121" s="398">
        <f t="shared" si="4"/>
        <v>6</v>
      </c>
      <c r="K121" s="395">
        <v>2</v>
      </c>
      <c r="L121" s="395">
        <v>2000</v>
      </c>
      <c r="M121" s="395">
        <v>420</v>
      </c>
      <c r="N121" s="394" t="str">
        <f t="shared" ref="N121:N123" si="10">"mysql_msb_" &amp; LOWER(H121)</f>
        <v>mysql_msb_sit</v>
      </c>
      <c r="O121" s="491"/>
      <c r="P121" s="395">
        <v>3310</v>
      </c>
      <c r="Q121" s="491"/>
      <c r="R121" s="569"/>
      <c r="S121" s="570"/>
      <c r="T121" s="559"/>
      <c r="U121" s="559"/>
      <c r="V121" s="560"/>
      <c r="W121" s="554"/>
      <c r="X121" s="537"/>
      <c r="Y121" s="183"/>
      <c r="Z121" s="183"/>
      <c r="AA121" s="183"/>
      <c r="AB121" s="183"/>
      <c r="AC121" s="183"/>
      <c r="AD121" s="183"/>
    </row>
    <row r="122" spans="1:30" s="7" customFormat="1" x14ac:dyDescent="0.25">
      <c r="A122" s="574"/>
      <c r="B122" s="516"/>
      <c r="C122" s="516"/>
      <c r="D122" s="516"/>
      <c r="E122" s="473"/>
      <c r="F122" s="473"/>
      <c r="G122" s="476"/>
      <c r="H122" s="394" t="s">
        <v>762</v>
      </c>
      <c r="I122" s="395">
        <v>2</v>
      </c>
      <c r="J122" s="398">
        <f t="shared" si="4"/>
        <v>6</v>
      </c>
      <c r="K122" s="395">
        <v>2</v>
      </c>
      <c r="L122" s="395">
        <v>2000</v>
      </c>
      <c r="M122" s="395">
        <v>420</v>
      </c>
      <c r="N122" s="394" t="str">
        <f t="shared" si="10"/>
        <v>mysql_msb_uat</v>
      </c>
      <c r="O122" s="491"/>
      <c r="P122" s="395">
        <v>3311</v>
      </c>
      <c r="Q122" s="491"/>
      <c r="R122" s="569"/>
      <c r="S122" s="570"/>
      <c r="T122" s="559"/>
      <c r="U122" s="559"/>
      <c r="V122" s="560"/>
      <c r="W122" s="554"/>
      <c r="X122" s="537"/>
      <c r="Y122" s="183"/>
      <c r="Z122" s="183"/>
      <c r="AA122" s="183"/>
      <c r="AB122" s="183"/>
      <c r="AC122" s="183"/>
      <c r="AD122" s="183"/>
    </row>
    <row r="123" spans="1:30" s="7" customFormat="1" x14ac:dyDescent="0.25">
      <c r="A123" s="574"/>
      <c r="B123" s="516"/>
      <c r="C123" s="516"/>
      <c r="D123" s="516"/>
      <c r="E123" s="473"/>
      <c r="F123" s="473"/>
      <c r="G123" s="476"/>
      <c r="H123" s="394" t="s">
        <v>763</v>
      </c>
      <c r="I123" s="395">
        <v>2</v>
      </c>
      <c r="J123" s="398">
        <f t="shared" si="4"/>
        <v>6</v>
      </c>
      <c r="K123" s="395">
        <v>2</v>
      </c>
      <c r="L123" s="395">
        <v>2000</v>
      </c>
      <c r="M123" s="395">
        <v>420</v>
      </c>
      <c r="N123" s="394" t="str">
        <f t="shared" si="10"/>
        <v>mysql_msb_pp</v>
      </c>
      <c r="O123" s="491"/>
      <c r="P123" s="395">
        <v>3312</v>
      </c>
      <c r="Q123" s="491"/>
      <c r="R123" s="557"/>
      <c r="S123" s="558"/>
      <c r="T123" s="461"/>
      <c r="U123" s="461"/>
      <c r="V123" s="549"/>
      <c r="W123" s="551"/>
      <c r="X123" s="496"/>
      <c r="Y123" s="183"/>
      <c r="Z123" s="183"/>
      <c r="AA123" s="183"/>
      <c r="AB123" s="183"/>
      <c r="AC123" s="183"/>
      <c r="AD123" s="183"/>
    </row>
    <row r="124" spans="1:30" s="7" customFormat="1" x14ac:dyDescent="0.25">
      <c r="A124" s="574"/>
      <c r="B124" s="516"/>
      <c r="C124" s="516"/>
      <c r="D124" s="516"/>
      <c r="E124" s="473"/>
      <c r="F124" s="473"/>
      <c r="G124" s="476"/>
      <c r="H124" s="404" t="s">
        <v>802</v>
      </c>
      <c r="I124" s="405">
        <v>2</v>
      </c>
      <c r="J124" s="405">
        <f t="shared" ref="J124:J140" si="11">ROUND(K124+(L124*2/1024),0)</f>
        <v>6</v>
      </c>
      <c r="K124" s="405">
        <v>2</v>
      </c>
      <c r="L124" s="405">
        <v>2000</v>
      </c>
      <c r="M124" s="405">
        <v>420</v>
      </c>
      <c r="N124" s="404" t="s">
        <v>800</v>
      </c>
      <c r="O124" s="491"/>
      <c r="P124" s="405">
        <v>3317</v>
      </c>
      <c r="Q124" s="491"/>
      <c r="R124" s="555" t="s">
        <v>808</v>
      </c>
      <c r="S124" s="556"/>
      <c r="T124" s="460" t="s">
        <v>804</v>
      </c>
      <c r="U124" s="460" t="s">
        <v>805</v>
      </c>
      <c r="V124" s="548" t="s">
        <v>806</v>
      </c>
      <c r="W124" s="550" t="s">
        <v>807</v>
      </c>
      <c r="X124" s="495">
        <v>44137</v>
      </c>
      <c r="Y124" s="183"/>
      <c r="Z124" s="183"/>
      <c r="AA124" s="183"/>
      <c r="AB124" s="183"/>
      <c r="AC124" s="183"/>
      <c r="AD124" s="183"/>
    </row>
    <row r="125" spans="1:30" s="7" customFormat="1" x14ac:dyDescent="0.25">
      <c r="A125" s="574"/>
      <c r="B125" s="516"/>
      <c r="C125" s="516"/>
      <c r="D125" s="516"/>
      <c r="E125" s="473"/>
      <c r="F125" s="473"/>
      <c r="G125" s="476"/>
      <c r="H125" s="404" t="s">
        <v>803</v>
      </c>
      <c r="I125" s="405">
        <v>2</v>
      </c>
      <c r="J125" s="405">
        <f t="shared" si="11"/>
        <v>6</v>
      </c>
      <c r="K125" s="405">
        <v>2</v>
      </c>
      <c r="L125" s="405">
        <v>2000</v>
      </c>
      <c r="M125" s="405">
        <v>420</v>
      </c>
      <c r="N125" s="404" t="s">
        <v>801</v>
      </c>
      <c r="O125" s="491"/>
      <c r="P125" s="405">
        <v>3318</v>
      </c>
      <c r="Q125" s="491"/>
      <c r="R125" s="557"/>
      <c r="S125" s="558"/>
      <c r="T125" s="461"/>
      <c r="U125" s="461"/>
      <c r="V125" s="549"/>
      <c r="W125" s="551"/>
      <c r="X125" s="496"/>
      <c r="Y125" s="183"/>
      <c r="Z125" s="183"/>
      <c r="AA125" s="183"/>
      <c r="AB125" s="183"/>
      <c r="AC125" s="183"/>
      <c r="AD125" s="183"/>
    </row>
    <row r="126" spans="1:30" s="7" customFormat="1" x14ac:dyDescent="0.25">
      <c r="A126" s="574"/>
      <c r="B126" s="516"/>
      <c r="C126" s="516"/>
      <c r="D126" s="516"/>
      <c r="E126" s="473"/>
      <c r="F126" s="473"/>
      <c r="G126" s="476"/>
      <c r="H126" s="433" t="s">
        <v>114</v>
      </c>
      <c r="I126" s="434">
        <v>2</v>
      </c>
      <c r="J126" s="434">
        <f t="shared" si="11"/>
        <v>6</v>
      </c>
      <c r="K126" s="434">
        <v>2</v>
      </c>
      <c r="L126" s="434">
        <v>2000</v>
      </c>
      <c r="M126" s="434">
        <v>420</v>
      </c>
      <c r="N126" s="433" t="s">
        <v>872</v>
      </c>
      <c r="O126" s="491"/>
      <c r="P126" s="434">
        <v>3327</v>
      </c>
      <c r="Q126" s="491"/>
      <c r="R126" s="460" t="s">
        <v>874</v>
      </c>
      <c r="S126" s="460" t="s">
        <v>875</v>
      </c>
      <c r="T126" s="460"/>
      <c r="U126" s="460" t="s">
        <v>869</v>
      </c>
      <c r="V126" s="548" t="s">
        <v>910</v>
      </c>
      <c r="W126" s="550" t="s">
        <v>871</v>
      </c>
      <c r="X126" s="589">
        <v>44166</v>
      </c>
      <c r="Y126" s="183"/>
      <c r="Z126" s="183"/>
      <c r="AA126" s="183"/>
      <c r="AB126" s="183"/>
      <c r="AC126" s="183"/>
      <c r="AD126" s="183"/>
    </row>
    <row r="127" spans="1:30" s="7" customFormat="1" x14ac:dyDescent="0.25">
      <c r="A127" s="574"/>
      <c r="B127" s="516"/>
      <c r="C127" s="516"/>
      <c r="D127" s="516"/>
      <c r="E127" s="473"/>
      <c r="F127" s="473"/>
      <c r="G127" s="476"/>
      <c r="H127" s="433" t="s">
        <v>803</v>
      </c>
      <c r="I127" s="434">
        <v>2</v>
      </c>
      <c r="J127" s="434">
        <f t="shared" ref="J127" si="12">ROUND(K127+(L127*2/1024),0)</f>
        <v>6</v>
      </c>
      <c r="K127" s="434">
        <v>2</v>
      </c>
      <c r="L127" s="434">
        <v>2000</v>
      </c>
      <c r="M127" s="434">
        <v>420</v>
      </c>
      <c r="N127" s="433" t="s">
        <v>873</v>
      </c>
      <c r="O127" s="491"/>
      <c r="P127" s="434">
        <v>3328</v>
      </c>
      <c r="Q127" s="491"/>
      <c r="R127" s="461"/>
      <c r="S127" s="461"/>
      <c r="T127" s="461"/>
      <c r="U127" s="461"/>
      <c r="V127" s="549"/>
      <c r="W127" s="551"/>
      <c r="X127" s="590"/>
      <c r="Y127" s="183"/>
      <c r="Z127" s="183"/>
      <c r="AA127" s="183"/>
      <c r="AB127" s="183"/>
      <c r="AC127" s="183"/>
      <c r="AD127" s="183"/>
    </row>
    <row r="128" spans="1:30" s="7" customFormat="1" x14ac:dyDescent="0.25">
      <c r="A128" s="574"/>
      <c r="B128" s="516"/>
      <c r="C128" s="516"/>
      <c r="D128" s="516"/>
      <c r="E128" s="473"/>
      <c r="F128" s="473"/>
      <c r="G128" s="476"/>
      <c r="H128" s="413" t="s">
        <v>825</v>
      </c>
      <c r="I128" s="414">
        <v>2</v>
      </c>
      <c r="J128" s="414">
        <f t="shared" si="11"/>
        <v>6</v>
      </c>
      <c r="K128" s="414">
        <v>2</v>
      </c>
      <c r="L128" s="414">
        <v>2000</v>
      </c>
      <c r="M128" s="414">
        <v>420</v>
      </c>
      <c r="N128" s="413" t="s">
        <v>820</v>
      </c>
      <c r="O128" s="491"/>
      <c r="P128" s="414">
        <v>3329</v>
      </c>
      <c r="Q128" s="491"/>
      <c r="R128" s="41" t="s">
        <v>822</v>
      </c>
      <c r="S128" s="41" t="s">
        <v>821</v>
      </c>
      <c r="T128" s="41" t="s">
        <v>823</v>
      </c>
      <c r="U128" s="41" t="s">
        <v>824</v>
      </c>
      <c r="V128" s="420"/>
      <c r="W128" s="414"/>
      <c r="X128" s="416">
        <v>44148</v>
      </c>
      <c r="Y128" s="183"/>
      <c r="Z128" s="183"/>
      <c r="AA128" s="183"/>
      <c r="AB128" s="183"/>
      <c r="AC128" s="183"/>
      <c r="AD128" s="183"/>
    </row>
    <row r="129" spans="1:30" s="7" customFormat="1" x14ac:dyDescent="0.25">
      <c r="A129" s="574"/>
      <c r="B129" s="516"/>
      <c r="C129" s="516"/>
      <c r="D129" s="516"/>
      <c r="E129" s="473"/>
      <c r="F129" s="473"/>
      <c r="G129" s="476"/>
      <c r="H129" s="417" t="s">
        <v>830</v>
      </c>
      <c r="I129" s="418">
        <v>2</v>
      </c>
      <c r="J129" s="418">
        <f t="shared" si="11"/>
        <v>6</v>
      </c>
      <c r="K129" s="418">
        <v>2</v>
      </c>
      <c r="L129" s="418">
        <v>2000</v>
      </c>
      <c r="M129" s="418">
        <v>420</v>
      </c>
      <c r="N129" s="417" t="s">
        <v>831</v>
      </c>
      <c r="O129" s="491"/>
      <c r="P129" s="418">
        <v>3330</v>
      </c>
      <c r="Q129" s="491"/>
      <c r="R129" s="576" t="s">
        <v>832</v>
      </c>
      <c r="S129" s="577"/>
      <c r="T129" s="41" t="s">
        <v>833</v>
      </c>
      <c r="U129" s="41" t="s">
        <v>834</v>
      </c>
      <c r="V129" s="191" t="s">
        <v>835</v>
      </c>
      <c r="W129" s="396" t="s">
        <v>836</v>
      </c>
      <c r="X129" s="419">
        <v>44153</v>
      </c>
      <c r="Y129" s="183"/>
      <c r="Z129" s="183"/>
      <c r="AA129" s="183"/>
      <c r="AB129" s="183"/>
      <c r="AC129" s="183"/>
      <c r="AD129" s="183"/>
    </row>
    <row r="130" spans="1:30" s="7" customFormat="1" x14ac:dyDescent="0.25">
      <c r="A130" s="574"/>
      <c r="B130" s="516"/>
      <c r="C130" s="516"/>
      <c r="D130" s="516"/>
      <c r="E130" s="473"/>
      <c r="F130" s="473"/>
      <c r="G130" s="476"/>
      <c r="H130" s="425" t="s">
        <v>842</v>
      </c>
      <c r="I130" s="426">
        <v>2</v>
      </c>
      <c r="J130" s="426">
        <f t="shared" si="11"/>
        <v>6</v>
      </c>
      <c r="K130" s="426">
        <v>2</v>
      </c>
      <c r="L130" s="426">
        <v>2000</v>
      </c>
      <c r="M130" s="426">
        <v>420</v>
      </c>
      <c r="N130" s="425" t="s">
        <v>845</v>
      </c>
      <c r="O130" s="491"/>
      <c r="P130" s="426">
        <v>3331</v>
      </c>
      <c r="Q130" s="491"/>
      <c r="R130" s="460" t="s">
        <v>853</v>
      </c>
      <c r="S130" s="460" t="s">
        <v>854</v>
      </c>
      <c r="T130" s="460" t="s">
        <v>849</v>
      </c>
      <c r="U130" s="460" t="s">
        <v>850</v>
      </c>
      <c r="V130" s="548" t="s">
        <v>857</v>
      </c>
      <c r="W130" s="550" t="s">
        <v>851</v>
      </c>
      <c r="X130" s="495">
        <v>44158</v>
      </c>
      <c r="Y130" s="183"/>
      <c r="Z130" s="183"/>
      <c r="AA130" s="183"/>
      <c r="AB130" s="183"/>
      <c r="AC130" s="183"/>
      <c r="AD130" s="183"/>
    </row>
    <row r="131" spans="1:30" s="7" customFormat="1" x14ac:dyDescent="0.25">
      <c r="A131" s="574"/>
      <c r="B131" s="516"/>
      <c r="C131" s="516"/>
      <c r="D131" s="516"/>
      <c r="E131" s="473"/>
      <c r="F131" s="473"/>
      <c r="G131" s="476"/>
      <c r="H131" s="425" t="s">
        <v>843</v>
      </c>
      <c r="I131" s="426">
        <v>2</v>
      </c>
      <c r="J131" s="426">
        <f t="shared" si="11"/>
        <v>6</v>
      </c>
      <c r="K131" s="426">
        <v>2</v>
      </c>
      <c r="L131" s="426">
        <v>2000</v>
      </c>
      <c r="M131" s="426">
        <v>420</v>
      </c>
      <c r="N131" s="425" t="s">
        <v>846</v>
      </c>
      <c r="O131" s="491"/>
      <c r="P131" s="426">
        <v>3332</v>
      </c>
      <c r="Q131" s="491"/>
      <c r="R131" s="559"/>
      <c r="S131" s="559"/>
      <c r="T131" s="559"/>
      <c r="U131" s="559"/>
      <c r="V131" s="560"/>
      <c r="W131" s="554"/>
      <c r="X131" s="537"/>
      <c r="Y131" s="183"/>
      <c r="Z131" s="183"/>
      <c r="AA131" s="183"/>
      <c r="AB131" s="183"/>
      <c r="AC131" s="183"/>
      <c r="AD131" s="183"/>
    </row>
    <row r="132" spans="1:30" s="7" customFormat="1" x14ac:dyDescent="0.25">
      <c r="A132" s="574"/>
      <c r="B132" s="516"/>
      <c r="C132" s="516"/>
      <c r="D132" s="516"/>
      <c r="E132" s="473"/>
      <c r="F132" s="473"/>
      <c r="G132" s="476"/>
      <c r="H132" s="425" t="s">
        <v>844</v>
      </c>
      <c r="I132" s="426">
        <v>2</v>
      </c>
      <c r="J132" s="426">
        <f t="shared" si="11"/>
        <v>6</v>
      </c>
      <c r="K132" s="426">
        <v>2</v>
      </c>
      <c r="L132" s="426">
        <v>2000</v>
      </c>
      <c r="M132" s="426">
        <v>420</v>
      </c>
      <c r="N132" s="425" t="s">
        <v>847</v>
      </c>
      <c r="O132" s="491"/>
      <c r="P132" s="426">
        <v>3333</v>
      </c>
      <c r="Q132" s="491"/>
      <c r="R132" s="461"/>
      <c r="S132" s="461"/>
      <c r="T132" s="461"/>
      <c r="U132" s="461"/>
      <c r="V132" s="549"/>
      <c r="W132" s="551"/>
      <c r="X132" s="496"/>
      <c r="Y132" s="183"/>
      <c r="Z132" s="183"/>
      <c r="AA132" s="183"/>
      <c r="AB132" s="183"/>
      <c r="AC132" s="183"/>
      <c r="AD132" s="183"/>
    </row>
    <row r="133" spans="1:30" s="7" customFormat="1" x14ac:dyDescent="0.25">
      <c r="A133" s="574"/>
      <c r="B133" s="516"/>
      <c r="C133" s="516"/>
      <c r="D133" s="516"/>
      <c r="E133" s="473"/>
      <c r="F133" s="473"/>
      <c r="G133" s="476"/>
      <c r="H133" s="435" t="s">
        <v>889</v>
      </c>
      <c r="I133" s="436">
        <v>2</v>
      </c>
      <c r="J133" s="436">
        <f t="shared" ref="J133" si="13">ROUND(K133+(L133*2/1024),0)</f>
        <v>6</v>
      </c>
      <c r="K133" s="436">
        <v>2</v>
      </c>
      <c r="L133" s="436">
        <v>2000</v>
      </c>
      <c r="M133" s="436">
        <v>420</v>
      </c>
      <c r="N133" s="435" t="s">
        <v>887</v>
      </c>
      <c r="O133" s="491"/>
      <c r="P133" s="436">
        <v>3338</v>
      </c>
      <c r="Q133" s="491"/>
      <c r="R133" s="460" t="s">
        <v>892</v>
      </c>
      <c r="S133" s="460" t="s">
        <v>893</v>
      </c>
      <c r="T133" s="460" t="s">
        <v>894</v>
      </c>
      <c r="U133" s="460" t="s">
        <v>895</v>
      </c>
      <c r="V133" s="548" t="s">
        <v>896</v>
      </c>
      <c r="W133" s="550" t="s">
        <v>897</v>
      </c>
      <c r="X133" s="495">
        <v>44169</v>
      </c>
      <c r="Y133" s="183"/>
      <c r="Z133" s="183"/>
      <c r="AA133" s="183"/>
      <c r="AB133" s="183"/>
      <c r="AC133" s="183"/>
      <c r="AD133" s="183"/>
    </row>
    <row r="134" spans="1:30" s="7" customFormat="1" x14ac:dyDescent="0.25">
      <c r="A134" s="574"/>
      <c r="B134" s="516"/>
      <c r="C134" s="516"/>
      <c r="D134" s="516"/>
      <c r="E134" s="473"/>
      <c r="F134" s="473"/>
      <c r="G134" s="476"/>
      <c r="H134" s="435" t="s">
        <v>890</v>
      </c>
      <c r="I134" s="436">
        <v>2</v>
      </c>
      <c r="J134" s="436">
        <f t="shared" si="11"/>
        <v>6</v>
      </c>
      <c r="K134" s="436">
        <v>2</v>
      </c>
      <c r="L134" s="436">
        <v>2000</v>
      </c>
      <c r="M134" s="436">
        <v>420</v>
      </c>
      <c r="N134" s="435" t="s">
        <v>888</v>
      </c>
      <c r="O134" s="491"/>
      <c r="P134" s="436">
        <v>3339</v>
      </c>
      <c r="Q134" s="491"/>
      <c r="R134" s="461"/>
      <c r="S134" s="461"/>
      <c r="T134" s="461"/>
      <c r="U134" s="461"/>
      <c r="V134" s="549"/>
      <c r="W134" s="551"/>
      <c r="X134" s="496"/>
      <c r="Y134" s="183"/>
      <c r="Z134" s="183"/>
      <c r="AA134" s="183"/>
      <c r="AB134" s="183"/>
      <c r="AC134" s="183"/>
      <c r="AD134" s="183"/>
    </row>
    <row r="135" spans="1:30" s="7" customFormat="1" x14ac:dyDescent="0.25">
      <c r="A135" s="574"/>
      <c r="B135" s="516"/>
      <c r="C135" s="516"/>
      <c r="D135" s="516"/>
      <c r="E135" s="473"/>
      <c r="F135" s="473"/>
      <c r="G135" s="476"/>
      <c r="H135" s="437" t="s">
        <v>898</v>
      </c>
      <c r="I135" s="438">
        <v>2</v>
      </c>
      <c r="J135" s="438">
        <f t="shared" si="11"/>
        <v>6</v>
      </c>
      <c r="K135" s="438">
        <v>2</v>
      </c>
      <c r="L135" s="438">
        <v>2000</v>
      </c>
      <c r="M135" s="438">
        <v>420</v>
      </c>
      <c r="N135" s="437" t="s">
        <v>901</v>
      </c>
      <c r="O135" s="491"/>
      <c r="P135" s="438">
        <v>3340</v>
      </c>
      <c r="Q135" s="491"/>
      <c r="R135" s="460" t="s">
        <v>904</v>
      </c>
      <c r="S135" s="460" t="s">
        <v>905</v>
      </c>
      <c r="T135" s="460" t="s">
        <v>906</v>
      </c>
      <c r="U135" s="460" t="s">
        <v>908</v>
      </c>
      <c r="V135" s="548" t="s">
        <v>911</v>
      </c>
      <c r="W135" s="550" t="s">
        <v>913</v>
      </c>
      <c r="X135" s="495">
        <v>44173</v>
      </c>
      <c r="Y135" s="183"/>
      <c r="Z135" s="183"/>
      <c r="AA135" s="183"/>
      <c r="AB135" s="183"/>
      <c r="AC135" s="183"/>
      <c r="AD135" s="183"/>
    </row>
    <row r="136" spans="1:30" s="7" customFormat="1" x14ac:dyDescent="0.25">
      <c r="A136" s="574"/>
      <c r="B136" s="516"/>
      <c r="C136" s="516"/>
      <c r="D136" s="516"/>
      <c r="E136" s="473"/>
      <c r="F136" s="473"/>
      <c r="G136" s="476"/>
      <c r="H136" s="437" t="s">
        <v>899</v>
      </c>
      <c r="I136" s="438">
        <v>2</v>
      </c>
      <c r="J136" s="438">
        <f t="shared" ref="J136" si="14">ROUND(K136+(L136*2/1024),0)</f>
        <v>6</v>
      </c>
      <c r="K136" s="438">
        <v>2</v>
      </c>
      <c r="L136" s="438">
        <v>2000</v>
      </c>
      <c r="M136" s="438">
        <v>420</v>
      </c>
      <c r="N136" s="437" t="s">
        <v>902</v>
      </c>
      <c r="O136" s="491"/>
      <c r="P136" s="438">
        <v>3341</v>
      </c>
      <c r="Q136" s="491"/>
      <c r="R136" s="559"/>
      <c r="S136" s="559"/>
      <c r="T136" s="559"/>
      <c r="U136" s="559"/>
      <c r="V136" s="560"/>
      <c r="W136" s="554"/>
      <c r="X136" s="537"/>
      <c r="Y136" s="183"/>
      <c r="Z136" s="183"/>
      <c r="AA136" s="183"/>
      <c r="AB136" s="183"/>
      <c r="AC136" s="183"/>
      <c r="AD136" s="183"/>
    </row>
    <row r="137" spans="1:30" s="7" customFormat="1" x14ac:dyDescent="0.25">
      <c r="A137" s="574"/>
      <c r="B137" s="516"/>
      <c r="C137" s="516"/>
      <c r="D137" s="516"/>
      <c r="E137" s="473"/>
      <c r="F137" s="473"/>
      <c r="G137" s="476"/>
      <c r="H137" s="437" t="s">
        <v>900</v>
      </c>
      <c r="I137" s="438">
        <v>2</v>
      </c>
      <c r="J137" s="438">
        <f t="shared" si="11"/>
        <v>6</v>
      </c>
      <c r="K137" s="438">
        <v>2</v>
      </c>
      <c r="L137" s="438">
        <v>2000</v>
      </c>
      <c r="M137" s="438">
        <v>420</v>
      </c>
      <c r="N137" s="437" t="s">
        <v>903</v>
      </c>
      <c r="O137" s="491"/>
      <c r="P137" s="438">
        <v>3342</v>
      </c>
      <c r="Q137" s="491"/>
      <c r="R137" s="461"/>
      <c r="S137" s="461"/>
      <c r="T137" s="461"/>
      <c r="U137" s="461"/>
      <c r="V137" s="549"/>
      <c r="W137" s="551"/>
      <c r="X137" s="496"/>
      <c r="Y137" s="183"/>
      <c r="Z137" s="183"/>
      <c r="AA137" s="183"/>
      <c r="AB137" s="183"/>
      <c r="AC137" s="183"/>
      <c r="AD137" s="183"/>
    </row>
    <row r="138" spans="1:30" s="7" customFormat="1" x14ac:dyDescent="0.25">
      <c r="A138" s="574"/>
      <c r="B138" s="516"/>
      <c r="C138" s="516"/>
      <c r="D138" s="516"/>
      <c r="E138" s="473"/>
      <c r="F138" s="473"/>
      <c r="G138" s="476"/>
      <c r="H138" s="445" t="s">
        <v>935</v>
      </c>
      <c r="I138" s="446">
        <v>2</v>
      </c>
      <c r="J138" s="446">
        <f t="shared" ref="J138" si="15">ROUND(K138+(L138*2/1024),0)</f>
        <v>6</v>
      </c>
      <c r="K138" s="446">
        <v>2</v>
      </c>
      <c r="L138" s="446">
        <v>2000</v>
      </c>
      <c r="M138" s="446">
        <v>420</v>
      </c>
      <c r="N138" s="445" t="s">
        <v>937</v>
      </c>
      <c r="O138" s="491"/>
      <c r="P138" s="446">
        <v>3345</v>
      </c>
      <c r="Q138" s="491"/>
      <c r="R138" s="460" t="s">
        <v>939</v>
      </c>
      <c r="S138" s="460" t="s">
        <v>940</v>
      </c>
      <c r="T138" s="460" t="s">
        <v>941</v>
      </c>
      <c r="U138" s="460" t="s">
        <v>942</v>
      </c>
      <c r="V138" s="548" t="s">
        <v>943</v>
      </c>
      <c r="W138" s="550" t="s">
        <v>944</v>
      </c>
      <c r="X138" s="495">
        <v>44179</v>
      </c>
      <c r="Y138" s="183"/>
      <c r="Z138" s="183"/>
      <c r="AA138" s="183"/>
      <c r="AB138" s="183"/>
      <c r="AC138" s="183"/>
      <c r="AD138" s="183"/>
    </row>
    <row r="139" spans="1:30" s="7" customFormat="1" x14ac:dyDescent="0.25">
      <c r="A139" s="574"/>
      <c r="B139" s="516"/>
      <c r="C139" s="516"/>
      <c r="D139" s="516"/>
      <c r="E139" s="473"/>
      <c r="F139" s="473"/>
      <c r="G139" s="476"/>
      <c r="H139" s="445" t="s">
        <v>936</v>
      </c>
      <c r="I139" s="446">
        <v>2</v>
      </c>
      <c r="J139" s="446">
        <f t="shared" si="11"/>
        <v>6</v>
      </c>
      <c r="K139" s="446">
        <v>2</v>
      </c>
      <c r="L139" s="446">
        <v>2000</v>
      </c>
      <c r="M139" s="446">
        <v>420</v>
      </c>
      <c r="N139" s="445" t="s">
        <v>938</v>
      </c>
      <c r="O139" s="491"/>
      <c r="P139" s="446">
        <v>3346</v>
      </c>
      <c r="Q139" s="491"/>
      <c r="R139" s="461"/>
      <c r="S139" s="461"/>
      <c r="T139" s="461"/>
      <c r="U139" s="461"/>
      <c r="V139" s="549"/>
      <c r="W139" s="551"/>
      <c r="X139" s="496"/>
      <c r="Y139" s="183"/>
      <c r="Z139" s="183"/>
      <c r="AA139" s="183"/>
      <c r="AB139" s="183"/>
      <c r="AC139" s="183"/>
      <c r="AD139" s="183"/>
    </row>
    <row r="140" spans="1:30" s="7" customFormat="1" x14ac:dyDescent="0.25">
      <c r="A140" s="574"/>
      <c r="B140" s="516"/>
      <c r="C140" s="516"/>
      <c r="D140" s="516"/>
      <c r="E140" s="473"/>
      <c r="F140" s="473"/>
      <c r="G140" s="476"/>
      <c r="H140" s="457" t="s">
        <v>966</v>
      </c>
      <c r="I140" s="458">
        <v>2</v>
      </c>
      <c r="J140" s="458">
        <f t="shared" si="11"/>
        <v>6</v>
      </c>
      <c r="K140" s="458">
        <v>2</v>
      </c>
      <c r="L140" s="458">
        <v>2000</v>
      </c>
      <c r="M140" s="458">
        <v>420</v>
      </c>
      <c r="N140" s="457" t="s">
        <v>965</v>
      </c>
      <c r="O140" s="491"/>
      <c r="P140" s="458">
        <v>3350</v>
      </c>
      <c r="Q140" s="491"/>
      <c r="R140" s="41" t="s">
        <v>967</v>
      </c>
      <c r="S140" s="41" t="s">
        <v>968</v>
      </c>
      <c r="T140" s="41" t="s">
        <v>969</v>
      </c>
      <c r="U140" s="41" t="s">
        <v>970</v>
      </c>
      <c r="V140" s="420"/>
      <c r="W140" s="458"/>
      <c r="X140" s="459">
        <v>44193</v>
      </c>
      <c r="Y140" s="183"/>
      <c r="Z140" s="183"/>
      <c r="AA140" s="183"/>
      <c r="AB140" s="183"/>
      <c r="AC140" s="183"/>
      <c r="AD140" s="183"/>
    </row>
    <row r="141" spans="1:30" s="7" customFormat="1" x14ac:dyDescent="0.25">
      <c r="A141" s="575"/>
      <c r="B141" s="517"/>
      <c r="C141" s="517"/>
      <c r="D141" s="517"/>
      <c r="E141" s="474"/>
      <c r="F141" s="474"/>
      <c r="G141" s="477"/>
      <c r="H141" s="378"/>
      <c r="I141" s="378"/>
      <c r="J141" s="398">
        <f t="shared" si="4"/>
        <v>6</v>
      </c>
      <c r="K141" s="378">
        <v>2</v>
      </c>
      <c r="L141" s="378">
        <v>2000</v>
      </c>
      <c r="M141" s="378">
        <v>420</v>
      </c>
      <c r="N141" s="378"/>
      <c r="O141" s="492"/>
      <c r="P141" s="378"/>
      <c r="Q141" s="517"/>
      <c r="R141" s="379"/>
      <c r="S141" s="379"/>
      <c r="T141" s="379"/>
      <c r="U141" s="379"/>
      <c r="V141" s="380"/>
      <c r="W141" s="381"/>
      <c r="X141" s="382"/>
      <c r="Y141" s="183"/>
      <c r="Z141" s="183"/>
      <c r="AA141" s="183"/>
      <c r="AB141" s="183"/>
      <c r="AC141" s="183"/>
      <c r="AD141" s="183"/>
    </row>
  </sheetData>
  <autoFilter ref="A2:X94"/>
  <mergeCells count="295">
    <mergeCell ref="X87:X88"/>
    <mergeCell ref="W95:W96"/>
    <mergeCell ref="X95:X96"/>
    <mergeCell ref="W120:W123"/>
    <mergeCell ref="X120:X123"/>
    <mergeCell ref="W97:W98"/>
    <mergeCell ref="X97:X98"/>
    <mergeCell ref="W126:W127"/>
    <mergeCell ref="X126:X127"/>
    <mergeCell ref="X109:X112"/>
    <mergeCell ref="W109:W110"/>
    <mergeCell ref="W99:W100"/>
    <mergeCell ref="X99:X100"/>
    <mergeCell ref="X101:X104"/>
    <mergeCell ref="W101:W106"/>
    <mergeCell ref="X105:X106"/>
    <mergeCell ref="W113:W114"/>
    <mergeCell ref="X113:X114"/>
    <mergeCell ref="V89:V90"/>
    <mergeCell ref="T107:T108"/>
    <mergeCell ref="U107:U108"/>
    <mergeCell ref="V107:V108"/>
    <mergeCell ref="W107:W108"/>
    <mergeCell ref="X107:X108"/>
    <mergeCell ref="T130:T132"/>
    <mergeCell ref="U130:U132"/>
    <mergeCell ref="V130:V132"/>
    <mergeCell ref="T109:T110"/>
    <mergeCell ref="U109:U110"/>
    <mergeCell ref="V109:V110"/>
    <mergeCell ref="T99:T100"/>
    <mergeCell ref="U99:U100"/>
    <mergeCell ref="V99:V100"/>
    <mergeCell ref="T101:T106"/>
    <mergeCell ref="U101:U106"/>
    <mergeCell ref="V101:V106"/>
    <mergeCell ref="T113:T114"/>
    <mergeCell ref="U113:U114"/>
    <mergeCell ref="V113:V114"/>
    <mergeCell ref="U89:U90"/>
    <mergeCell ref="T44:T45"/>
    <mergeCell ref="T67:T68"/>
    <mergeCell ref="T57:T66"/>
    <mergeCell ref="F3:F94"/>
    <mergeCell ref="E3:E94"/>
    <mergeCell ref="G3:G94"/>
    <mergeCell ref="O39:O47"/>
    <mergeCell ref="R46:R47"/>
    <mergeCell ref="S46:S47"/>
    <mergeCell ref="T46:T47"/>
    <mergeCell ref="T39:T41"/>
    <mergeCell ref="S3:S4"/>
    <mergeCell ref="T3:T4"/>
    <mergeCell ref="R39:S41"/>
    <mergeCell ref="R35:S38"/>
    <mergeCell ref="R89:R90"/>
    <mergeCell ref="S89:S90"/>
    <mergeCell ref="T89:T90"/>
    <mergeCell ref="T87:T88"/>
    <mergeCell ref="H10:H19"/>
    <mergeCell ref="R5:S5"/>
    <mergeCell ref="R29:S31"/>
    <mergeCell ref="R23:S28"/>
    <mergeCell ref="R21:S22"/>
    <mergeCell ref="U87:U88"/>
    <mergeCell ref="V87:V88"/>
    <mergeCell ref="W87:W88"/>
    <mergeCell ref="T84:T85"/>
    <mergeCell ref="R69:S70"/>
    <mergeCell ref="R67:S68"/>
    <mergeCell ref="R57:S66"/>
    <mergeCell ref="R55:S56"/>
    <mergeCell ref="U75:U77"/>
    <mergeCell ref="U67:U68"/>
    <mergeCell ref="U78:U80"/>
    <mergeCell ref="V78:V80"/>
    <mergeCell ref="V57:V66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U84:U85"/>
    <mergeCell ref="V84:V85"/>
    <mergeCell ref="V67:V68"/>
    <mergeCell ref="W84:W85"/>
    <mergeCell ref="U46:U47"/>
    <mergeCell ref="V46:V47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X36:X38"/>
    <mergeCell ref="U32:U34"/>
    <mergeCell ref="V32:V34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R32:S34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A95:A118"/>
    <mergeCell ref="A119:A141"/>
    <mergeCell ref="B95:B141"/>
    <mergeCell ref="C95:C141"/>
    <mergeCell ref="D95:D141"/>
    <mergeCell ref="E95:E141"/>
    <mergeCell ref="F95:F141"/>
    <mergeCell ref="G95:G141"/>
    <mergeCell ref="R99:S100"/>
    <mergeCell ref="H101:H102"/>
    <mergeCell ref="H103:H104"/>
    <mergeCell ref="R129:S129"/>
    <mergeCell ref="R130:R132"/>
    <mergeCell ref="S130:S132"/>
    <mergeCell ref="R101:R106"/>
    <mergeCell ref="S101:S106"/>
    <mergeCell ref="S107:S108"/>
    <mergeCell ref="R126:R127"/>
    <mergeCell ref="S126:S127"/>
    <mergeCell ref="S109:S110"/>
    <mergeCell ref="R107:R112"/>
    <mergeCell ref="R135:R137"/>
    <mergeCell ref="S135:S137"/>
    <mergeCell ref="O95:O141"/>
    <mergeCell ref="Q119:Q141"/>
    <mergeCell ref="R95:R96"/>
    <mergeCell ref="S95:S96"/>
    <mergeCell ref="T95:T96"/>
    <mergeCell ref="U95:U96"/>
    <mergeCell ref="V95:V96"/>
    <mergeCell ref="T120:T123"/>
    <mergeCell ref="U120:U123"/>
    <mergeCell ref="V120:V123"/>
    <mergeCell ref="R120:S123"/>
    <mergeCell ref="R119:S119"/>
    <mergeCell ref="R97:S98"/>
    <mergeCell ref="T97:T98"/>
    <mergeCell ref="U97:U98"/>
    <mergeCell ref="V97:V98"/>
    <mergeCell ref="T124:T125"/>
    <mergeCell ref="T126:T127"/>
    <mergeCell ref="U126:U127"/>
    <mergeCell ref="V126:V127"/>
    <mergeCell ref="R133:R134"/>
    <mergeCell ref="S133:S134"/>
    <mergeCell ref="T133:T134"/>
    <mergeCell ref="U133:U134"/>
    <mergeCell ref="V133:V134"/>
    <mergeCell ref="R93:S93"/>
    <mergeCell ref="R91:S91"/>
    <mergeCell ref="R92:S92"/>
    <mergeCell ref="R86:S86"/>
    <mergeCell ref="R81:S82"/>
    <mergeCell ref="R78:S80"/>
    <mergeCell ref="R75:S77"/>
    <mergeCell ref="R73:S74"/>
    <mergeCell ref="Q95:Q118"/>
    <mergeCell ref="R115:S115"/>
    <mergeCell ref="R6:S6"/>
    <mergeCell ref="R84:R85"/>
    <mergeCell ref="R71:S72"/>
    <mergeCell ref="R87:R88"/>
    <mergeCell ref="S87:S88"/>
    <mergeCell ref="R54:S54"/>
    <mergeCell ref="R53:S53"/>
    <mergeCell ref="R48:S48"/>
    <mergeCell ref="R42:S43"/>
    <mergeCell ref="R44:R45"/>
    <mergeCell ref="S44:S45"/>
    <mergeCell ref="R20:S20"/>
    <mergeCell ref="R10:S19"/>
    <mergeCell ref="R9:S9"/>
    <mergeCell ref="R8:S8"/>
    <mergeCell ref="R7:S7"/>
    <mergeCell ref="S111:S112"/>
    <mergeCell ref="T111:T112"/>
    <mergeCell ref="U111:U112"/>
    <mergeCell ref="V111:V112"/>
    <mergeCell ref="W111:W112"/>
    <mergeCell ref="W130:W132"/>
    <mergeCell ref="X130:X132"/>
    <mergeCell ref="U124:U125"/>
    <mergeCell ref="V124:V125"/>
    <mergeCell ref="W124:W125"/>
    <mergeCell ref="X124:X125"/>
    <mergeCell ref="R113:S114"/>
    <mergeCell ref="R124:S125"/>
    <mergeCell ref="R116:R117"/>
    <mergeCell ref="S116:S117"/>
    <mergeCell ref="T116:T117"/>
    <mergeCell ref="U116:U117"/>
    <mergeCell ref="V116:V117"/>
    <mergeCell ref="W116:W117"/>
    <mergeCell ref="X116:X117"/>
    <mergeCell ref="R138:R139"/>
    <mergeCell ref="S138:S139"/>
    <mergeCell ref="T138:T139"/>
    <mergeCell ref="U138:U139"/>
    <mergeCell ref="V138:V139"/>
    <mergeCell ref="W138:W139"/>
    <mergeCell ref="X138:X139"/>
    <mergeCell ref="T135:T137"/>
    <mergeCell ref="U135:U137"/>
    <mergeCell ref="V135:V137"/>
    <mergeCell ref="W135:W137"/>
    <mergeCell ref="X135:X137"/>
    <mergeCell ref="W133:W134"/>
    <mergeCell ref="X133:X13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20" r:id="rId26"/>
    <hyperlink ref="W97" r:id="rId27"/>
    <hyperlink ref="W99" r:id="rId28"/>
    <hyperlink ref="W124" r:id="rId29"/>
    <hyperlink ref="W101" r:id="rId30"/>
    <hyperlink ref="W129" r:id="rId31"/>
    <hyperlink ref="W130" r:id="rId32"/>
    <hyperlink ref="W107" r:id="rId33"/>
    <hyperlink ref="W126" r:id="rId34"/>
    <hyperlink ref="W133" r:id="rId35"/>
    <hyperlink ref="W135" r:id="rId36"/>
    <hyperlink ref="W113" r:id="rId37"/>
    <hyperlink ref="W138" r:id="rId38"/>
    <hyperlink ref="W115" r:id="rId39"/>
    <hyperlink ref="W116" r:id="rId40"/>
  </hyperlinks>
  <pageMargins left="0.7" right="0.7" top="0.75" bottom="0.75" header="0.3" footer="0.3"/>
  <pageSetup paperSize="9" orientation="portrait" horizontalDpi="1200" verticalDpi="1200"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pane xSplit="1" topLeftCell="G1" activePane="topRight" state="frozen"/>
      <selection pane="topRight" activeCell="H7" sqref="A7:XFD7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style="190" bestFit="1" customWidth="1"/>
    <col min="22" max="22" width="20.44140625" style="190" bestFit="1" customWidth="1"/>
    <col min="23" max="23" width="16.77734375" customWidth="1"/>
  </cols>
  <sheetData>
    <row r="1" spans="1:23" x14ac:dyDescent="0.25">
      <c r="A1" s="463" t="s">
        <v>10</v>
      </c>
      <c r="B1" s="463"/>
      <c r="C1" s="463"/>
      <c r="D1" s="463"/>
      <c r="E1" s="463"/>
      <c r="F1" s="463"/>
      <c r="G1" s="463"/>
      <c r="H1" s="530" t="str">
        <f>"MySQL(" &amp; MAX(O3:O1944) &amp; ")"</f>
        <v>MySQL(3319)</v>
      </c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T1" s="531"/>
      <c r="U1" s="531"/>
      <c r="V1" s="531"/>
      <c r="W1" s="53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365</v>
      </c>
      <c r="K2" s="2" t="s">
        <v>280</v>
      </c>
      <c r="L2" s="2" t="s">
        <v>13</v>
      </c>
      <c r="M2" s="2" t="s">
        <v>9</v>
      </c>
      <c r="N2" s="2" t="s">
        <v>483</v>
      </c>
      <c r="O2" s="2" t="s">
        <v>4</v>
      </c>
      <c r="P2" s="2" t="s">
        <v>3</v>
      </c>
      <c r="Q2" s="2" t="s">
        <v>36</v>
      </c>
      <c r="R2" s="2" t="s">
        <v>498</v>
      </c>
      <c r="S2" s="2" t="s">
        <v>506</v>
      </c>
      <c r="T2" s="2" t="s">
        <v>349</v>
      </c>
      <c r="U2" s="184" t="s">
        <v>358</v>
      </c>
      <c r="V2" s="184" t="s">
        <v>369</v>
      </c>
      <c r="W2" s="4" t="s">
        <v>43</v>
      </c>
    </row>
    <row r="3" spans="1:23" s="9" customFormat="1" x14ac:dyDescent="0.25">
      <c r="A3" s="573" t="s">
        <v>706</v>
      </c>
      <c r="B3" s="478">
        <v>72</v>
      </c>
      <c r="C3" s="478">
        <v>512</v>
      </c>
      <c r="D3" s="478">
        <v>80</v>
      </c>
      <c r="E3" s="478" t="str">
        <f>TEXT(ROUND(SUM(H11:H93)/(B3*3)*100,4),"0.00")</f>
        <v>9.26</v>
      </c>
      <c r="F3" s="478" t="str">
        <f>TEXT(ROUND(SUM(I11:I93)/C3*100,4),"0.00")</f>
        <v>7.81</v>
      </c>
      <c r="G3" s="478" t="str">
        <f>TEXT(ROUND(SUM(L11:L93)/(D3*1024)*100,4),"0.00")</f>
        <v>2.44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711</v>
      </c>
      <c r="N3" s="595" t="s">
        <v>710</v>
      </c>
      <c r="O3" s="384">
        <v>3306</v>
      </c>
      <c r="P3" s="515" t="s">
        <v>708</v>
      </c>
      <c r="Q3" s="384" t="s">
        <v>712</v>
      </c>
      <c r="R3" s="384" t="s">
        <v>713</v>
      </c>
      <c r="S3" s="384" t="s">
        <v>714</v>
      </c>
      <c r="T3" s="384" t="s">
        <v>715</v>
      </c>
      <c r="U3" s="387" t="s">
        <v>716</v>
      </c>
      <c r="V3" s="387" t="s">
        <v>717</v>
      </c>
      <c r="W3" s="386">
        <v>44091</v>
      </c>
    </row>
    <row r="4" spans="1:23" s="9" customFormat="1" x14ac:dyDescent="0.25">
      <c r="A4" s="574"/>
      <c r="B4" s="479"/>
      <c r="C4" s="479"/>
      <c r="D4" s="479"/>
      <c r="E4" s="479"/>
      <c r="F4" s="479"/>
      <c r="G4" s="479"/>
      <c r="H4" s="418">
        <v>4</v>
      </c>
      <c r="I4" s="418">
        <f t="shared" ref="I4:I6" si="0">ROUND(J4+(K4*2/1024),0)</f>
        <v>8</v>
      </c>
      <c r="J4" s="418">
        <v>4</v>
      </c>
      <c r="K4" s="418">
        <v>2000</v>
      </c>
      <c r="L4" s="418">
        <v>400</v>
      </c>
      <c r="M4" s="418" t="s">
        <v>744</v>
      </c>
      <c r="N4" s="596"/>
      <c r="O4" s="418">
        <v>3309</v>
      </c>
      <c r="P4" s="516"/>
      <c r="Q4" s="418" t="s">
        <v>733</v>
      </c>
      <c r="R4" s="418" t="s">
        <v>741</v>
      </c>
      <c r="S4" s="418" t="s">
        <v>735</v>
      </c>
      <c r="T4" s="418" t="s">
        <v>736</v>
      </c>
      <c r="U4" s="387" t="s">
        <v>742</v>
      </c>
      <c r="V4" s="387" t="s">
        <v>743</v>
      </c>
      <c r="W4" s="419">
        <v>44104</v>
      </c>
    </row>
    <row r="5" spans="1:23" s="9" customFormat="1" x14ac:dyDescent="0.25">
      <c r="A5" s="574"/>
      <c r="B5" s="479"/>
      <c r="C5" s="479"/>
      <c r="D5" s="479"/>
      <c r="E5" s="479"/>
      <c r="F5" s="479"/>
      <c r="G5" s="479"/>
      <c r="H5" s="438">
        <v>4</v>
      </c>
      <c r="I5" s="438">
        <f t="shared" si="0"/>
        <v>8</v>
      </c>
      <c r="J5" s="438">
        <v>4</v>
      </c>
      <c r="K5" s="438">
        <v>2000</v>
      </c>
      <c r="L5" s="438">
        <v>400</v>
      </c>
      <c r="M5" s="437" t="s">
        <v>837</v>
      </c>
      <c r="N5" s="596"/>
      <c r="O5" s="438">
        <v>3313</v>
      </c>
      <c r="P5" s="516"/>
      <c r="Q5" s="598" t="s">
        <v>832</v>
      </c>
      <c r="R5" s="599"/>
      <c r="S5" s="437" t="s">
        <v>833</v>
      </c>
      <c r="T5" s="41" t="s">
        <v>653</v>
      </c>
      <c r="U5" s="191" t="s">
        <v>654</v>
      </c>
      <c r="V5" s="424" t="s">
        <v>655</v>
      </c>
      <c r="W5" s="439">
        <v>44153</v>
      </c>
    </row>
    <row r="6" spans="1:23" s="9" customFormat="1" x14ac:dyDescent="0.25">
      <c r="A6" s="574"/>
      <c r="B6" s="479"/>
      <c r="C6" s="479"/>
      <c r="D6" s="479"/>
      <c r="E6" s="479"/>
      <c r="F6" s="479"/>
      <c r="G6" s="479"/>
      <c r="H6" s="454">
        <v>4</v>
      </c>
      <c r="I6" s="454">
        <f t="shared" si="0"/>
        <v>8</v>
      </c>
      <c r="J6" s="454">
        <v>4</v>
      </c>
      <c r="K6" s="454">
        <v>2000</v>
      </c>
      <c r="L6" s="454">
        <v>400</v>
      </c>
      <c r="M6" s="453" t="s">
        <v>914</v>
      </c>
      <c r="N6" s="596"/>
      <c r="O6" s="454">
        <v>3316</v>
      </c>
      <c r="P6" s="516"/>
      <c r="Q6" s="453" t="s">
        <v>904</v>
      </c>
      <c r="R6" s="453" t="s">
        <v>915</v>
      </c>
      <c r="S6" s="453" t="s">
        <v>916</v>
      </c>
      <c r="T6" s="41" t="s">
        <v>907</v>
      </c>
      <c r="U6" s="191" t="s">
        <v>909</v>
      </c>
      <c r="V6" s="424" t="s">
        <v>912</v>
      </c>
      <c r="W6" s="455">
        <v>44173</v>
      </c>
    </row>
    <row r="7" spans="1:23" s="7" customFormat="1" x14ac:dyDescent="0.25">
      <c r="A7" s="481" t="s">
        <v>707</v>
      </c>
      <c r="B7" s="479"/>
      <c r="C7" s="479"/>
      <c r="D7" s="479"/>
      <c r="E7" s="479"/>
      <c r="F7" s="479"/>
      <c r="G7" s="479"/>
      <c r="H7" s="389">
        <v>4</v>
      </c>
      <c r="I7" s="399">
        <f t="shared" ref="I7:I15" si="1">ROUND(J7+(K7*2/1024),0)</f>
        <v>8</v>
      </c>
      <c r="J7" s="389">
        <v>4</v>
      </c>
      <c r="K7" s="389">
        <v>2000</v>
      </c>
      <c r="L7" s="389">
        <v>400</v>
      </c>
      <c r="M7" s="389" t="s">
        <v>721</v>
      </c>
      <c r="N7" s="596"/>
      <c r="O7" s="389">
        <v>3307</v>
      </c>
      <c r="P7" s="527" t="s">
        <v>718</v>
      </c>
      <c r="Q7" s="593" t="s">
        <v>697</v>
      </c>
      <c r="R7" s="594"/>
      <c r="S7" s="389" t="s">
        <v>719</v>
      </c>
      <c r="T7" s="389" t="s">
        <v>720</v>
      </c>
      <c r="U7" s="188">
        <v>15951730288</v>
      </c>
      <c r="V7" s="188" t="s">
        <v>701</v>
      </c>
      <c r="W7" s="390">
        <v>44091</v>
      </c>
    </row>
    <row r="8" spans="1:23" s="7" customFormat="1" x14ac:dyDescent="0.25">
      <c r="A8" s="600"/>
      <c r="B8" s="479"/>
      <c r="C8" s="479"/>
      <c r="D8" s="479"/>
      <c r="E8" s="479"/>
      <c r="F8" s="479"/>
      <c r="G8" s="479"/>
      <c r="H8" s="422">
        <v>4</v>
      </c>
      <c r="I8" s="422">
        <f t="shared" ref="I8:I10" si="2">ROUND(J8+(K8*2/1024),0)</f>
        <v>8</v>
      </c>
      <c r="J8" s="422">
        <v>4</v>
      </c>
      <c r="K8" s="422">
        <v>2000</v>
      </c>
      <c r="L8" s="422">
        <v>400</v>
      </c>
      <c r="M8" s="421" t="s">
        <v>796</v>
      </c>
      <c r="N8" s="596"/>
      <c r="O8" s="422">
        <v>3312</v>
      </c>
      <c r="P8" s="528"/>
      <c r="Q8" s="493" t="s">
        <v>797</v>
      </c>
      <c r="R8" s="494"/>
      <c r="S8" s="421" t="s">
        <v>798</v>
      </c>
      <c r="T8" s="421" t="s">
        <v>350</v>
      </c>
      <c r="U8" s="188">
        <v>15900619571</v>
      </c>
      <c r="V8" s="332" t="s">
        <v>799</v>
      </c>
      <c r="W8" s="423">
        <v>44132</v>
      </c>
    </row>
    <row r="9" spans="1:23" s="7" customFormat="1" x14ac:dyDescent="0.25">
      <c r="A9" s="600"/>
      <c r="B9" s="479"/>
      <c r="C9" s="479"/>
      <c r="D9" s="479"/>
      <c r="E9" s="479"/>
      <c r="F9" s="479"/>
      <c r="G9" s="479"/>
      <c r="H9" s="441">
        <v>4</v>
      </c>
      <c r="I9" s="441">
        <f t="shared" si="2"/>
        <v>8</v>
      </c>
      <c r="J9" s="441">
        <v>4</v>
      </c>
      <c r="K9" s="441">
        <v>2000</v>
      </c>
      <c r="L9" s="441">
        <v>400</v>
      </c>
      <c r="M9" s="440" t="s">
        <v>838</v>
      </c>
      <c r="N9" s="596"/>
      <c r="O9" s="441">
        <v>3314</v>
      </c>
      <c r="P9" s="528"/>
      <c r="Q9" s="493" t="s">
        <v>839</v>
      </c>
      <c r="R9" s="494"/>
      <c r="S9" s="440" t="s">
        <v>840</v>
      </c>
      <c r="T9" s="440" t="s">
        <v>653</v>
      </c>
      <c r="U9" s="186" t="s">
        <v>841</v>
      </c>
      <c r="V9" s="332" t="s">
        <v>655</v>
      </c>
      <c r="W9" s="442">
        <v>44155</v>
      </c>
    </row>
    <row r="10" spans="1:23" s="7" customFormat="1" x14ac:dyDescent="0.25">
      <c r="A10" s="600"/>
      <c r="B10" s="479"/>
      <c r="C10" s="479"/>
      <c r="D10" s="479"/>
      <c r="E10" s="479"/>
      <c r="F10" s="479"/>
      <c r="G10" s="479"/>
      <c r="H10" s="441">
        <v>4</v>
      </c>
      <c r="I10" s="441">
        <f t="shared" si="2"/>
        <v>8</v>
      </c>
      <c r="J10" s="441">
        <v>4</v>
      </c>
      <c r="K10" s="441">
        <v>2000</v>
      </c>
      <c r="L10" s="441">
        <v>400</v>
      </c>
      <c r="M10" s="440" t="s">
        <v>917</v>
      </c>
      <c r="N10" s="596"/>
      <c r="O10" s="441">
        <v>3317</v>
      </c>
      <c r="P10" s="528"/>
      <c r="Q10" s="500" t="s">
        <v>919</v>
      </c>
      <c r="R10" s="500" t="s">
        <v>920</v>
      </c>
      <c r="S10" s="518" t="s">
        <v>922</v>
      </c>
      <c r="T10" s="518" t="s">
        <v>923</v>
      </c>
      <c r="U10" s="521" t="s">
        <v>924</v>
      </c>
      <c r="V10" s="524" t="s">
        <v>925</v>
      </c>
      <c r="W10" s="534">
        <v>44174</v>
      </c>
    </row>
    <row r="11" spans="1:23" s="7" customFormat="1" x14ac:dyDescent="0.25">
      <c r="A11" s="601"/>
      <c r="B11" s="479"/>
      <c r="C11" s="479"/>
      <c r="D11" s="479"/>
      <c r="E11" s="479"/>
      <c r="F11" s="479"/>
      <c r="G11" s="479"/>
      <c r="H11" s="385">
        <v>4</v>
      </c>
      <c r="I11" s="399">
        <f t="shared" si="1"/>
        <v>8</v>
      </c>
      <c r="J11" s="385">
        <v>4</v>
      </c>
      <c r="K11" s="385">
        <v>2000</v>
      </c>
      <c r="L11" s="385">
        <v>400</v>
      </c>
      <c r="M11" s="388" t="s">
        <v>918</v>
      </c>
      <c r="N11" s="596"/>
      <c r="O11" s="385">
        <v>3318</v>
      </c>
      <c r="P11" s="529"/>
      <c r="Q11" s="502"/>
      <c r="R11" s="502"/>
      <c r="S11" s="520"/>
      <c r="T11" s="520"/>
      <c r="U11" s="523"/>
      <c r="V11" s="526"/>
      <c r="W11" s="536"/>
    </row>
    <row r="12" spans="1:23" s="9" customFormat="1" x14ac:dyDescent="0.25">
      <c r="A12" s="573" t="s">
        <v>709</v>
      </c>
      <c r="B12" s="479"/>
      <c r="C12" s="479"/>
      <c r="D12" s="479"/>
      <c r="E12" s="479"/>
      <c r="F12" s="479"/>
      <c r="G12" s="479"/>
      <c r="H12" s="392">
        <v>4</v>
      </c>
      <c r="I12" s="401">
        <f t="shared" si="1"/>
        <v>8</v>
      </c>
      <c r="J12" s="392">
        <v>4</v>
      </c>
      <c r="K12" s="392">
        <v>2000</v>
      </c>
      <c r="L12" s="392">
        <v>400</v>
      </c>
      <c r="M12" s="392" t="s">
        <v>722</v>
      </c>
      <c r="N12" s="596"/>
      <c r="O12" s="392">
        <v>3308</v>
      </c>
      <c r="P12" s="490" t="s">
        <v>769</v>
      </c>
      <c r="Q12" s="392" t="s">
        <v>690</v>
      </c>
      <c r="R12" s="392" t="s">
        <v>691</v>
      </c>
      <c r="S12" s="392" t="s">
        <v>692</v>
      </c>
      <c r="T12" s="392" t="s">
        <v>693</v>
      </c>
      <c r="U12" s="387">
        <v>18121086387</v>
      </c>
      <c r="V12" s="387" t="s">
        <v>694</v>
      </c>
      <c r="W12" s="393">
        <v>44091</v>
      </c>
    </row>
    <row r="13" spans="1:23" s="9" customFormat="1" x14ac:dyDescent="0.25">
      <c r="A13" s="574"/>
      <c r="B13" s="479"/>
      <c r="C13" s="479"/>
      <c r="D13" s="479"/>
      <c r="E13" s="479"/>
      <c r="F13" s="479"/>
      <c r="G13" s="479"/>
      <c r="H13" s="426">
        <v>4</v>
      </c>
      <c r="I13" s="426">
        <f t="shared" ref="I13:I14" si="3">ROUND(J13+(K13*2/1024),0)</f>
        <v>8</v>
      </c>
      <c r="J13" s="426">
        <v>4</v>
      </c>
      <c r="K13" s="426">
        <v>2000</v>
      </c>
      <c r="L13" s="426">
        <v>400</v>
      </c>
      <c r="M13" s="425" t="s">
        <v>503</v>
      </c>
      <c r="N13" s="596"/>
      <c r="O13" s="426">
        <v>3311</v>
      </c>
      <c r="P13" s="491"/>
      <c r="Q13" s="598" t="s">
        <v>760</v>
      </c>
      <c r="R13" s="599"/>
      <c r="S13" s="425" t="s">
        <v>509</v>
      </c>
      <c r="T13" s="425" t="s">
        <v>765</v>
      </c>
      <c r="U13" s="387">
        <v>13020222966</v>
      </c>
      <c r="V13" s="424" t="s">
        <v>768</v>
      </c>
      <c r="W13" s="427">
        <v>44124</v>
      </c>
    </row>
    <row r="14" spans="1:23" s="9" customFormat="1" x14ac:dyDescent="0.25">
      <c r="A14" s="574"/>
      <c r="B14" s="479"/>
      <c r="C14" s="479"/>
      <c r="D14" s="479"/>
      <c r="E14" s="479"/>
      <c r="F14" s="479"/>
      <c r="G14" s="479"/>
      <c r="H14" s="450">
        <v>4</v>
      </c>
      <c r="I14" s="450">
        <f t="shared" si="3"/>
        <v>8</v>
      </c>
      <c r="J14" s="450">
        <v>4</v>
      </c>
      <c r="K14" s="450">
        <v>2000</v>
      </c>
      <c r="L14" s="450">
        <v>400</v>
      </c>
      <c r="M14" s="449" t="s">
        <v>852</v>
      </c>
      <c r="N14" s="596"/>
      <c r="O14" s="450">
        <v>3315</v>
      </c>
      <c r="P14" s="491"/>
      <c r="Q14" s="449" t="s">
        <v>848</v>
      </c>
      <c r="R14" s="449" t="s">
        <v>855</v>
      </c>
      <c r="S14" s="449" t="s">
        <v>856</v>
      </c>
      <c r="T14" s="449" t="s">
        <v>850</v>
      </c>
      <c r="U14" s="430" t="s">
        <v>858</v>
      </c>
      <c r="V14" s="424" t="s">
        <v>859</v>
      </c>
      <c r="W14" s="451">
        <v>44158</v>
      </c>
    </row>
    <row r="15" spans="1:23" s="9" customFormat="1" x14ac:dyDescent="0.25">
      <c r="A15" s="575"/>
      <c r="B15" s="480"/>
      <c r="C15" s="480"/>
      <c r="D15" s="480"/>
      <c r="E15" s="480"/>
      <c r="F15" s="480"/>
      <c r="G15" s="480"/>
      <c r="H15" s="384">
        <v>4</v>
      </c>
      <c r="I15" s="401">
        <f t="shared" si="1"/>
        <v>8</v>
      </c>
      <c r="J15" s="384">
        <v>4</v>
      </c>
      <c r="K15" s="384">
        <v>2000</v>
      </c>
      <c r="L15" s="384">
        <v>400</v>
      </c>
      <c r="M15" s="391" t="s">
        <v>958</v>
      </c>
      <c r="N15" s="597"/>
      <c r="O15" s="384">
        <v>3319</v>
      </c>
      <c r="P15" s="517"/>
      <c r="Q15" s="576" t="s">
        <v>953</v>
      </c>
      <c r="R15" s="577"/>
      <c r="S15" s="41" t="s">
        <v>954</v>
      </c>
      <c r="T15" s="41" t="s">
        <v>955</v>
      </c>
      <c r="U15" s="191" t="s">
        <v>956</v>
      </c>
      <c r="V15" s="396" t="s">
        <v>957</v>
      </c>
      <c r="W15" s="451">
        <v>44186</v>
      </c>
    </row>
  </sheetData>
  <mergeCells count="28">
    <mergeCell ref="N3:N15"/>
    <mergeCell ref="P3:P6"/>
    <mergeCell ref="Q13:R13"/>
    <mergeCell ref="Q5:R5"/>
    <mergeCell ref="A1:G1"/>
    <mergeCell ref="H1:W1"/>
    <mergeCell ref="A3:A6"/>
    <mergeCell ref="B3:B15"/>
    <mergeCell ref="C3:C15"/>
    <mergeCell ref="D3:D15"/>
    <mergeCell ref="E3:E15"/>
    <mergeCell ref="F3:F15"/>
    <mergeCell ref="G3:G15"/>
    <mergeCell ref="A7:A11"/>
    <mergeCell ref="P7:P11"/>
    <mergeCell ref="A12:A15"/>
    <mergeCell ref="P12:P15"/>
    <mergeCell ref="Q7:R7"/>
    <mergeCell ref="Q8:R8"/>
    <mergeCell ref="Q9:R9"/>
    <mergeCell ref="Q10:Q11"/>
    <mergeCell ref="R10:R11"/>
    <mergeCell ref="Q15:R15"/>
    <mergeCell ref="S10:S11"/>
    <mergeCell ref="T10:T11"/>
    <mergeCell ref="U10:U11"/>
    <mergeCell ref="V10:V11"/>
    <mergeCell ref="W10:W11"/>
  </mergeCells>
  <phoneticPr fontId="2" type="noConversion"/>
  <hyperlinks>
    <hyperlink ref="V3" r:id="rId1"/>
    <hyperlink ref="V7" r:id="rId2"/>
    <hyperlink ref="V12" r:id="rId3"/>
    <hyperlink ref="V4" r:id="rId4"/>
    <hyperlink ref="V8" r:id="rId5"/>
    <hyperlink ref="V13" r:id="rId6"/>
    <hyperlink ref="V5" r:id="rId7"/>
    <hyperlink ref="V9" r:id="rId8"/>
    <hyperlink ref="V10" r:id="rId9"/>
    <hyperlink ref="V14" r:id="rId10"/>
    <hyperlink ref="V15" r:id="rId11"/>
  </hyperlinks>
  <pageMargins left="0.7" right="0.7" top="0.75" bottom="0.75" header="0.3" footer="0.3"/>
  <pageSetup paperSize="9" orientation="portrait" horizontalDpi="1200" verticalDpi="1200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K1" activePane="topRight" state="frozen"/>
      <selection pane="topRight" activeCell="A3" sqref="A3:A7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63" t="s">
        <v>10</v>
      </c>
      <c r="B1" s="463"/>
      <c r="C1" s="463"/>
      <c r="D1" s="463"/>
      <c r="E1" s="463"/>
      <c r="F1" s="463"/>
      <c r="G1" s="463"/>
      <c r="H1" s="530" t="str">
        <f>"MySQL(" &amp; MAX(O6:O952) &amp; ")"</f>
        <v>MySQL(3310)</v>
      </c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T1" s="531"/>
      <c r="U1" s="531"/>
      <c r="V1" s="531"/>
      <c r="W1" s="53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365</v>
      </c>
      <c r="K2" s="2" t="s">
        <v>280</v>
      </c>
      <c r="L2" s="2" t="s">
        <v>13</v>
      </c>
      <c r="M2" s="2" t="s">
        <v>9</v>
      </c>
      <c r="N2" s="2" t="s">
        <v>483</v>
      </c>
      <c r="O2" s="2" t="s">
        <v>4</v>
      </c>
      <c r="P2" s="2" t="s">
        <v>3</v>
      </c>
      <c r="Q2" s="2" t="s">
        <v>36</v>
      </c>
      <c r="R2" s="2" t="s">
        <v>498</v>
      </c>
      <c r="S2" s="2" t="s">
        <v>506</v>
      </c>
      <c r="T2" s="2" t="s">
        <v>349</v>
      </c>
      <c r="U2" s="184" t="s">
        <v>358</v>
      </c>
      <c r="V2" s="184" t="s">
        <v>369</v>
      </c>
      <c r="W2" s="4" t="s">
        <v>43</v>
      </c>
    </row>
    <row r="3" spans="1:23" s="9" customFormat="1" x14ac:dyDescent="0.25">
      <c r="A3" s="460" t="s">
        <v>876</v>
      </c>
      <c r="B3" s="478">
        <v>72</v>
      </c>
      <c r="C3" s="478">
        <v>512</v>
      </c>
      <c r="D3" s="478">
        <v>80</v>
      </c>
      <c r="E3" s="478" t="str">
        <f>TEXT(ROUND(SUM(H6:H85)/(B3*3)*100,4),"0.00")</f>
        <v>1.85</v>
      </c>
      <c r="F3" s="478" t="str">
        <f>TEXT(ROUND(SUM(I6:I85)/C3*100,4),"0.00")</f>
        <v>2.34</v>
      </c>
      <c r="G3" s="478" t="str">
        <f>TEXT(ROUND(SUM(L6:L85)/(D3*1024)*100,4),"0.00")</f>
        <v>0.73</v>
      </c>
      <c r="H3" s="401">
        <v>2</v>
      </c>
      <c r="I3" s="401">
        <v>2</v>
      </c>
      <c r="J3" s="401">
        <v>2</v>
      </c>
      <c r="K3" s="401">
        <v>2000</v>
      </c>
      <c r="L3" s="401">
        <v>300</v>
      </c>
      <c r="M3" s="401" t="s">
        <v>723</v>
      </c>
      <c r="N3" s="595" t="s">
        <v>724</v>
      </c>
      <c r="O3" s="401">
        <v>3307</v>
      </c>
      <c r="P3" s="515" t="s">
        <v>775</v>
      </c>
      <c r="Q3" s="401" t="s">
        <v>725</v>
      </c>
      <c r="R3" s="401" t="s">
        <v>726</v>
      </c>
      <c r="S3" s="401" t="s">
        <v>727</v>
      </c>
      <c r="T3" s="401" t="s">
        <v>728</v>
      </c>
      <c r="U3" s="387"/>
      <c r="V3" s="387"/>
      <c r="W3" s="402">
        <v>44095</v>
      </c>
    </row>
    <row r="4" spans="1:23" s="9" customFormat="1" x14ac:dyDescent="0.25">
      <c r="A4" s="477"/>
      <c r="B4" s="479"/>
      <c r="C4" s="479"/>
      <c r="D4" s="479"/>
      <c r="E4" s="479"/>
      <c r="F4" s="479"/>
      <c r="G4" s="479"/>
      <c r="H4" s="401">
        <v>8</v>
      </c>
      <c r="I4" s="401">
        <v>8</v>
      </c>
      <c r="J4" s="401">
        <v>2</v>
      </c>
      <c r="K4" s="401">
        <v>2000</v>
      </c>
      <c r="L4" s="401">
        <v>300</v>
      </c>
      <c r="M4" s="401" t="s">
        <v>770</v>
      </c>
      <c r="N4" s="596"/>
      <c r="O4" s="401">
        <v>3309</v>
      </c>
      <c r="P4" s="517"/>
      <c r="Q4" s="602" t="s">
        <v>774</v>
      </c>
      <c r="R4" s="603"/>
      <c r="S4" s="401" t="s">
        <v>773</v>
      </c>
      <c r="T4" s="401" t="s">
        <v>771</v>
      </c>
      <c r="U4" s="387"/>
      <c r="V4" s="387"/>
      <c r="W4" s="402">
        <v>44126</v>
      </c>
    </row>
    <row r="5" spans="1:23" s="7" customFormat="1" x14ac:dyDescent="0.25">
      <c r="A5" s="487" t="s">
        <v>704</v>
      </c>
      <c r="B5" s="479"/>
      <c r="C5" s="479"/>
      <c r="D5" s="479"/>
      <c r="E5" s="479"/>
      <c r="F5" s="479"/>
      <c r="G5" s="479"/>
      <c r="H5" s="412">
        <v>32</v>
      </c>
      <c r="I5" s="412">
        <f>ROUND(J5+(K5*2/1024),0)</f>
        <v>39</v>
      </c>
      <c r="J5" s="412">
        <v>16</v>
      </c>
      <c r="K5" s="412">
        <v>12000</v>
      </c>
      <c r="L5" s="412">
        <v>810</v>
      </c>
      <c r="M5" s="412" t="s">
        <v>678</v>
      </c>
      <c r="N5" s="596"/>
      <c r="O5" s="412">
        <v>3306</v>
      </c>
      <c r="P5" s="527" t="s">
        <v>679</v>
      </c>
      <c r="Q5" s="604" t="s">
        <v>680</v>
      </c>
      <c r="R5" s="605"/>
      <c r="S5" s="412" t="s">
        <v>772</v>
      </c>
      <c r="T5" s="412" t="s">
        <v>681</v>
      </c>
      <c r="U5" s="412"/>
      <c r="V5" s="412"/>
      <c r="W5" s="415">
        <v>44084</v>
      </c>
    </row>
    <row r="6" spans="1:23" s="7" customFormat="1" x14ac:dyDescent="0.25">
      <c r="A6" s="489"/>
      <c r="B6" s="479"/>
      <c r="C6" s="479"/>
      <c r="D6" s="479"/>
      <c r="E6" s="479"/>
      <c r="F6" s="479"/>
      <c r="G6" s="479"/>
      <c r="H6" s="399">
        <v>2</v>
      </c>
      <c r="I6" s="399">
        <f>ROUND(J6+(K6*2/1024),0)</f>
        <v>6</v>
      </c>
      <c r="J6" s="399">
        <v>2</v>
      </c>
      <c r="K6" s="399">
        <v>2000</v>
      </c>
      <c r="L6" s="399">
        <v>300</v>
      </c>
      <c r="M6" s="411" t="s">
        <v>829</v>
      </c>
      <c r="N6" s="596"/>
      <c r="O6" s="399">
        <v>3310</v>
      </c>
      <c r="P6" s="529"/>
      <c r="Q6" s="411" t="s">
        <v>826</v>
      </c>
      <c r="R6" s="411" t="s">
        <v>827</v>
      </c>
      <c r="S6" s="411" t="s">
        <v>828</v>
      </c>
      <c r="T6" s="411" t="s">
        <v>824</v>
      </c>
      <c r="U6" s="412"/>
      <c r="V6" s="412"/>
      <c r="W6" s="415">
        <v>44148</v>
      </c>
    </row>
    <row r="7" spans="1:23" s="9" customFormat="1" ht="28.8" x14ac:dyDescent="0.25">
      <c r="A7" s="406" t="s">
        <v>705</v>
      </c>
      <c r="B7" s="480"/>
      <c r="C7" s="480"/>
      <c r="D7" s="480"/>
      <c r="E7" s="480"/>
      <c r="F7" s="480"/>
      <c r="G7" s="480"/>
      <c r="H7" s="401">
        <v>2</v>
      </c>
      <c r="I7" s="401">
        <f>ROUND(J7+(K7*2/1024),0)</f>
        <v>6</v>
      </c>
      <c r="J7" s="401">
        <v>2</v>
      </c>
      <c r="K7" s="401">
        <v>2000</v>
      </c>
      <c r="L7" s="401">
        <v>300</v>
      </c>
      <c r="M7" s="401" t="s">
        <v>748</v>
      </c>
      <c r="N7" s="597"/>
      <c r="O7" s="401">
        <v>3308</v>
      </c>
      <c r="P7" s="401" t="s">
        <v>749</v>
      </c>
      <c r="Q7" s="401" t="s">
        <v>751</v>
      </c>
      <c r="R7" s="401" t="s">
        <v>750</v>
      </c>
      <c r="S7" s="401" t="s">
        <v>754</v>
      </c>
      <c r="T7" s="401" t="s">
        <v>752</v>
      </c>
      <c r="U7" s="401">
        <v>18818208521</v>
      </c>
      <c r="V7" s="401" t="s">
        <v>753</v>
      </c>
      <c r="W7" s="402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2020-12-28T06:23:18Z</dcterms:modified>
</cp:coreProperties>
</file>