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20" yWindow="-120" windowWidth="20736" windowHeight="11160"/>
  </bookViews>
  <sheets>
    <sheet name="8.176~186 (Non-pi)" sheetId="1" r:id="rId1"/>
    <sheet name="9.112~115 (Non-pi)" sheetId="4" r:id="rId2"/>
    <sheet name="8.188~194 (pi)" sheetId="3" r:id="rId3"/>
  </sheets>
  <definedNames>
    <definedName name="_xlnm._FilterDatabase" localSheetId="0" hidden="1">'8.176~186 (Non-pi)'!$A$2:$X$100</definedName>
    <definedName name="_xlnm._FilterDatabase" localSheetId="2" hidden="1">'8.188~194 (pi)'!$A$2:$W$81</definedName>
    <definedName name="_xlnm._FilterDatabase" localSheetId="1" hidden="1">'9.112~115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F68" i="1"/>
  <c r="E68" i="1"/>
  <c r="G36" i="1"/>
  <c r="F36" i="1"/>
  <c r="E36" i="1"/>
  <c r="G3" i="1" l="1"/>
  <c r="F3" i="1"/>
  <c r="E3" i="1"/>
  <c r="G3" i="3"/>
  <c r="F3" i="3"/>
  <c r="E3" i="3"/>
  <c r="G3" i="4"/>
  <c r="E3" i="4"/>
  <c r="F3" i="4"/>
  <c r="J48" i="4" l="1"/>
  <c r="J18" i="1" l="1"/>
  <c r="I28" i="3" l="1"/>
  <c r="J93" i="4"/>
  <c r="I80" i="3" l="1"/>
  <c r="J47" i="4"/>
  <c r="J46" i="4"/>
  <c r="I54" i="3" l="1"/>
  <c r="J92" i="4"/>
  <c r="I27" i="3" l="1"/>
  <c r="J91" i="4"/>
  <c r="J44" i="4" l="1"/>
  <c r="J45" i="4"/>
  <c r="I79" i="3" l="1"/>
  <c r="J89" i="4" l="1"/>
  <c r="J90" i="4"/>
  <c r="I53" i="3" l="1"/>
  <c r="J42" i="4"/>
  <c r="J43" i="4"/>
  <c r="I26" i="3" l="1"/>
  <c r="J87" i="4"/>
  <c r="J88" i="4"/>
  <c r="J86" i="4" l="1"/>
  <c r="J40" i="4" l="1"/>
  <c r="J39" i="4"/>
  <c r="J41" i="4" l="1"/>
  <c r="I78" i="3" l="1"/>
  <c r="I52" i="3" l="1"/>
  <c r="J84" i="4"/>
  <c r="J85" i="4"/>
  <c r="I25" i="3" l="1"/>
  <c r="J83" i="4"/>
  <c r="I77" i="3" l="1"/>
  <c r="J81" i="4"/>
  <c r="J82" i="4"/>
  <c r="J38" i="4" l="1"/>
  <c r="J36" i="4"/>
  <c r="J37" i="4"/>
  <c r="J35" i="4" l="1"/>
  <c r="I51" i="3" l="1"/>
  <c r="I24" i="3" l="1"/>
  <c r="I76" i="3"/>
  <c r="J78" i="4"/>
  <c r="J79" i="4"/>
  <c r="J80" i="4"/>
  <c r="I50" i="3"/>
  <c r="J34" i="4"/>
  <c r="J33" i="4"/>
  <c r="J32" i="4"/>
  <c r="J30" i="4" l="1"/>
  <c r="J76" i="4"/>
  <c r="I55" i="3"/>
  <c r="J75" i="4"/>
  <c r="J77" i="4"/>
  <c r="J31" i="4"/>
  <c r="J29" i="4"/>
  <c r="J28" i="4"/>
  <c r="I23" i="3" l="1"/>
  <c r="J74" i="4"/>
  <c r="J73" i="4"/>
  <c r="J72" i="4"/>
  <c r="I75" i="3"/>
  <c r="J71" i="4"/>
  <c r="J70" i="4"/>
  <c r="J49" i="4"/>
  <c r="J27" i="4"/>
  <c r="J26" i="4"/>
  <c r="J25" i="4"/>
  <c r="J24" i="4"/>
  <c r="J23" i="4"/>
  <c r="J22" i="4"/>
  <c r="I49" i="3"/>
  <c r="J69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94" i="4"/>
  <c r="I29" i="3"/>
  <c r="I22" i="3"/>
  <c r="I21" i="3"/>
  <c r="J3" i="4"/>
  <c r="I74" i="3"/>
  <c r="I48" i="3"/>
  <c r="P2" i="4"/>
  <c r="I20" i="3"/>
  <c r="I73" i="3"/>
  <c r="J36" i="1"/>
  <c r="I81" i="3"/>
  <c r="I30" i="3"/>
  <c r="J99" i="1"/>
  <c r="J83" i="1"/>
  <c r="J6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3" i="3"/>
  <c r="P2" i="1"/>
  <c r="H1" i="3"/>
</calcChain>
</file>

<file path=xl/sharedStrings.xml><?xml version="1.0" encoding="utf-8"?>
<sst xmlns="http://schemas.openxmlformats.org/spreadsheetml/2006/main" count="981" uniqueCount="676">
  <si>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</si>
  <si>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</si>
  <si>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</si>
  <si>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</si>
  <si>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</si>
  <si>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</si>
  <si>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</si>
  <si>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</si>
  <si>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</si>
  <si>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</si>
  <si>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</si>
  <si>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</si>
  <si>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</si>
  <si>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</si>
  <si>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</si>
  <si>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</si>
  <si>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</si>
  <si>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</si>
  <si>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</si>
  <si>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</si>
  <si>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</si>
  <si>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</si>
  <si>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</si>
  <si>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</si>
  <si>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</si>
  <si>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</si>
  <si>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</si>
  <si>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</si>
  <si>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</si>
  <si>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</si>
  <si>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</si>
  <si>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</si>
  <si>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</si>
  <si>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</si>
  <si>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</si>
  <si>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</si>
  <si>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</si>
  <si>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</si>
  <si>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</si>
  <si>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</si>
  <si>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</si>
  <si>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</si>
  <si>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</si>
  <si>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</si>
  <si>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</si>
  <si>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</si>
  <si>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</si>
  <si>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</si>
  <si>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</si>
  <si>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</si>
  <si>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</si>
  <si>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</si>
  <si>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</si>
  <si>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</si>
  <si>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</si>
  <si>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</si>
  <si>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</si>
  <si>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</si>
  <si>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</si>
  <si>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</si>
  <si>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</si>
  <si>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</si>
  <si>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</si>
  <si>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</si>
  <si>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</si>
  <si>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</si>
  <si>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</si>
  <si>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</si>
  <si>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</si>
  <si>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</si>
  <si>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</si>
  <si>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</si>
  <si>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</si>
  <si>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</si>
  <si>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</si>
  <si>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</si>
  <si>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</si>
  <si>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</si>
  <si>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</si>
  <si>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</si>
  <si>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</si>
  <si>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</si>
  <si>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</si>
  <si>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</si>
  <si>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</si>
  <si>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</si>
  <si>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</si>
  <si>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</si>
  <si>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</si>
  <si>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</si>
  <si>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</si>
  <si>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</si>
  <si>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</si>
  <si>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</si>
  <si>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</si>
  <si>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</si>
  <si>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</si>
  <si>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</si>
  <si>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</si>
  <si>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</si>
  <si>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</si>
  <si>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</si>
  <si>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</si>
  <si>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</si>
  <si>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</si>
  <si>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</si>
  <si>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</si>
  <si>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</si>
  <si>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</si>
  <si>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</si>
  <si>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</si>
  <si>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</si>
  <si>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</si>
  <si>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</si>
  <si>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</si>
  <si>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</si>
  <si>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</si>
  <si>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</si>
  <si>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</si>
  <si>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</si>
  <si>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</si>
  <si>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</si>
  <si>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</si>
  <si>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</si>
  <si>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</si>
  <si>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</si>
  <si>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</si>
  <si>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</si>
  <si>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</si>
  <si>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</si>
  <si>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</si>
  <si>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</si>
  <si>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</si>
  <si>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</si>
  <si>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</si>
  <si>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</si>
  <si>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</si>
  <si>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</si>
  <si>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</si>
  <si>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</si>
  <si>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</si>
  <si>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</si>
  <si>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</si>
  <si>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</si>
  <si>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</si>
  <si>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</si>
  <si>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</si>
  <si>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</si>
  <si>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</si>
  <si>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</si>
  <si>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</si>
  <si>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</si>
  <si>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</si>
  <si>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</si>
  <si>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</si>
  <si>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</si>
  <si>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</si>
  <si>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</si>
  <si>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</si>
  <si>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</si>
  <si>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</si>
  <si>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</si>
  <si>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</si>
  <si>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</si>
  <si>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</si>
  <si>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</si>
  <si>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</si>
  <si>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</si>
  <si>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</si>
  <si>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</si>
  <si>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</si>
  <si>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</si>
  <si>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</si>
  <si>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</si>
  <si>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</si>
  <si>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</si>
  <si>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</si>
  <si>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</si>
  <si>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</si>
  <si>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</si>
  <si>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</si>
  <si>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</si>
  <si>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</si>
  <si>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</si>
  <si>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</si>
  <si>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</si>
  <si>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</si>
  <si>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</si>
  <si>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</si>
  <si>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</si>
  <si>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</si>
  <si>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</si>
  <si>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mysql_hac_pi</t>
    <phoneticPr fontId="2" type="noConversion"/>
  </si>
  <si>
    <t>堡垒机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</si>
  <si>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</si>
  <si>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</si>
  <si>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</si>
  <si>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</si>
  <si>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</si>
  <si>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</si>
  <si>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</si>
  <si>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</si>
  <si>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</si>
  <si>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</si>
  <si>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</si>
  <si>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</si>
  <si>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</si>
  <si>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</si>
  <si>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</si>
  <si>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</si>
  <si>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</si>
  <si>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</si>
  <si>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</si>
  <si>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</si>
  <si>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</si>
  <si>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</si>
  <si>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</si>
  <si>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</si>
  <si>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</si>
  <si>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</si>
  <si>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</si>
  <si>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</si>
  <si>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</si>
  <si>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</si>
  <si>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</si>
  <si>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</si>
  <si>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</si>
  <si>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</si>
  <si>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</si>
  <si>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</si>
  <si>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</si>
  <si>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</si>
  <si>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</si>
  <si>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</si>
  <si>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</si>
  <si>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</si>
  <si>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</si>
  <si>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</si>
  <si>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</si>
  <si>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</si>
  <si>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</si>
  <si>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</si>
  <si>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</si>
  <si>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</si>
  <si>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</si>
  <si>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</si>
  <si>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</si>
  <si>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</si>
  <si>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</si>
  <si>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</si>
  <si>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</si>
  <si>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</si>
  <si>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</si>
  <si>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</si>
  <si>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</si>
  <si>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</si>
  <si>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</si>
  <si>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</si>
  <si>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</si>
  <si>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</si>
  <si>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</si>
  <si>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</si>
  <si>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</si>
  <si>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</si>
  <si>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</si>
  <si>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</si>
  <si>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</si>
  <si>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SIT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</si>
  <si>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</si>
  <si>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</si>
  <si>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</si>
  <si>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</si>
  <si>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</si>
  <si>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</si>
  <si>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</si>
  <si>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</si>
  <si>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</si>
  <si>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</si>
  <si>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UAT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</si>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</sst>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49" workbookViewId="0">
      <pane xSplit="1" topLeftCell="B1" activePane="topRight" state="frozen"/>
      <selection pane="topRight" activeCell="G36" sqref="G36:G67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381" t="s">
        <v>10</v>
      </c>
      <c r="B1" s="381"/>
      <c r="C1" s="381"/>
      <c r="D1" s="381"/>
      <c r="E1" s="381"/>
      <c r="F1" s="381"/>
      <c r="G1" s="381"/>
      <c r="H1" s="380" t="s">
        <v>95</v>
      </c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281</v>
      </c>
      <c r="K2" s="159" t="s">
        <v>282</v>
      </c>
      <c r="L2" s="159" t="s">
        <v>283</v>
      </c>
      <c r="M2" s="2" t="s">
        <v>13</v>
      </c>
      <c r="N2" s="2" t="s">
        <v>9</v>
      </c>
      <c r="O2" s="2" t="s">
        <v>488</v>
      </c>
      <c r="P2" s="2" t="str">
        <f>"端口(" &amp; MAX(P3:P100) &amp; ")"</f>
        <v>端口(3385)</v>
      </c>
      <c r="Q2" s="2" t="s">
        <v>3</v>
      </c>
      <c r="R2" s="2" t="s">
        <v>36</v>
      </c>
      <c r="S2" s="2" t="s">
        <v>662</v>
      </c>
      <c r="T2" s="2" t="s">
        <v>663</v>
      </c>
      <c r="U2" s="2" t="s">
        <v>664</v>
      </c>
      <c r="V2" s="2" t="s">
        <v>665</v>
      </c>
      <c r="W2" s="2" t="s">
        <v>666</v>
      </c>
      <c r="X2" s="4" t="s">
        <v>43</v>
      </c>
    </row>
    <row r="3" spans="1:24" s="7" customFormat="1" ht="18" customHeight="1" x14ac:dyDescent="0.25">
      <c r="A3" s="366" t="s">
        <v>170</v>
      </c>
      <c r="B3" s="375">
        <v>32</v>
      </c>
      <c r="C3" s="375">
        <v>128</v>
      </c>
      <c r="D3" s="375">
        <v>18</v>
      </c>
      <c r="E3" s="369" t="str">
        <f>TEXT(ROUND(SUM(I3:I35)/B3*100,4),"0.00")</f>
        <v>225.00</v>
      </c>
      <c r="F3" s="369" t="str">
        <f>TEXT(ROUND(SUM(J3:J35)/C3*100,4),"0.00")</f>
        <v>225.00</v>
      </c>
      <c r="G3" s="372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64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367"/>
      <c r="B4" s="376"/>
      <c r="C4" s="376"/>
      <c r="D4" s="376"/>
      <c r="E4" s="370"/>
      <c r="F4" s="370"/>
      <c r="G4" s="373"/>
      <c r="H4" s="17" t="s">
        <v>52</v>
      </c>
      <c r="I4" s="17">
        <v>2</v>
      </c>
      <c r="J4" s="151">
        <f t="shared" ref="J4:J68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65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367"/>
      <c r="B5" s="376"/>
      <c r="C5" s="376"/>
      <c r="D5" s="376"/>
      <c r="E5" s="370"/>
      <c r="F5" s="370"/>
      <c r="G5" s="373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65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367"/>
      <c r="B6" s="376"/>
      <c r="C6" s="376"/>
      <c r="D6" s="376"/>
      <c r="E6" s="370"/>
      <c r="F6" s="370"/>
      <c r="G6" s="373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65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367"/>
      <c r="B7" s="376"/>
      <c r="C7" s="376"/>
      <c r="D7" s="376"/>
      <c r="E7" s="370"/>
      <c r="F7" s="370"/>
      <c r="G7" s="373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65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367"/>
      <c r="B8" s="376"/>
      <c r="C8" s="376"/>
      <c r="D8" s="376"/>
      <c r="E8" s="370"/>
      <c r="F8" s="370"/>
      <c r="G8" s="373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65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367"/>
      <c r="B9" s="376"/>
      <c r="C9" s="376"/>
      <c r="D9" s="376"/>
      <c r="E9" s="370"/>
      <c r="F9" s="370"/>
      <c r="G9" s="373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65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367"/>
      <c r="B10" s="376"/>
      <c r="C10" s="376"/>
      <c r="D10" s="376"/>
      <c r="E10" s="370"/>
      <c r="F10" s="370"/>
      <c r="G10" s="373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65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367"/>
      <c r="B11" s="376"/>
      <c r="C11" s="376"/>
      <c r="D11" s="376"/>
      <c r="E11" s="370"/>
      <c r="F11" s="370"/>
      <c r="G11" s="373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65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367"/>
      <c r="B12" s="376"/>
      <c r="C12" s="376"/>
      <c r="D12" s="376"/>
      <c r="E12" s="370"/>
      <c r="F12" s="370"/>
      <c r="G12" s="373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203</v>
      </c>
      <c r="O12" s="260"/>
      <c r="P12" s="85">
        <v>3344</v>
      </c>
      <c r="Q12" s="365"/>
      <c r="R12" s="40" t="s">
        <v>200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367"/>
      <c r="B13" s="376"/>
      <c r="C13" s="376"/>
      <c r="D13" s="376"/>
      <c r="E13" s="370"/>
      <c r="F13" s="370"/>
      <c r="G13" s="373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210</v>
      </c>
      <c r="O13" s="260"/>
      <c r="P13" s="98">
        <v>3350</v>
      </c>
      <c r="Q13" s="365"/>
      <c r="R13" s="40" t="s">
        <v>247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367"/>
      <c r="B14" s="376"/>
      <c r="C14" s="376"/>
      <c r="D14" s="376"/>
      <c r="E14" s="370"/>
      <c r="F14" s="370"/>
      <c r="G14" s="373"/>
      <c r="H14" s="106" t="s">
        <v>223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222</v>
      </c>
      <c r="O14" s="260"/>
      <c r="P14" s="107">
        <v>3356</v>
      </c>
      <c r="Q14" s="365"/>
      <c r="R14" s="40" t="s">
        <v>207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367"/>
      <c r="B15" s="376"/>
      <c r="C15" s="376"/>
      <c r="D15" s="376"/>
      <c r="E15" s="370"/>
      <c r="F15" s="370"/>
      <c r="G15" s="373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238</v>
      </c>
      <c r="O15" s="260"/>
      <c r="P15" s="115">
        <v>3362</v>
      </c>
      <c r="Q15" s="365"/>
      <c r="R15" s="40" t="s">
        <v>236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367"/>
      <c r="B16" s="376"/>
      <c r="C16" s="376"/>
      <c r="D16" s="376"/>
      <c r="E16" s="370"/>
      <c r="F16" s="370"/>
      <c r="G16" s="373"/>
      <c r="H16" s="127" t="s">
        <v>250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251</v>
      </c>
      <c r="O16" s="260"/>
      <c r="P16" s="128">
        <v>3368</v>
      </c>
      <c r="Q16" s="365"/>
      <c r="R16" s="40" t="s">
        <v>248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367"/>
      <c r="B17" s="376"/>
      <c r="C17" s="376"/>
      <c r="D17" s="376"/>
      <c r="E17" s="370"/>
      <c r="F17" s="370"/>
      <c r="G17" s="373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260</v>
      </c>
      <c r="O17" s="260"/>
      <c r="P17" s="139">
        <v>3374</v>
      </c>
      <c r="Q17" s="365"/>
      <c r="R17" s="40" t="s">
        <v>258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367"/>
      <c r="B18" s="376"/>
      <c r="C18" s="376"/>
      <c r="D18" s="376"/>
      <c r="E18" s="370"/>
      <c r="F18" s="370"/>
      <c r="G18" s="373"/>
      <c r="H18" s="352" t="s">
        <v>5</v>
      </c>
      <c r="I18" s="353">
        <v>2</v>
      </c>
      <c r="J18" s="353">
        <f t="shared" ref="J18" si="1">ROUND(K18+(L18*2/1024),0)</f>
        <v>8</v>
      </c>
      <c r="K18" s="158">
        <v>4</v>
      </c>
      <c r="L18" s="158">
        <v>2000</v>
      </c>
      <c r="M18" s="353">
        <v>420</v>
      </c>
      <c r="N18" s="352" t="s">
        <v>273</v>
      </c>
      <c r="O18" s="352"/>
      <c r="P18" s="353">
        <v>3380</v>
      </c>
      <c r="Q18" s="365"/>
      <c r="R18" s="356" t="s">
        <v>269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368"/>
      <c r="B19" s="376"/>
      <c r="C19" s="376"/>
      <c r="D19" s="376"/>
      <c r="E19" s="370"/>
      <c r="F19" s="370"/>
      <c r="G19" s="373"/>
      <c r="H19" s="16" t="s">
        <v>392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667</v>
      </c>
      <c r="O19" s="260" t="s">
        <v>670</v>
      </c>
      <c r="P19" s="17">
        <v>3372</v>
      </c>
      <c r="Q19" s="365"/>
      <c r="R19" s="40" t="s">
        <v>668</v>
      </c>
      <c r="S19" s="356"/>
      <c r="T19" s="356"/>
      <c r="U19" s="356" t="s">
        <v>669</v>
      </c>
      <c r="V19" s="356"/>
      <c r="W19" s="356"/>
      <c r="X19" s="28">
        <v>44075</v>
      </c>
    </row>
    <row r="20" spans="1:24" s="7" customFormat="1" ht="18" customHeight="1" x14ac:dyDescent="0.25">
      <c r="A20" s="382" t="s">
        <v>171</v>
      </c>
      <c r="B20" s="376"/>
      <c r="C20" s="376"/>
      <c r="D20" s="376"/>
      <c r="E20" s="370"/>
      <c r="F20" s="370"/>
      <c r="G20" s="373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364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383"/>
      <c r="B21" s="376"/>
      <c r="C21" s="376"/>
      <c r="D21" s="376"/>
      <c r="E21" s="370"/>
      <c r="F21" s="370"/>
      <c r="G21" s="373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365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383"/>
      <c r="B22" s="376"/>
      <c r="C22" s="376"/>
      <c r="D22" s="376"/>
      <c r="E22" s="370"/>
      <c r="F22" s="370"/>
      <c r="G22" s="373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365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383"/>
      <c r="B23" s="376"/>
      <c r="C23" s="376"/>
      <c r="D23" s="376"/>
      <c r="E23" s="370"/>
      <c r="F23" s="370"/>
      <c r="G23" s="373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365"/>
      <c r="R23" s="16" t="s">
        <v>498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383"/>
      <c r="B24" s="376"/>
      <c r="C24" s="376"/>
      <c r="D24" s="376"/>
      <c r="E24" s="370"/>
      <c r="F24" s="370"/>
      <c r="G24" s="373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365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383"/>
      <c r="B25" s="376"/>
      <c r="C25" s="376"/>
      <c r="D25" s="376"/>
      <c r="E25" s="370"/>
      <c r="F25" s="370"/>
      <c r="G25" s="373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365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383"/>
      <c r="B26" s="376"/>
      <c r="C26" s="376"/>
      <c r="D26" s="376"/>
      <c r="E26" s="370"/>
      <c r="F26" s="370"/>
      <c r="G26" s="373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365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383"/>
      <c r="B27" s="376"/>
      <c r="C27" s="376"/>
      <c r="D27" s="376"/>
      <c r="E27" s="370"/>
      <c r="F27" s="370"/>
      <c r="G27" s="373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365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383"/>
      <c r="B28" s="376"/>
      <c r="C28" s="376"/>
      <c r="D28" s="376"/>
      <c r="E28" s="370"/>
      <c r="F28" s="370"/>
      <c r="G28" s="373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365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383"/>
      <c r="B29" s="376"/>
      <c r="C29" s="376"/>
      <c r="D29" s="376"/>
      <c r="E29" s="370"/>
      <c r="F29" s="370"/>
      <c r="G29" s="373"/>
      <c r="H29" s="87" t="s">
        <v>211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201</v>
      </c>
      <c r="O29" s="260"/>
      <c r="P29" s="88">
        <v>3345</v>
      </c>
      <c r="Q29" s="365"/>
      <c r="R29" s="40" t="s">
        <v>200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383"/>
      <c r="B30" s="376"/>
      <c r="C30" s="376"/>
      <c r="D30" s="376"/>
      <c r="E30" s="370"/>
      <c r="F30" s="370"/>
      <c r="G30" s="373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212</v>
      </c>
      <c r="O30" s="260"/>
      <c r="P30" s="98">
        <v>3351</v>
      </c>
      <c r="Q30" s="365"/>
      <c r="R30" s="40" t="s">
        <v>209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383"/>
      <c r="B31" s="376"/>
      <c r="C31" s="376"/>
      <c r="D31" s="376"/>
      <c r="E31" s="370"/>
      <c r="F31" s="370"/>
      <c r="G31" s="373"/>
      <c r="H31" s="106" t="s">
        <v>224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225</v>
      </c>
      <c r="O31" s="260"/>
      <c r="P31" s="107">
        <v>3357</v>
      </c>
      <c r="Q31" s="365"/>
      <c r="R31" s="40" t="s">
        <v>207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383"/>
      <c r="B32" s="376"/>
      <c r="C32" s="376"/>
      <c r="D32" s="376"/>
      <c r="E32" s="370"/>
      <c r="F32" s="370"/>
      <c r="G32" s="373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239</v>
      </c>
      <c r="O32" s="260"/>
      <c r="P32" s="115">
        <v>3363</v>
      </c>
      <c r="Q32" s="365"/>
      <c r="R32" s="40" t="s">
        <v>236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383"/>
      <c r="B33" s="376"/>
      <c r="C33" s="376"/>
      <c r="D33" s="376"/>
      <c r="E33" s="370"/>
      <c r="F33" s="370"/>
      <c r="G33" s="373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253</v>
      </c>
      <c r="O33" s="260"/>
      <c r="P33" s="133">
        <v>3369</v>
      </c>
      <c r="Q33" s="365"/>
      <c r="R33" s="40" t="s">
        <v>248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383"/>
      <c r="B34" s="376"/>
      <c r="C34" s="376"/>
      <c r="D34" s="376"/>
      <c r="E34" s="370"/>
      <c r="F34" s="370"/>
      <c r="G34" s="373"/>
      <c r="H34" s="145" t="s">
        <v>252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262</v>
      </c>
      <c r="O34" s="260"/>
      <c r="P34" s="146">
        <v>3375</v>
      </c>
      <c r="Q34" s="365"/>
      <c r="R34" s="40" t="s">
        <v>265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383"/>
      <c r="B35" s="376"/>
      <c r="C35" s="376"/>
      <c r="D35" s="376"/>
      <c r="E35" s="371"/>
      <c r="F35" s="371"/>
      <c r="G35" s="374"/>
      <c r="H35" s="26" t="s">
        <v>275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276</v>
      </c>
      <c r="O35" s="260"/>
      <c r="P35" s="17">
        <v>3381</v>
      </c>
      <c r="Q35" s="365"/>
      <c r="R35" s="40" t="s">
        <v>277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378" t="s">
        <v>172</v>
      </c>
      <c r="B36" s="376"/>
      <c r="C36" s="376"/>
      <c r="D36" s="376"/>
      <c r="E36" s="442" t="str">
        <f>TEXT(ROUND(SUM(I36:I67)/B3*100,4),"0.00")</f>
        <v>243.75</v>
      </c>
      <c r="F36" s="442" t="str">
        <f>TEXT(ROUND(SUM(J36:J67)/C3*100,4),"0.00")</f>
        <v>226.56</v>
      </c>
      <c r="G36" s="445" t="str">
        <f>TEXT(ROUND(SUM(M36:M67)/(D3*1024)*100,4),"0.00")</f>
        <v>72.92</v>
      </c>
      <c r="H36" s="162" t="s">
        <v>55</v>
      </c>
      <c r="I36" s="162">
        <v>2</v>
      </c>
      <c r="J36" s="162">
        <f t="shared" ref="J36" si="2"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384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379"/>
      <c r="B37" s="376"/>
      <c r="C37" s="376"/>
      <c r="D37" s="376"/>
      <c r="E37" s="443"/>
      <c r="F37" s="443"/>
      <c r="G37" s="446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264</v>
      </c>
      <c r="O37" s="262"/>
      <c r="P37" s="15">
        <v>3312</v>
      </c>
      <c r="Q37" s="385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379"/>
      <c r="B38" s="376"/>
      <c r="C38" s="376"/>
      <c r="D38" s="376"/>
      <c r="E38" s="443"/>
      <c r="F38" s="443"/>
      <c r="G38" s="446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385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379"/>
      <c r="B39" s="376"/>
      <c r="C39" s="376"/>
      <c r="D39" s="376"/>
      <c r="E39" s="443"/>
      <c r="F39" s="443"/>
      <c r="G39" s="446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385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379"/>
      <c r="B40" s="376"/>
      <c r="C40" s="376"/>
      <c r="D40" s="376"/>
      <c r="E40" s="443"/>
      <c r="F40" s="443"/>
      <c r="G40" s="446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385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379"/>
      <c r="B41" s="376"/>
      <c r="C41" s="376"/>
      <c r="D41" s="376"/>
      <c r="E41" s="443"/>
      <c r="F41" s="443"/>
      <c r="G41" s="446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522</v>
      </c>
      <c r="P41" s="31">
        <v>3322</v>
      </c>
      <c r="Q41" s="385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379"/>
      <c r="B42" s="376"/>
      <c r="C42" s="376"/>
      <c r="D42" s="376"/>
      <c r="E42" s="443"/>
      <c r="F42" s="443"/>
      <c r="G42" s="446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385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379"/>
      <c r="B43" s="376"/>
      <c r="C43" s="376"/>
      <c r="D43" s="376"/>
      <c r="E43" s="443"/>
      <c r="F43" s="443"/>
      <c r="G43" s="446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385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379"/>
      <c r="B44" s="376"/>
      <c r="C44" s="376"/>
      <c r="D44" s="376"/>
      <c r="E44" s="443"/>
      <c r="F44" s="443"/>
      <c r="G44" s="446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385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379"/>
      <c r="B45" s="376"/>
      <c r="C45" s="376"/>
      <c r="D45" s="376"/>
      <c r="E45" s="443"/>
      <c r="F45" s="443"/>
      <c r="G45" s="446"/>
      <c r="H45" s="89" t="s">
        <v>211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202</v>
      </c>
      <c r="O45" s="262"/>
      <c r="P45" s="90">
        <v>3346</v>
      </c>
      <c r="Q45" s="385"/>
      <c r="R45" s="41" t="s">
        <v>200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379"/>
      <c r="B46" s="376"/>
      <c r="C46" s="376"/>
      <c r="D46" s="376"/>
      <c r="E46" s="443"/>
      <c r="F46" s="443"/>
      <c r="G46" s="446"/>
      <c r="H46" s="103" t="s">
        <v>211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213</v>
      </c>
      <c r="O46" s="262"/>
      <c r="P46" s="104">
        <v>3352</v>
      </c>
      <c r="Q46" s="385"/>
      <c r="R46" s="41" t="s">
        <v>214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379"/>
      <c r="B47" s="376"/>
      <c r="C47" s="376"/>
      <c r="D47" s="376"/>
      <c r="E47" s="443"/>
      <c r="F47" s="443"/>
      <c r="G47" s="446"/>
      <c r="H47" s="108" t="s">
        <v>227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229</v>
      </c>
      <c r="O47" s="262" t="s">
        <v>533</v>
      </c>
      <c r="P47" s="109">
        <v>3358</v>
      </c>
      <c r="Q47" s="385"/>
      <c r="R47" s="41" t="s">
        <v>228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379"/>
      <c r="B48" s="376"/>
      <c r="C48" s="376"/>
      <c r="D48" s="376"/>
      <c r="E48" s="443"/>
      <c r="F48" s="443"/>
      <c r="G48" s="446"/>
      <c r="H48" s="121" t="s">
        <v>227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241</v>
      </c>
      <c r="O48" s="262"/>
      <c r="P48" s="122">
        <v>3364</v>
      </c>
      <c r="Q48" s="385"/>
      <c r="R48" s="41" t="s">
        <v>240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379"/>
      <c r="B49" s="376"/>
      <c r="C49" s="376"/>
      <c r="D49" s="376"/>
      <c r="E49" s="443"/>
      <c r="F49" s="443"/>
      <c r="G49" s="446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486</v>
      </c>
      <c r="O49" s="262" t="s">
        <v>489</v>
      </c>
      <c r="P49" s="135">
        <v>3370</v>
      </c>
      <c r="Q49" s="385"/>
      <c r="R49" s="41" t="s">
        <v>255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379"/>
      <c r="B50" s="376"/>
      <c r="C50" s="376"/>
      <c r="D50" s="376"/>
      <c r="E50" s="443"/>
      <c r="F50" s="443"/>
      <c r="G50" s="446"/>
      <c r="H50" s="147" t="s">
        <v>263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266</v>
      </c>
      <c r="O50" s="262"/>
      <c r="P50" s="148">
        <v>3376</v>
      </c>
      <c r="Q50" s="385"/>
      <c r="R50" s="41" t="s">
        <v>265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379"/>
      <c r="B51" s="376"/>
      <c r="C51" s="376"/>
      <c r="D51" s="376"/>
      <c r="E51" s="443"/>
      <c r="F51" s="443"/>
      <c r="G51" s="446"/>
      <c r="H51" s="13" t="s">
        <v>278</v>
      </c>
      <c r="I51" s="15">
        <v>2</v>
      </c>
      <c r="J51" s="152">
        <f t="shared" si="0"/>
        <v>8</v>
      </c>
      <c r="K51" s="158">
        <v>4</v>
      </c>
      <c r="L51" s="158">
        <v>2000</v>
      </c>
      <c r="M51" s="15">
        <v>420</v>
      </c>
      <c r="N51" s="13" t="s">
        <v>279</v>
      </c>
      <c r="O51" s="262"/>
      <c r="P51" s="15">
        <v>3382</v>
      </c>
      <c r="Q51" s="385"/>
      <c r="R51" s="41" t="s">
        <v>277</v>
      </c>
      <c r="S51" s="41"/>
      <c r="T51" s="41"/>
      <c r="U51" s="41"/>
      <c r="V51" s="41"/>
      <c r="W51" s="41"/>
      <c r="X51" s="30">
        <v>43941</v>
      </c>
    </row>
    <row r="52" spans="1:24" s="9" customFormat="1" ht="14.4" customHeight="1" x14ac:dyDescent="0.25">
      <c r="A52" s="378" t="s">
        <v>173</v>
      </c>
      <c r="B52" s="376"/>
      <c r="C52" s="376"/>
      <c r="D52" s="376"/>
      <c r="E52" s="443"/>
      <c r="F52" s="443"/>
      <c r="G52" s="446"/>
      <c r="H52" s="15" t="s">
        <v>40</v>
      </c>
      <c r="I52" s="15">
        <v>4</v>
      </c>
      <c r="J52" s="152">
        <f t="shared" si="0"/>
        <v>12</v>
      </c>
      <c r="K52" s="158">
        <v>8</v>
      </c>
      <c r="L52" s="158">
        <v>2000</v>
      </c>
      <c r="M52" s="15">
        <v>420</v>
      </c>
      <c r="N52" s="15" t="s">
        <v>39</v>
      </c>
      <c r="O52" s="263"/>
      <c r="P52" s="15">
        <v>3307</v>
      </c>
      <c r="Q52" s="384" t="s">
        <v>133</v>
      </c>
      <c r="R52" s="15" t="s">
        <v>41</v>
      </c>
      <c r="S52" s="355"/>
      <c r="T52" s="355"/>
      <c r="U52" s="355"/>
      <c r="V52" s="355"/>
      <c r="W52" s="355"/>
      <c r="X52" s="30">
        <v>43637</v>
      </c>
    </row>
    <row r="53" spans="1:24" s="9" customFormat="1" ht="28.8" x14ac:dyDescent="0.25">
      <c r="A53" s="379"/>
      <c r="B53" s="376"/>
      <c r="C53" s="376"/>
      <c r="D53" s="376"/>
      <c r="E53" s="443"/>
      <c r="F53" s="443"/>
      <c r="G53" s="446"/>
      <c r="H53" s="15" t="s">
        <v>63</v>
      </c>
      <c r="I53" s="15">
        <v>4</v>
      </c>
      <c r="J53" s="152">
        <f t="shared" si="0"/>
        <v>12</v>
      </c>
      <c r="K53" s="158">
        <v>8</v>
      </c>
      <c r="L53" s="158">
        <v>2000</v>
      </c>
      <c r="M53" s="15">
        <v>420</v>
      </c>
      <c r="N53" s="15" t="s">
        <v>64</v>
      </c>
      <c r="O53" s="263"/>
      <c r="P53" s="15">
        <v>3309</v>
      </c>
      <c r="Q53" s="385"/>
      <c r="R53" s="24" t="s">
        <v>151</v>
      </c>
      <c r="S53" s="41"/>
      <c r="T53" s="41"/>
      <c r="U53" s="41"/>
      <c r="V53" s="41"/>
      <c r="W53" s="41"/>
      <c r="X53" s="30">
        <v>43692</v>
      </c>
    </row>
    <row r="54" spans="1:24" s="9" customFormat="1" ht="18" customHeight="1" x14ac:dyDescent="0.25">
      <c r="A54" s="379"/>
      <c r="B54" s="376"/>
      <c r="C54" s="376"/>
      <c r="D54" s="376"/>
      <c r="E54" s="443"/>
      <c r="F54" s="443"/>
      <c r="G54" s="446"/>
      <c r="H54" s="15" t="s">
        <v>47</v>
      </c>
      <c r="I54" s="15">
        <v>4</v>
      </c>
      <c r="J54" s="152">
        <f t="shared" si="0"/>
        <v>12</v>
      </c>
      <c r="K54" s="158">
        <v>8</v>
      </c>
      <c r="L54" s="158">
        <v>2000</v>
      </c>
      <c r="M54" s="15">
        <v>420</v>
      </c>
      <c r="N54" s="15" t="s">
        <v>74</v>
      </c>
      <c r="O54" s="263"/>
      <c r="P54" s="15">
        <v>3313</v>
      </c>
      <c r="Q54" s="385"/>
      <c r="R54" s="15" t="s">
        <v>73</v>
      </c>
      <c r="S54" s="355"/>
      <c r="T54" s="355"/>
      <c r="U54" s="355"/>
      <c r="V54" s="355"/>
      <c r="W54" s="355"/>
      <c r="X54" s="30">
        <v>43734</v>
      </c>
    </row>
    <row r="55" spans="1:24" s="9" customFormat="1" ht="18" customHeight="1" x14ac:dyDescent="0.25">
      <c r="A55" s="379"/>
      <c r="B55" s="376"/>
      <c r="C55" s="376"/>
      <c r="D55" s="376"/>
      <c r="E55" s="443"/>
      <c r="F55" s="443"/>
      <c r="G55" s="446"/>
      <c r="H55" s="13" t="s">
        <v>211</v>
      </c>
      <c r="I55" s="15">
        <v>4</v>
      </c>
      <c r="J55" s="152">
        <f t="shared" si="0"/>
        <v>12</v>
      </c>
      <c r="K55" s="158">
        <v>8</v>
      </c>
      <c r="L55" s="158">
        <v>2000</v>
      </c>
      <c r="M55" s="15">
        <v>420</v>
      </c>
      <c r="N55" s="13" t="s">
        <v>111</v>
      </c>
      <c r="O55" s="262"/>
      <c r="P55" s="15">
        <v>3315</v>
      </c>
      <c r="Q55" s="385"/>
      <c r="R55" s="13" t="s">
        <v>109</v>
      </c>
      <c r="S55" s="354"/>
      <c r="T55" s="354"/>
      <c r="U55" s="354"/>
      <c r="V55" s="354"/>
      <c r="W55" s="354"/>
      <c r="X55" s="30">
        <v>43788</v>
      </c>
    </row>
    <row r="56" spans="1:24" s="9" customFormat="1" ht="18" customHeight="1" x14ac:dyDescent="0.25">
      <c r="A56" s="379"/>
      <c r="B56" s="376"/>
      <c r="C56" s="376"/>
      <c r="D56" s="376"/>
      <c r="E56" s="443"/>
      <c r="F56" s="443"/>
      <c r="G56" s="446"/>
      <c r="H56" s="22" t="s">
        <v>5</v>
      </c>
      <c r="I56" s="20">
        <v>2</v>
      </c>
      <c r="J56" s="152">
        <f t="shared" si="0"/>
        <v>8</v>
      </c>
      <c r="K56" s="158">
        <v>4</v>
      </c>
      <c r="L56" s="158">
        <v>2000</v>
      </c>
      <c r="M56" s="20">
        <v>420</v>
      </c>
      <c r="N56" s="22" t="s">
        <v>129</v>
      </c>
      <c r="O56" s="262"/>
      <c r="P56" s="20">
        <v>3321</v>
      </c>
      <c r="Q56" s="385"/>
      <c r="R56" s="22" t="s">
        <v>128</v>
      </c>
      <c r="S56" s="354"/>
      <c r="T56" s="354"/>
      <c r="U56" s="354"/>
      <c r="V56" s="354"/>
      <c r="W56" s="354"/>
      <c r="X56" s="30">
        <v>43803</v>
      </c>
    </row>
    <row r="57" spans="1:24" s="9" customFormat="1" ht="18" customHeight="1" x14ac:dyDescent="0.25">
      <c r="A57" s="379"/>
      <c r="B57" s="376"/>
      <c r="C57" s="376"/>
      <c r="D57" s="376"/>
      <c r="E57" s="443"/>
      <c r="F57" s="443"/>
      <c r="G57" s="446"/>
      <c r="H57" s="32" t="s">
        <v>5</v>
      </c>
      <c r="I57" s="31">
        <v>2</v>
      </c>
      <c r="J57" s="152">
        <f t="shared" si="0"/>
        <v>8</v>
      </c>
      <c r="K57" s="158">
        <v>4</v>
      </c>
      <c r="L57" s="158">
        <v>2000</v>
      </c>
      <c r="M57" s="31">
        <v>420</v>
      </c>
      <c r="N57" s="32" t="s">
        <v>137</v>
      </c>
      <c r="O57" s="262" t="s">
        <v>522</v>
      </c>
      <c r="P57" s="31">
        <v>3323</v>
      </c>
      <c r="Q57" s="385"/>
      <c r="R57" s="32" t="s">
        <v>138</v>
      </c>
      <c r="S57" s="354"/>
      <c r="T57" s="354"/>
      <c r="U57" s="354"/>
      <c r="V57" s="354"/>
      <c r="W57" s="354"/>
      <c r="X57" s="33">
        <v>43808</v>
      </c>
    </row>
    <row r="58" spans="1:24" s="9" customFormat="1" ht="28.8" x14ac:dyDescent="0.25">
      <c r="A58" s="379"/>
      <c r="B58" s="376"/>
      <c r="C58" s="376"/>
      <c r="D58" s="376"/>
      <c r="E58" s="443"/>
      <c r="F58" s="443"/>
      <c r="G58" s="446"/>
      <c r="H58" s="43" t="s">
        <v>5</v>
      </c>
      <c r="I58" s="42">
        <v>2</v>
      </c>
      <c r="J58" s="152">
        <f t="shared" si="0"/>
        <v>8</v>
      </c>
      <c r="K58" s="158">
        <v>4</v>
      </c>
      <c r="L58" s="158">
        <v>2000</v>
      </c>
      <c r="M58" s="42">
        <v>420</v>
      </c>
      <c r="N58" s="43" t="s">
        <v>154</v>
      </c>
      <c r="O58" s="262"/>
      <c r="P58" s="42">
        <v>3329</v>
      </c>
      <c r="Q58" s="385"/>
      <c r="R58" s="41" t="s">
        <v>153</v>
      </c>
      <c r="S58" s="41"/>
      <c r="T58" s="41"/>
      <c r="U58" s="41"/>
      <c r="V58" s="41"/>
      <c r="W58" s="41"/>
      <c r="X58" s="44">
        <v>43812</v>
      </c>
    </row>
    <row r="59" spans="1:24" s="9" customFormat="1" ht="28.8" x14ac:dyDescent="0.25">
      <c r="A59" s="379"/>
      <c r="B59" s="376"/>
      <c r="C59" s="376"/>
      <c r="D59" s="376"/>
      <c r="E59" s="443"/>
      <c r="F59" s="443"/>
      <c r="G59" s="446"/>
      <c r="H59" s="140" t="s">
        <v>57</v>
      </c>
      <c r="I59" s="141">
        <v>2</v>
      </c>
      <c r="J59" s="152">
        <f t="shared" si="0"/>
        <v>8</v>
      </c>
      <c r="K59" s="158">
        <v>4</v>
      </c>
      <c r="L59" s="158">
        <v>2000</v>
      </c>
      <c r="M59" s="141">
        <v>420</v>
      </c>
      <c r="N59" s="140" t="s">
        <v>166</v>
      </c>
      <c r="O59" s="262"/>
      <c r="P59" s="141">
        <v>3335</v>
      </c>
      <c r="Q59" s="385"/>
      <c r="R59" s="41" t="s">
        <v>161</v>
      </c>
      <c r="S59" s="41"/>
      <c r="T59" s="41"/>
      <c r="U59" s="41"/>
      <c r="V59" s="41"/>
      <c r="W59" s="41"/>
      <c r="X59" s="144">
        <v>43817</v>
      </c>
    </row>
    <row r="60" spans="1:24" s="9" customFormat="1" ht="28.8" x14ac:dyDescent="0.25">
      <c r="A60" s="379"/>
      <c r="B60" s="376"/>
      <c r="C60" s="376"/>
      <c r="D60" s="376"/>
      <c r="E60" s="443"/>
      <c r="F60" s="443"/>
      <c r="G60" s="446"/>
      <c r="H60" s="81" t="s">
        <v>5</v>
      </c>
      <c r="I60" s="82">
        <v>2</v>
      </c>
      <c r="J60" s="152">
        <f t="shared" si="0"/>
        <v>8</v>
      </c>
      <c r="K60" s="158">
        <v>4</v>
      </c>
      <c r="L60" s="158">
        <v>2000</v>
      </c>
      <c r="M60" s="82">
        <v>420</v>
      </c>
      <c r="N60" s="81" t="s">
        <v>190</v>
      </c>
      <c r="O60" s="262"/>
      <c r="P60" s="82">
        <v>3341</v>
      </c>
      <c r="Q60" s="385"/>
      <c r="R60" s="41" t="s">
        <v>189</v>
      </c>
      <c r="S60" s="41"/>
      <c r="T60" s="41"/>
      <c r="U60" s="41"/>
      <c r="V60" s="41"/>
      <c r="W60" s="41"/>
      <c r="X60" s="83">
        <v>43874</v>
      </c>
    </row>
    <row r="61" spans="1:24" s="9" customFormat="1" ht="43.2" x14ac:dyDescent="0.25">
      <c r="A61" s="379"/>
      <c r="B61" s="376"/>
      <c r="C61" s="376"/>
      <c r="D61" s="376"/>
      <c r="E61" s="443"/>
      <c r="F61" s="443"/>
      <c r="G61" s="446"/>
      <c r="H61" s="89" t="s">
        <v>5</v>
      </c>
      <c r="I61" s="90">
        <v>2</v>
      </c>
      <c r="J61" s="152">
        <f t="shared" si="0"/>
        <v>8</v>
      </c>
      <c r="K61" s="158">
        <v>4</v>
      </c>
      <c r="L61" s="158">
        <v>2000</v>
      </c>
      <c r="M61" s="90">
        <v>420</v>
      </c>
      <c r="N61" s="89" t="s">
        <v>204</v>
      </c>
      <c r="O61" s="262"/>
      <c r="P61" s="90">
        <v>3347</v>
      </c>
      <c r="Q61" s="385"/>
      <c r="R61" s="41" t="s">
        <v>206</v>
      </c>
      <c r="S61" s="41"/>
      <c r="T61" s="41"/>
      <c r="U61" s="41"/>
      <c r="V61" s="41"/>
      <c r="W61" s="41"/>
      <c r="X61" s="92">
        <v>43896</v>
      </c>
    </row>
    <row r="62" spans="1:24" s="9" customFormat="1" ht="43.2" x14ac:dyDescent="0.25">
      <c r="A62" s="379"/>
      <c r="B62" s="376"/>
      <c r="C62" s="376"/>
      <c r="D62" s="376"/>
      <c r="E62" s="443"/>
      <c r="F62" s="443"/>
      <c r="G62" s="446"/>
      <c r="H62" s="103" t="s">
        <v>40</v>
      </c>
      <c r="I62" s="104">
        <v>2</v>
      </c>
      <c r="J62" s="152">
        <f t="shared" si="0"/>
        <v>8</v>
      </c>
      <c r="K62" s="158">
        <v>4</v>
      </c>
      <c r="L62" s="158">
        <v>2000</v>
      </c>
      <c r="M62" s="104">
        <v>420</v>
      </c>
      <c r="N62" s="103" t="s">
        <v>215</v>
      </c>
      <c r="O62" s="262"/>
      <c r="P62" s="104">
        <v>3353</v>
      </c>
      <c r="Q62" s="385"/>
      <c r="R62" s="41" t="s">
        <v>217</v>
      </c>
      <c r="S62" s="41"/>
      <c r="T62" s="41"/>
      <c r="U62" s="41"/>
      <c r="V62" s="41"/>
      <c r="W62" s="41"/>
      <c r="X62" s="105">
        <v>43903</v>
      </c>
    </row>
    <row r="63" spans="1:24" s="9" customFormat="1" x14ac:dyDescent="0.25">
      <c r="A63" s="379"/>
      <c r="B63" s="376"/>
      <c r="C63" s="376"/>
      <c r="D63" s="376"/>
      <c r="E63" s="443"/>
      <c r="F63" s="443"/>
      <c r="G63" s="446"/>
      <c r="H63" s="108" t="s">
        <v>230</v>
      </c>
      <c r="I63" s="109">
        <v>2</v>
      </c>
      <c r="J63" s="152">
        <f t="shared" si="0"/>
        <v>8</v>
      </c>
      <c r="K63" s="158">
        <v>4</v>
      </c>
      <c r="L63" s="158">
        <v>2000</v>
      </c>
      <c r="M63" s="109">
        <v>420</v>
      </c>
      <c r="N63" s="108" t="s">
        <v>231</v>
      </c>
      <c r="O63" s="262" t="s">
        <v>533</v>
      </c>
      <c r="P63" s="109">
        <v>3359</v>
      </c>
      <c r="Q63" s="385"/>
      <c r="R63" s="41" t="s">
        <v>228</v>
      </c>
      <c r="S63" s="41"/>
      <c r="T63" s="41"/>
      <c r="U63" s="41"/>
      <c r="V63" s="41"/>
      <c r="W63" s="41"/>
      <c r="X63" s="113">
        <v>43907</v>
      </c>
    </row>
    <row r="64" spans="1:24" s="9" customFormat="1" ht="43.2" x14ac:dyDescent="0.25">
      <c r="A64" s="379"/>
      <c r="B64" s="376"/>
      <c r="C64" s="376"/>
      <c r="D64" s="376"/>
      <c r="E64" s="443"/>
      <c r="F64" s="443"/>
      <c r="G64" s="446"/>
      <c r="H64" s="121" t="s">
        <v>230</v>
      </c>
      <c r="I64" s="122">
        <v>2</v>
      </c>
      <c r="J64" s="152">
        <f t="shared" si="0"/>
        <v>8</v>
      </c>
      <c r="K64" s="158">
        <v>4</v>
      </c>
      <c r="L64" s="158">
        <v>2000</v>
      </c>
      <c r="M64" s="122">
        <v>420</v>
      </c>
      <c r="N64" s="121" t="s">
        <v>243</v>
      </c>
      <c r="O64" s="262"/>
      <c r="P64" s="122">
        <v>3365</v>
      </c>
      <c r="Q64" s="385"/>
      <c r="R64" s="41" t="s">
        <v>242</v>
      </c>
      <c r="S64" s="41"/>
      <c r="T64" s="41"/>
      <c r="U64" s="41"/>
      <c r="V64" s="41"/>
      <c r="W64" s="41"/>
      <c r="X64" s="123">
        <v>43908</v>
      </c>
    </row>
    <row r="65" spans="1:24" s="9" customFormat="1" ht="28.8" x14ac:dyDescent="0.25">
      <c r="A65" s="379"/>
      <c r="B65" s="376"/>
      <c r="C65" s="376"/>
      <c r="D65" s="376"/>
      <c r="E65" s="443"/>
      <c r="F65" s="443"/>
      <c r="G65" s="446"/>
      <c r="H65" s="140" t="s">
        <v>5</v>
      </c>
      <c r="I65" s="141">
        <v>2</v>
      </c>
      <c r="J65" s="152">
        <f t="shared" si="0"/>
        <v>8</v>
      </c>
      <c r="K65" s="158">
        <v>4</v>
      </c>
      <c r="L65" s="158">
        <v>2000</v>
      </c>
      <c r="M65" s="141">
        <v>420</v>
      </c>
      <c r="N65" s="140" t="s">
        <v>487</v>
      </c>
      <c r="O65" s="262" t="s">
        <v>489</v>
      </c>
      <c r="P65" s="141">
        <v>3371</v>
      </c>
      <c r="Q65" s="385"/>
      <c r="R65" s="41" t="s">
        <v>255</v>
      </c>
      <c r="S65" s="41"/>
      <c r="T65" s="41"/>
      <c r="U65" s="41"/>
      <c r="V65" s="41"/>
      <c r="W65" s="41"/>
      <c r="X65" s="144">
        <v>43909</v>
      </c>
    </row>
    <row r="66" spans="1:24" s="9" customFormat="1" ht="28.8" x14ac:dyDescent="0.25">
      <c r="A66" s="379"/>
      <c r="B66" s="376"/>
      <c r="C66" s="376"/>
      <c r="D66" s="376"/>
      <c r="E66" s="443"/>
      <c r="F66" s="443"/>
      <c r="G66" s="446"/>
      <c r="H66" s="155" t="s">
        <v>45</v>
      </c>
      <c r="I66" s="156">
        <v>2</v>
      </c>
      <c r="J66" s="156">
        <f t="shared" ref="J66" si="3">ROUND(K66+(L66*2/1024),0)</f>
        <v>8</v>
      </c>
      <c r="K66" s="158">
        <v>4</v>
      </c>
      <c r="L66" s="158">
        <v>2000</v>
      </c>
      <c r="M66" s="156">
        <v>420</v>
      </c>
      <c r="N66" s="155" t="s">
        <v>268</v>
      </c>
      <c r="O66" s="262"/>
      <c r="P66" s="156">
        <v>3377</v>
      </c>
      <c r="Q66" s="385"/>
      <c r="R66" s="41" t="s">
        <v>269</v>
      </c>
      <c r="S66" s="41"/>
      <c r="T66" s="41"/>
      <c r="U66" s="41"/>
      <c r="V66" s="41"/>
      <c r="W66" s="41"/>
      <c r="X66" s="157">
        <v>43924</v>
      </c>
    </row>
    <row r="67" spans="1:24" s="9" customFormat="1" x14ac:dyDescent="0.25">
      <c r="A67" s="379"/>
      <c r="B67" s="376"/>
      <c r="C67" s="376"/>
      <c r="D67" s="376"/>
      <c r="E67" s="444"/>
      <c r="F67" s="444"/>
      <c r="G67" s="447"/>
      <c r="H67" s="140" t="s">
        <v>267</v>
      </c>
      <c r="I67" s="141">
        <v>2</v>
      </c>
      <c r="J67" s="152">
        <f t="shared" si="0"/>
        <v>8</v>
      </c>
      <c r="K67" s="158">
        <v>4</v>
      </c>
      <c r="L67" s="158">
        <v>2000</v>
      </c>
      <c r="M67" s="141">
        <v>420</v>
      </c>
      <c r="N67" s="140" t="s">
        <v>285</v>
      </c>
      <c r="O67" s="262" t="s">
        <v>500</v>
      </c>
      <c r="P67" s="141">
        <v>3383</v>
      </c>
      <c r="Q67" s="385"/>
      <c r="R67" s="41" t="s">
        <v>286</v>
      </c>
      <c r="S67" s="41"/>
      <c r="T67" s="41"/>
      <c r="U67" s="41"/>
      <c r="V67" s="41"/>
      <c r="W67" s="41"/>
      <c r="X67" s="144">
        <v>43941</v>
      </c>
    </row>
    <row r="68" spans="1:24" s="7" customFormat="1" ht="18" customHeight="1" x14ac:dyDescent="0.25">
      <c r="A68" s="366" t="s">
        <v>234</v>
      </c>
      <c r="B68" s="376"/>
      <c r="C68" s="376"/>
      <c r="D68" s="376"/>
      <c r="E68" s="369" t="str">
        <f>TEXT(ROUND(SUM(I68:I100)/B3*100,4),"0.00")</f>
        <v>218.75</v>
      </c>
      <c r="F68" s="369" t="str">
        <f>TEXT(ROUND(SUM(J68:J100)/C3*100,4),"0.00")</f>
        <v>212.50</v>
      </c>
      <c r="G68" s="372" t="str">
        <f>TEXT(ROUND(SUM(M68:M100)/(D3*1024)*100,4),"0.00")</f>
        <v>75.20</v>
      </c>
      <c r="H68" s="17" t="s">
        <v>45</v>
      </c>
      <c r="I68" s="17">
        <v>4</v>
      </c>
      <c r="J68" s="151">
        <f t="shared" si="0"/>
        <v>10</v>
      </c>
      <c r="K68" s="158">
        <v>6</v>
      </c>
      <c r="L68" s="158">
        <v>2000</v>
      </c>
      <c r="M68" s="17">
        <v>420</v>
      </c>
      <c r="N68" s="17" t="s">
        <v>48</v>
      </c>
      <c r="O68" s="261"/>
      <c r="P68" s="17">
        <v>3306</v>
      </c>
      <c r="Q68" s="364" t="s">
        <v>413</v>
      </c>
      <c r="R68" s="17" t="s">
        <v>46</v>
      </c>
      <c r="S68" s="353"/>
      <c r="T68" s="353"/>
      <c r="U68" s="353"/>
      <c r="V68" s="353"/>
      <c r="W68" s="353"/>
      <c r="X68" s="28">
        <v>43665</v>
      </c>
    </row>
    <row r="69" spans="1:24" s="7" customFormat="1" ht="18" customHeight="1" x14ac:dyDescent="0.25">
      <c r="A69" s="367"/>
      <c r="B69" s="376"/>
      <c r="C69" s="376"/>
      <c r="D69" s="376"/>
      <c r="E69" s="370"/>
      <c r="F69" s="370"/>
      <c r="G69" s="373"/>
      <c r="H69" s="17" t="s">
        <v>57</v>
      </c>
      <c r="I69" s="17">
        <v>2</v>
      </c>
      <c r="J69" s="151">
        <f t="shared" ref="J69:J100" si="4">ROUND(K69+(L69*2/1024),0)</f>
        <v>8</v>
      </c>
      <c r="K69" s="158">
        <v>4</v>
      </c>
      <c r="L69" s="158">
        <v>2000</v>
      </c>
      <c r="M69" s="17">
        <v>420</v>
      </c>
      <c r="N69" s="17" t="s">
        <v>58</v>
      </c>
      <c r="O69" s="261"/>
      <c r="P69" s="17">
        <v>3308</v>
      </c>
      <c r="Q69" s="365"/>
      <c r="R69" s="17" t="s">
        <v>54</v>
      </c>
      <c r="S69" s="353"/>
      <c r="T69" s="353"/>
      <c r="U69" s="353"/>
      <c r="V69" s="353"/>
      <c r="W69" s="353"/>
      <c r="X69" s="28">
        <v>43669</v>
      </c>
    </row>
    <row r="70" spans="1:24" s="7" customFormat="1" ht="30" customHeight="1" x14ac:dyDescent="0.25">
      <c r="A70" s="367"/>
      <c r="B70" s="376"/>
      <c r="C70" s="376"/>
      <c r="D70" s="376"/>
      <c r="E70" s="370"/>
      <c r="F70" s="370"/>
      <c r="G70" s="373"/>
      <c r="H70" s="16" t="s">
        <v>90</v>
      </c>
      <c r="I70" s="17">
        <v>2</v>
      </c>
      <c r="J70" s="151">
        <f t="shared" si="4"/>
        <v>8</v>
      </c>
      <c r="K70" s="158">
        <v>4</v>
      </c>
      <c r="L70" s="158">
        <v>2000</v>
      </c>
      <c r="M70" s="17">
        <v>420</v>
      </c>
      <c r="N70" s="17" t="s">
        <v>89</v>
      </c>
      <c r="O70" s="261"/>
      <c r="P70" s="17">
        <v>3310</v>
      </c>
      <c r="Q70" s="365"/>
      <c r="R70" s="16" t="s">
        <v>122</v>
      </c>
      <c r="S70" s="352"/>
      <c r="T70" s="352"/>
      <c r="U70" s="352"/>
      <c r="V70" s="352"/>
      <c r="W70" s="352"/>
      <c r="X70" s="28">
        <v>43752</v>
      </c>
    </row>
    <row r="71" spans="1:24" s="7" customFormat="1" ht="18" customHeight="1" x14ac:dyDescent="0.25">
      <c r="A71" s="367"/>
      <c r="B71" s="376"/>
      <c r="C71" s="376"/>
      <c r="D71" s="376"/>
      <c r="E71" s="370"/>
      <c r="F71" s="370"/>
      <c r="G71" s="373"/>
      <c r="H71" s="16" t="s">
        <v>97</v>
      </c>
      <c r="I71" s="17">
        <v>2</v>
      </c>
      <c r="J71" s="151">
        <f t="shared" si="4"/>
        <v>8</v>
      </c>
      <c r="K71" s="158">
        <v>4</v>
      </c>
      <c r="L71" s="158">
        <v>2000</v>
      </c>
      <c r="M71" s="17">
        <v>420</v>
      </c>
      <c r="N71" s="16" t="s">
        <v>96</v>
      </c>
      <c r="O71" s="260"/>
      <c r="P71" s="17">
        <v>3312</v>
      </c>
      <c r="Q71" s="365"/>
      <c r="R71" s="16" t="s">
        <v>98</v>
      </c>
      <c r="S71" s="352"/>
      <c r="T71" s="352"/>
      <c r="U71" s="352"/>
      <c r="V71" s="352"/>
      <c r="W71" s="352"/>
      <c r="X71" s="28">
        <v>43766</v>
      </c>
    </row>
    <row r="72" spans="1:24" s="7" customFormat="1" ht="30" customHeight="1" x14ac:dyDescent="0.25">
      <c r="A72" s="367"/>
      <c r="B72" s="376"/>
      <c r="C72" s="376"/>
      <c r="D72" s="376"/>
      <c r="E72" s="370"/>
      <c r="F72" s="370"/>
      <c r="G72" s="373"/>
      <c r="H72" s="16" t="s">
        <v>114</v>
      </c>
      <c r="I72" s="17">
        <v>2</v>
      </c>
      <c r="J72" s="151">
        <f t="shared" si="4"/>
        <v>12</v>
      </c>
      <c r="K72" s="158">
        <v>4</v>
      </c>
      <c r="L72" s="158">
        <v>4000</v>
      </c>
      <c r="M72" s="17">
        <v>420</v>
      </c>
      <c r="N72" s="16" t="s">
        <v>115</v>
      </c>
      <c r="O72" s="260"/>
      <c r="P72" s="17">
        <v>3315</v>
      </c>
      <c r="Q72" s="365"/>
      <c r="R72" s="16" t="s">
        <v>116</v>
      </c>
      <c r="S72" s="352"/>
      <c r="T72" s="352"/>
      <c r="U72" s="352"/>
      <c r="V72" s="352"/>
      <c r="W72" s="352"/>
      <c r="X72" s="21" t="s">
        <v>117</v>
      </c>
    </row>
    <row r="73" spans="1:24" s="7" customFormat="1" ht="14.4" customHeight="1" x14ac:dyDescent="0.25">
      <c r="A73" s="367"/>
      <c r="B73" s="376"/>
      <c r="C73" s="376"/>
      <c r="D73" s="376"/>
      <c r="E73" s="370"/>
      <c r="F73" s="370"/>
      <c r="G73" s="373"/>
      <c r="H73" s="26" t="s">
        <v>5</v>
      </c>
      <c r="I73" s="23">
        <v>2</v>
      </c>
      <c r="J73" s="151">
        <f t="shared" si="4"/>
        <v>8</v>
      </c>
      <c r="K73" s="158">
        <v>4</v>
      </c>
      <c r="L73" s="158">
        <v>2000</v>
      </c>
      <c r="M73" s="23">
        <v>420</v>
      </c>
      <c r="N73" s="26" t="s">
        <v>120</v>
      </c>
      <c r="O73" s="260"/>
      <c r="P73" s="23">
        <v>3318</v>
      </c>
      <c r="Q73" s="365"/>
      <c r="R73" s="26" t="s">
        <v>119</v>
      </c>
      <c r="S73" s="352"/>
      <c r="T73" s="352"/>
      <c r="U73" s="352"/>
      <c r="V73" s="352"/>
      <c r="W73" s="352"/>
      <c r="X73" s="21">
        <v>43790</v>
      </c>
    </row>
    <row r="74" spans="1:24" s="7" customFormat="1" ht="28.8" x14ac:dyDescent="0.25">
      <c r="A74" s="367"/>
      <c r="B74" s="376"/>
      <c r="C74" s="376"/>
      <c r="D74" s="376"/>
      <c r="E74" s="370"/>
      <c r="F74" s="370"/>
      <c r="G74" s="373"/>
      <c r="H74" s="35" t="s">
        <v>140</v>
      </c>
      <c r="I74" s="34">
        <v>2</v>
      </c>
      <c r="J74" s="151">
        <f t="shared" si="4"/>
        <v>8</v>
      </c>
      <c r="K74" s="158">
        <v>4</v>
      </c>
      <c r="L74" s="158">
        <v>2000</v>
      </c>
      <c r="M74" s="34">
        <v>420</v>
      </c>
      <c r="N74" s="35" t="s">
        <v>141</v>
      </c>
      <c r="O74" s="260"/>
      <c r="P74" s="34">
        <v>3324</v>
      </c>
      <c r="Q74" s="365"/>
      <c r="R74" s="36" t="s">
        <v>144</v>
      </c>
      <c r="S74" s="356"/>
      <c r="T74" s="356"/>
      <c r="U74" s="356"/>
      <c r="V74" s="356"/>
      <c r="W74" s="356"/>
      <c r="X74" s="21">
        <v>43810</v>
      </c>
    </row>
    <row r="75" spans="1:24" s="7" customFormat="1" x14ac:dyDescent="0.25">
      <c r="A75" s="367"/>
      <c r="B75" s="376"/>
      <c r="C75" s="376"/>
      <c r="D75" s="376"/>
      <c r="E75" s="370"/>
      <c r="F75" s="370"/>
      <c r="G75" s="373"/>
      <c r="H75" s="47" t="s">
        <v>45</v>
      </c>
      <c r="I75" s="48">
        <v>2</v>
      </c>
      <c r="J75" s="151">
        <f t="shared" si="4"/>
        <v>8</v>
      </c>
      <c r="K75" s="158">
        <v>4</v>
      </c>
      <c r="L75" s="158">
        <v>2000</v>
      </c>
      <c r="M75" s="48">
        <v>420</v>
      </c>
      <c r="N75" s="47" t="s">
        <v>155</v>
      </c>
      <c r="O75" s="260"/>
      <c r="P75" s="48">
        <v>3330</v>
      </c>
      <c r="Q75" s="365"/>
      <c r="R75" s="40" t="s">
        <v>156</v>
      </c>
      <c r="S75" s="356"/>
      <c r="T75" s="356"/>
      <c r="U75" s="356"/>
      <c r="V75" s="356"/>
      <c r="W75" s="356"/>
      <c r="X75" s="21">
        <v>43815</v>
      </c>
    </row>
    <row r="76" spans="1:24" s="7" customFormat="1" ht="28.8" x14ac:dyDescent="0.25">
      <c r="A76" s="367"/>
      <c r="B76" s="376"/>
      <c r="C76" s="376"/>
      <c r="D76" s="376"/>
      <c r="E76" s="370"/>
      <c r="F76" s="370"/>
      <c r="G76" s="373"/>
      <c r="H76" s="138" t="s">
        <v>177</v>
      </c>
      <c r="I76" s="139">
        <v>2</v>
      </c>
      <c r="J76" s="151">
        <f t="shared" si="4"/>
        <v>8</v>
      </c>
      <c r="K76" s="158">
        <v>4</v>
      </c>
      <c r="L76" s="158">
        <v>2000</v>
      </c>
      <c r="M76" s="139">
        <v>420</v>
      </c>
      <c r="N76" s="138" t="s">
        <v>179</v>
      </c>
      <c r="O76" s="260"/>
      <c r="P76" s="139">
        <v>3336</v>
      </c>
      <c r="Q76" s="365"/>
      <c r="R76" s="40" t="s">
        <v>178</v>
      </c>
      <c r="S76" s="356"/>
      <c r="T76" s="356"/>
      <c r="U76" s="356"/>
      <c r="V76" s="356"/>
      <c r="W76" s="356"/>
      <c r="X76" s="21">
        <v>43818</v>
      </c>
    </row>
    <row r="77" spans="1:24" s="7" customFormat="1" ht="28.8" x14ac:dyDescent="0.25">
      <c r="A77" s="367"/>
      <c r="B77" s="376"/>
      <c r="C77" s="376"/>
      <c r="D77" s="376"/>
      <c r="E77" s="370"/>
      <c r="F77" s="370"/>
      <c r="G77" s="373"/>
      <c r="H77" s="79" t="s">
        <v>45</v>
      </c>
      <c r="I77" s="80">
        <v>2</v>
      </c>
      <c r="J77" s="151">
        <f t="shared" si="4"/>
        <v>8</v>
      </c>
      <c r="K77" s="158">
        <v>4</v>
      </c>
      <c r="L77" s="158">
        <v>2000</v>
      </c>
      <c r="M77" s="80">
        <v>420</v>
      </c>
      <c r="N77" s="79" t="s">
        <v>195</v>
      </c>
      <c r="O77" s="260"/>
      <c r="P77" s="80">
        <v>3342</v>
      </c>
      <c r="Q77" s="365"/>
      <c r="R77" s="40" t="s">
        <v>196</v>
      </c>
      <c r="S77" s="356"/>
      <c r="T77" s="356"/>
      <c r="U77" s="356"/>
      <c r="V77" s="356"/>
      <c r="W77" s="356"/>
      <c r="X77" s="21">
        <v>43894</v>
      </c>
    </row>
    <row r="78" spans="1:24" s="7" customFormat="1" ht="43.2" x14ac:dyDescent="0.25">
      <c r="A78" s="367"/>
      <c r="B78" s="376"/>
      <c r="C78" s="376"/>
      <c r="D78" s="376"/>
      <c r="E78" s="370"/>
      <c r="F78" s="370"/>
      <c r="G78" s="373"/>
      <c r="H78" s="93" t="s">
        <v>5</v>
      </c>
      <c r="I78" s="94">
        <v>2</v>
      </c>
      <c r="J78" s="151">
        <f t="shared" si="4"/>
        <v>8</v>
      </c>
      <c r="K78" s="158">
        <v>4</v>
      </c>
      <c r="L78" s="158">
        <v>2000</v>
      </c>
      <c r="M78" s="94">
        <v>420</v>
      </c>
      <c r="N78" s="93" t="s">
        <v>205</v>
      </c>
      <c r="O78" s="260"/>
      <c r="P78" s="94">
        <v>3348</v>
      </c>
      <c r="Q78" s="365"/>
      <c r="R78" s="40" t="s">
        <v>207</v>
      </c>
      <c r="S78" s="356"/>
      <c r="T78" s="356"/>
      <c r="U78" s="356"/>
      <c r="V78" s="356"/>
      <c r="W78" s="356"/>
      <c r="X78" s="21">
        <v>43901</v>
      </c>
    </row>
    <row r="79" spans="1:24" s="7" customFormat="1" ht="43.2" x14ac:dyDescent="0.25">
      <c r="A79" s="367"/>
      <c r="B79" s="376"/>
      <c r="C79" s="376"/>
      <c r="D79" s="376"/>
      <c r="E79" s="370"/>
      <c r="F79" s="370"/>
      <c r="G79" s="373"/>
      <c r="H79" s="101" t="s">
        <v>47</v>
      </c>
      <c r="I79" s="102">
        <v>2</v>
      </c>
      <c r="J79" s="151">
        <f t="shared" si="4"/>
        <v>8</v>
      </c>
      <c r="K79" s="158">
        <v>4</v>
      </c>
      <c r="L79" s="158">
        <v>2000</v>
      </c>
      <c r="M79" s="102">
        <v>420</v>
      </c>
      <c r="N79" s="101" t="s">
        <v>219</v>
      </c>
      <c r="O79" s="260"/>
      <c r="P79" s="102">
        <v>3354</v>
      </c>
      <c r="Q79" s="365"/>
      <c r="R79" s="40" t="s">
        <v>220</v>
      </c>
      <c r="S79" s="356"/>
      <c r="T79" s="356"/>
      <c r="U79" s="356"/>
      <c r="V79" s="356"/>
      <c r="W79" s="356"/>
      <c r="X79" s="21">
        <v>43903</v>
      </c>
    </row>
    <row r="80" spans="1:24" s="7" customFormat="1" x14ac:dyDescent="0.25">
      <c r="A80" s="367"/>
      <c r="B80" s="376"/>
      <c r="C80" s="376"/>
      <c r="D80" s="376"/>
      <c r="E80" s="370"/>
      <c r="F80" s="370"/>
      <c r="G80" s="373"/>
      <c r="H80" s="106" t="s">
        <v>233</v>
      </c>
      <c r="I80" s="107">
        <v>2</v>
      </c>
      <c r="J80" s="151">
        <f t="shared" si="4"/>
        <v>8</v>
      </c>
      <c r="K80" s="158">
        <v>4</v>
      </c>
      <c r="L80" s="158">
        <v>2000</v>
      </c>
      <c r="M80" s="107">
        <v>420</v>
      </c>
      <c r="N80" s="106" t="s">
        <v>232</v>
      </c>
      <c r="O80" s="260" t="s">
        <v>533</v>
      </c>
      <c r="P80" s="107">
        <v>3360</v>
      </c>
      <c r="Q80" s="365"/>
      <c r="R80" s="40" t="s">
        <v>228</v>
      </c>
      <c r="S80" s="356"/>
      <c r="T80" s="356"/>
      <c r="U80" s="356"/>
      <c r="V80" s="356"/>
      <c r="W80" s="356"/>
      <c r="X80" s="21">
        <v>43907</v>
      </c>
    </row>
    <row r="81" spans="1:24" s="7" customFormat="1" ht="43.2" x14ac:dyDescent="0.25">
      <c r="A81" s="367"/>
      <c r="B81" s="376"/>
      <c r="C81" s="376"/>
      <c r="D81" s="376"/>
      <c r="E81" s="370"/>
      <c r="F81" s="370"/>
      <c r="G81" s="373"/>
      <c r="H81" s="124" t="s">
        <v>165</v>
      </c>
      <c r="I81" s="125">
        <v>2</v>
      </c>
      <c r="J81" s="151">
        <f t="shared" si="4"/>
        <v>8</v>
      </c>
      <c r="K81" s="158">
        <v>4</v>
      </c>
      <c r="L81" s="158">
        <v>2000</v>
      </c>
      <c r="M81" s="125">
        <v>420</v>
      </c>
      <c r="N81" s="124" t="s">
        <v>244</v>
      </c>
      <c r="O81" s="260"/>
      <c r="P81" s="125">
        <v>3366</v>
      </c>
      <c r="Q81" s="365"/>
      <c r="R81" s="40" t="s">
        <v>206</v>
      </c>
      <c r="S81" s="356"/>
      <c r="T81" s="356"/>
      <c r="U81" s="356"/>
      <c r="V81" s="356"/>
      <c r="W81" s="356"/>
      <c r="X81" s="21">
        <v>43908</v>
      </c>
    </row>
    <row r="82" spans="1:24" s="7" customFormat="1" ht="28.8" x14ac:dyDescent="0.25">
      <c r="A82" s="367"/>
      <c r="B82" s="376"/>
      <c r="C82" s="376"/>
      <c r="D82" s="376"/>
      <c r="E82" s="370"/>
      <c r="F82" s="370"/>
      <c r="G82" s="373"/>
      <c r="H82" s="138" t="s">
        <v>45</v>
      </c>
      <c r="I82" s="139">
        <v>2</v>
      </c>
      <c r="J82" s="151">
        <f t="shared" si="4"/>
        <v>8</v>
      </c>
      <c r="K82" s="158">
        <v>4</v>
      </c>
      <c r="L82" s="158">
        <v>2000</v>
      </c>
      <c r="M82" s="139">
        <v>420</v>
      </c>
      <c r="N82" s="138" t="s">
        <v>257</v>
      </c>
      <c r="O82" s="260"/>
      <c r="P82" s="139">
        <v>3372</v>
      </c>
      <c r="Q82" s="365"/>
      <c r="R82" s="40" t="s">
        <v>256</v>
      </c>
      <c r="S82" s="356"/>
      <c r="T82" s="356"/>
      <c r="U82" s="356"/>
      <c r="V82" s="356"/>
      <c r="W82" s="356"/>
      <c r="X82" s="21">
        <v>43913</v>
      </c>
    </row>
    <row r="83" spans="1:24" s="7" customFormat="1" ht="28.8" x14ac:dyDescent="0.25">
      <c r="A83" s="367"/>
      <c r="B83" s="376"/>
      <c r="C83" s="376"/>
      <c r="D83" s="376"/>
      <c r="E83" s="370"/>
      <c r="F83" s="370"/>
      <c r="G83" s="373"/>
      <c r="H83" s="153" t="s">
        <v>45</v>
      </c>
      <c r="I83" s="154">
        <v>2</v>
      </c>
      <c r="J83" s="154">
        <f t="shared" ref="J83" si="5">ROUND(K83+(L83*2/1024),0)</f>
        <v>8</v>
      </c>
      <c r="K83" s="158">
        <v>4</v>
      </c>
      <c r="L83" s="158">
        <v>2000</v>
      </c>
      <c r="M83" s="154">
        <v>420</v>
      </c>
      <c r="N83" s="153" t="s">
        <v>270</v>
      </c>
      <c r="O83" s="260"/>
      <c r="P83" s="154">
        <v>3378</v>
      </c>
      <c r="Q83" s="365"/>
      <c r="R83" s="40" t="s">
        <v>271</v>
      </c>
      <c r="S83" s="356"/>
      <c r="T83" s="356"/>
      <c r="U83" s="356"/>
      <c r="V83" s="356"/>
      <c r="W83" s="356"/>
      <c r="X83" s="21">
        <v>43924</v>
      </c>
    </row>
    <row r="84" spans="1:24" s="7" customFormat="1" x14ac:dyDescent="0.25">
      <c r="A84" s="368"/>
      <c r="B84" s="376"/>
      <c r="C84" s="376"/>
      <c r="D84" s="376"/>
      <c r="E84" s="370"/>
      <c r="F84" s="370"/>
      <c r="G84" s="373"/>
      <c r="H84" s="138" t="s">
        <v>287</v>
      </c>
      <c r="I84" s="139">
        <v>2</v>
      </c>
      <c r="J84" s="151">
        <f t="shared" si="4"/>
        <v>8</v>
      </c>
      <c r="K84" s="158">
        <v>4</v>
      </c>
      <c r="L84" s="158">
        <v>2000</v>
      </c>
      <c r="M84" s="139">
        <v>420</v>
      </c>
      <c r="N84" s="138" t="s">
        <v>288</v>
      </c>
      <c r="O84" s="260" t="s">
        <v>501</v>
      </c>
      <c r="P84" s="139">
        <v>3384</v>
      </c>
      <c r="Q84" s="365"/>
      <c r="R84" s="40" t="s">
        <v>286</v>
      </c>
      <c r="S84" s="356"/>
      <c r="T84" s="356"/>
      <c r="U84" s="356"/>
      <c r="V84" s="356"/>
      <c r="W84" s="356"/>
      <c r="X84" s="21"/>
    </row>
    <row r="85" spans="1:24" s="7" customFormat="1" x14ac:dyDescent="0.25">
      <c r="A85" s="366" t="s">
        <v>174</v>
      </c>
      <c r="B85" s="376"/>
      <c r="C85" s="376"/>
      <c r="D85" s="376"/>
      <c r="E85" s="370"/>
      <c r="F85" s="370"/>
      <c r="G85" s="373"/>
      <c r="H85" s="17" t="s">
        <v>47</v>
      </c>
      <c r="I85" s="17">
        <v>4</v>
      </c>
      <c r="J85" s="151">
        <f t="shared" si="4"/>
        <v>10</v>
      </c>
      <c r="K85" s="158">
        <v>6</v>
      </c>
      <c r="L85" s="158">
        <v>2000</v>
      </c>
      <c r="M85" s="17">
        <v>420</v>
      </c>
      <c r="N85" s="17" t="s">
        <v>49</v>
      </c>
      <c r="O85" s="261"/>
      <c r="P85" s="17">
        <v>3307</v>
      </c>
      <c r="Q85" s="364" t="s">
        <v>159</v>
      </c>
      <c r="R85" s="17" t="s">
        <v>46</v>
      </c>
      <c r="S85" s="353"/>
      <c r="T85" s="353"/>
      <c r="U85" s="353"/>
      <c r="V85" s="353"/>
      <c r="W85" s="353"/>
      <c r="X85" s="28">
        <v>43665</v>
      </c>
    </row>
    <row r="86" spans="1:24" s="7" customFormat="1" x14ac:dyDescent="0.25">
      <c r="A86" s="367"/>
      <c r="B86" s="376"/>
      <c r="C86" s="376"/>
      <c r="D86" s="376"/>
      <c r="E86" s="370"/>
      <c r="F86" s="370"/>
      <c r="G86" s="373"/>
      <c r="H86" s="17" t="s">
        <v>65</v>
      </c>
      <c r="I86" s="17">
        <v>2</v>
      </c>
      <c r="J86" s="151">
        <f t="shared" si="4"/>
        <v>8</v>
      </c>
      <c r="K86" s="158">
        <v>4</v>
      </c>
      <c r="L86" s="158">
        <v>2000</v>
      </c>
      <c r="M86" s="17">
        <v>420</v>
      </c>
      <c r="N86" s="17" t="s">
        <v>66</v>
      </c>
      <c r="O86" s="261"/>
      <c r="P86" s="17">
        <v>3309</v>
      </c>
      <c r="Q86" s="365"/>
      <c r="R86" s="16" t="s">
        <v>121</v>
      </c>
      <c r="S86" s="352"/>
      <c r="T86" s="352"/>
      <c r="U86" s="352"/>
      <c r="V86" s="352"/>
      <c r="W86" s="352"/>
      <c r="X86" s="28">
        <v>43717</v>
      </c>
    </row>
    <row r="87" spans="1:24" s="7" customFormat="1" ht="30" customHeight="1" x14ac:dyDescent="0.25">
      <c r="A87" s="367"/>
      <c r="B87" s="376"/>
      <c r="C87" s="376"/>
      <c r="D87" s="376"/>
      <c r="E87" s="370"/>
      <c r="F87" s="370"/>
      <c r="G87" s="373"/>
      <c r="H87" s="17" t="s">
        <v>5</v>
      </c>
      <c r="I87" s="17">
        <v>2</v>
      </c>
      <c r="J87" s="151">
        <f t="shared" si="4"/>
        <v>8</v>
      </c>
      <c r="K87" s="158">
        <v>4</v>
      </c>
      <c r="L87" s="158">
        <v>2000</v>
      </c>
      <c r="M87" s="17">
        <v>420</v>
      </c>
      <c r="N87" s="17" t="s">
        <v>91</v>
      </c>
      <c r="O87" s="261"/>
      <c r="P87" s="17">
        <v>3311</v>
      </c>
      <c r="Q87" s="365"/>
      <c r="R87" s="17" t="s">
        <v>88</v>
      </c>
      <c r="S87" s="353"/>
      <c r="T87" s="353"/>
      <c r="U87" s="353"/>
      <c r="V87" s="353"/>
      <c r="W87" s="353"/>
      <c r="X87" s="28">
        <v>43752</v>
      </c>
    </row>
    <row r="88" spans="1:24" s="7" customFormat="1" ht="28.8" x14ac:dyDescent="0.25">
      <c r="A88" s="367"/>
      <c r="B88" s="376"/>
      <c r="C88" s="376"/>
      <c r="D88" s="376"/>
      <c r="E88" s="370"/>
      <c r="F88" s="370"/>
      <c r="G88" s="373"/>
      <c r="H88" s="16" t="s">
        <v>99</v>
      </c>
      <c r="I88" s="17">
        <v>2</v>
      </c>
      <c r="J88" s="151">
        <f t="shared" si="4"/>
        <v>8</v>
      </c>
      <c r="K88" s="158">
        <v>4</v>
      </c>
      <c r="L88" s="158">
        <v>2000</v>
      </c>
      <c r="M88" s="17">
        <v>420</v>
      </c>
      <c r="N88" s="16" t="s">
        <v>105</v>
      </c>
      <c r="O88" s="260"/>
      <c r="P88" s="17">
        <v>3314</v>
      </c>
      <c r="Q88" s="365"/>
      <c r="R88" s="27" t="s">
        <v>151</v>
      </c>
      <c r="S88" s="356"/>
      <c r="T88" s="356"/>
      <c r="U88" s="356"/>
      <c r="V88" s="356"/>
      <c r="W88" s="356"/>
      <c r="X88" s="28">
        <v>43776</v>
      </c>
    </row>
    <row r="89" spans="1:24" s="7" customFormat="1" x14ac:dyDescent="0.25">
      <c r="A89" s="367"/>
      <c r="B89" s="376"/>
      <c r="C89" s="376"/>
      <c r="D89" s="376"/>
      <c r="E89" s="370"/>
      <c r="F89" s="370"/>
      <c r="G89" s="373"/>
      <c r="H89" s="26" t="s">
        <v>45</v>
      </c>
      <c r="I89" s="23">
        <v>2</v>
      </c>
      <c r="J89" s="151">
        <f t="shared" si="4"/>
        <v>8</v>
      </c>
      <c r="K89" s="158">
        <v>4</v>
      </c>
      <c r="L89" s="158">
        <v>2000</v>
      </c>
      <c r="M89" s="23">
        <v>420</v>
      </c>
      <c r="N89" s="26" t="s">
        <v>118</v>
      </c>
      <c r="O89" s="260"/>
      <c r="P89" s="23">
        <v>3317</v>
      </c>
      <c r="Q89" s="365"/>
      <c r="R89" s="26" t="s">
        <v>119</v>
      </c>
      <c r="S89" s="352"/>
      <c r="T89" s="352"/>
      <c r="U89" s="352"/>
      <c r="V89" s="352"/>
      <c r="W89" s="352"/>
      <c r="X89" s="21">
        <v>43790</v>
      </c>
    </row>
    <row r="90" spans="1:24" s="7" customFormat="1" ht="28.8" x14ac:dyDescent="0.25">
      <c r="A90" s="367"/>
      <c r="B90" s="376"/>
      <c r="C90" s="376"/>
      <c r="D90" s="376"/>
      <c r="E90" s="370"/>
      <c r="F90" s="370"/>
      <c r="G90" s="373"/>
      <c r="H90" s="35" t="s">
        <v>142</v>
      </c>
      <c r="I90" s="34">
        <v>2</v>
      </c>
      <c r="J90" s="151">
        <f t="shared" si="4"/>
        <v>8</v>
      </c>
      <c r="K90" s="158">
        <v>4</v>
      </c>
      <c r="L90" s="158">
        <v>2000</v>
      </c>
      <c r="M90" s="34">
        <v>420</v>
      </c>
      <c r="N90" s="35" t="s">
        <v>143</v>
      </c>
      <c r="O90" s="260"/>
      <c r="P90" s="34">
        <v>3325</v>
      </c>
      <c r="Q90" s="365"/>
      <c r="R90" s="36" t="s">
        <v>144</v>
      </c>
      <c r="S90" s="356"/>
      <c r="T90" s="356"/>
      <c r="U90" s="356"/>
      <c r="V90" s="356"/>
      <c r="W90" s="356"/>
      <c r="X90" s="21">
        <v>43810</v>
      </c>
    </row>
    <row r="91" spans="1:24" s="7" customFormat="1" x14ac:dyDescent="0.25">
      <c r="A91" s="367"/>
      <c r="B91" s="376"/>
      <c r="C91" s="376"/>
      <c r="D91" s="376"/>
      <c r="E91" s="370"/>
      <c r="F91" s="370"/>
      <c r="G91" s="373"/>
      <c r="H91" s="47" t="s">
        <v>5</v>
      </c>
      <c r="I91" s="48">
        <v>2</v>
      </c>
      <c r="J91" s="151">
        <f t="shared" si="4"/>
        <v>8</v>
      </c>
      <c r="K91" s="158">
        <v>4</v>
      </c>
      <c r="L91" s="158">
        <v>2000</v>
      </c>
      <c r="M91" s="48">
        <v>420</v>
      </c>
      <c r="N91" s="47" t="s">
        <v>157</v>
      </c>
      <c r="O91" s="260"/>
      <c r="P91" s="48">
        <v>3331</v>
      </c>
      <c r="Q91" s="365"/>
      <c r="R91" s="40" t="s">
        <v>156</v>
      </c>
      <c r="S91" s="356"/>
      <c r="T91" s="356"/>
      <c r="U91" s="356"/>
      <c r="V91" s="356"/>
      <c r="W91" s="356"/>
      <c r="X91" s="21">
        <v>43815</v>
      </c>
    </row>
    <row r="92" spans="1:24" s="7" customFormat="1" ht="28.8" x14ac:dyDescent="0.25">
      <c r="A92" s="367"/>
      <c r="B92" s="376"/>
      <c r="C92" s="376"/>
      <c r="D92" s="376"/>
      <c r="E92" s="370"/>
      <c r="F92" s="370"/>
      <c r="G92" s="373"/>
      <c r="H92" s="138" t="s">
        <v>177</v>
      </c>
      <c r="I92" s="139">
        <v>2</v>
      </c>
      <c r="J92" s="151">
        <f t="shared" si="4"/>
        <v>8</v>
      </c>
      <c r="K92" s="158">
        <v>4</v>
      </c>
      <c r="L92" s="158">
        <v>2000</v>
      </c>
      <c r="M92" s="139">
        <v>420</v>
      </c>
      <c r="N92" s="138" t="s">
        <v>180</v>
      </c>
      <c r="O92" s="260"/>
      <c r="P92" s="139">
        <v>3337</v>
      </c>
      <c r="Q92" s="365"/>
      <c r="R92" s="40" t="s">
        <v>178</v>
      </c>
      <c r="S92" s="356"/>
      <c r="T92" s="356"/>
      <c r="U92" s="356"/>
      <c r="V92" s="356"/>
      <c r="W92" s="356"/>
      <c r="X92" s="21">
        <v>43818</v>
      </c>
    </row>
    <row r="93" spans="1:24" s="7" customFormat="1" ht="28.8" x14ac:dyDescent="0.25">
      <c r="A93" s="367"/>
      <c r="B93" s="376"/>
      <c r="C93" s="376"/>
      <c r="D93" s="376"/>
      <c r="E93" s="370"/>
      <c r="F93" s="370"/>
      <c r="G93" s="373"/>
      <c r="H93" s="84" t="s">
        <v>5</v>
      </c>
      <c r="I93" s="85">
        <v>2</v>
      </c>
      <c r="J93" s="151">
        <f t="shared" si="4"/>
        <v>8</v>
      </c>
      <c r="K93" s="158">
        <v>4</v>
      </c>
      <c r="L93" s="158">
        <v>2000</v>
      </c>
      <c r="M93" s="85">
        <v>420</v>
      </c>
      <c r="N93" s="84" t="s">
        <v>198</v>
      </c>
      <c r="O93" s="260"/>
      <c r="P93" s="85">
        <v>3343</v>
      </c>
      <c r="Q93" s="365"/>
      <c r="R93" s="40" t="s">
        <v>196</v>
      </c>
      <c r="S93" s="356"/>
      <c r="T93" s="356"/>
      <c r="U93" s="356"/>
      <c r="V93" s="356"/>
      <c r="W93" s="356"/>
      <c r="X93" s="21">
        <v>43894</v>
      </c>
    </row>
    <row r="94" spans="1:24" s="7" customFormat="1" ht="43.2" x14ac:dyDescent="0.25">
      <c r="A94" s="367"/>
      <c r="B94" s="376"/>
      <c r="C94" s="376"/>
      <c r="D94" s="376"/>
      <c r="E94" s="370"/>
      <c r="F94" s="370"/>
      <c r="G94" s="373"/>
      <c r="H94" s="97" t="s">
        <v>5</v>
      </c>
      <c r="I94" s="98">
        <v>2</v>
      </c>
      <c r="J94" s="151">
        <f t="shared" si="4"/>
        <v>8</v>
      </c>
      <c r="K94" s="158">
        <v>4</v>
      </c>
      <c r="L94" s="158">
        <v>2000</v>
      </c>
      <c r="M94" s="98">
        <v>420</v>
      </c>
      <c r="N94" s="97" t="s">
        <v>208</v>
      </c>
      <c r="O94" s="260"/>
      <c r="P94" s="98">
        <v>3349</v>
      </c>
      <c r="Q94" s="365"/>
      <c r="R94" s="40" t="s">
        <v>209</v>
      </c>
      <c r="S94" s="356"/>
      <c r="T94" s="356"/>
      <c r="U94" s="356"/>
      <c r="V94" s="356"/>
      <c r="W94" s="356"/>
      <c r="X94" s="21">
        <v>43901</v>
      </c>
    </row>
    <row r="95" spans="1:24" s="7" customFormat="1" ht="43.2" x14ac:dyDescent="0.25">
      <c r="A95" s="367"/>
      <c r="B95" s="376"/>
      <c r="C95" s="376"/>
      <c r="D95" s="376"/>
      <c r="E95" s="370"/>
      <c r="F95" s="370"/>
      <c r="G95" s="373"/>
      <c r="H95" s="106" t="s">
        <v>197</v>
      </c>
      <c r="I95" s="107">
        <v>2</v>
      </c>
      <c r="J95" s="151">
        <f t="shared" si="4"/>
        <v>8</v>
      </c>
      <c r="K95" s="158">
        <v>4</v>
      </c>
      <c r="L95" s="158">
        <v>2000</v>
      </c>
      <c r="M95" s="107">
        <v>420</v>
      </c>
      <c r="N95" s="106" t="s">
        <v>221</v>
      </c>
      <c r="O95" s="260"/>
      <c r="P95" s="107">
        <v>3355</v>
      </c>
      <c r="Q95" s="365"/>
      <c r="R95" s="40" t="s">
        <v>207</v>
      </c>
      <c r="S95" s="356"/>
      <c r="T95" s="356"/>
      <c r="U95" s="356"/>
      <c r="V95" s="356"/>
      <c r="W95" s="356"/>
      <c r="X95" s="112">
        <v>43906</v>
      </c>
    </row>
    <row r="96" spans="1:24" s="7" customFormat="1" ht="28.8" x14ac:dyDescent="0.25">
      <c r="A96" s="367"/>
      <c r="B96" s="376"/>
      <c r="C96" s="376"/>
      <c r="D96" s="376"/>
      <c r="E96" s="370"/>
      <c r="F96" s="370"/>
      <c r="G96" s="373"/>
      <c r="H96" s="114" t="s">
        <v>45</v>
      </c>
      <c r="I96" s="115">
        <v>2</v>
      </c>
      <c r="J96" s="151">
        <f t="shared" si="4"/>
        <v>8</v>
      </c>
      <c r="K96" s="158">
        <v>4</v>
      </c>
      <c r="L96" s="158">
        <v>2000</v>
      </c>
      <c r="M96" s="115">
        <v>420</v>
      </c>
      <c r="N96" s="114" t="s">
        <v>237</v>
      </c>
      <c r="O96" s="260"/>
      <c r="P96" s="115">
        <v>3361</v>
      </c>
      <c r="Q96" s="365"/>
      <c r="R96" s="40" t="s">
        <v>236</v>
      </c>
      <c r="S96" s="356"/>
      <c r="T96" s="356"/>
      <c r="U96" s="356"/>
      <c r="V96" s="356"/>
      <c r="W96" s="356"/>
      <c r="X96" s="119">
        <v>43908</v>
      </c>
    </row>
    <row r="97" spans="1:24" s="7" customFormat="1" x14ac:dyDescent="0.25">
      <c r="A97" s="367"/>
      <c r="B97" s="376"/>
      <c r="C97" s="376"/>
      <c r="D97" s="376"/>
      <c r="E97" s="370"/>
      <c r="F97" s="370"/>
      <c r="G97" s="373"/>
      <c r="H97" s="124" t="s">
        <v>65</v>
      </c>
      <c r="I97" s="125">
        <v>2</v>
      </c>
      <c r="J97" s="151">
        <f t="shared" si="4"/>
        <v>8</v>
      </c>
      <c r="K97" s="158">
        <v>4</v>
      </c>
      <c r="L97" s="158">
        <v>2000</v>
      </c>
      <c r="M97" s="125">
        <v>420</v>
      </c>
      <c r="N97" s="124" t="s">
        <v>249</v>
      </c>
      <c r="O97" s="260"/>
      <c r="P97" s="125">
        <v>3367</v>
      </c>
      <c r="Q97" s="365"/>
      <c r="R97" s="40" t="s">
        <v>248</v>
      </c>
      <c r="S97" s="356"/>
      <c r="T97" s="356"/>
      <c r="U97" s="356"/>
      <c r="V97" s="356"/>
      <c r="W97" s="356"/>
      <c r="X97" s="126">
        <v>43909</v>
      </c>
    </row>
    <row r="98" spans="1:24" s="7" customFormat="1" x14ac:dyDescent="0.25">
      <c r="A98" s="367"/>
      <c r="B98" s="376"/>
      <c r="C98" s="376"/>
      <c r="D98" s="376"/>
      <c r="E98" s="370"/>
      <c r="F98" s="370"/>
      <c r="G98" s="373"/>
      <c r="H98" s="138" t="s">
        <v>5</v>
      </c>
      <c r="I98" s="139">
        <v>2</v>
      </c>
      <c r="J98" s="151">
        <f t="shared" si="4"/>
        <v>8</v>
      </c>
      <c r="K98" s="158">
        <v>4</v>
      </c>
      <c r="L98" s="158">
        <v>2000</v>
      </c>
      <c r="M98" s="139">
        <v>420</v>
      </c>
      <c r="N98" s="138" t="s">
        <v>259</v>
      </c>
      <c r="O98" s="260"/>
      <c r="P98" s="139">
        <v>3373</v>
      </c>
      <c r="Q98" s="365"/>
      <c r="R98" s="40" t="s">
        <v>258</v>
      </c>
      <c r="S98" s="356"/>
      <c r="T98" s="356"/>
      <c r="U98" s="356"/>
      <c r="V98" s="356"/>
      <c r="W98" s="356"/>
      <c r="X98" s="143">
        <v>43914</v>
      </c>
    </row>
    <row r="99" spans="1:24" s="7" customFormat="1" ht="28.8" x14ac:dyDescent="0.25">
      <c r="A99" s="367"/>
      <c r="B99" s="376"/>
      <c r="C99" s="376"/>
      <c r="D99" s="376"/>
      <c r="E99" s="370"/>
      <c r="F99" s="370"/>
      <c r="G99" s="373"/>
      <c r="H99" s="153" t="s">
        <v>5</v>
      </c>
      <c r="I99" s="154">
        <v>2</v>
      </c>
      <c r="J99" s="154">
        <f t="shared" ref="J99" si="6">ROUND(K99+(L99*2/1024),0)</f>
        <v>8</v>
      </c>
      <c r="K99" s="158">
        <v>4</v>
      </c>
      <c r="L99" s="158">
        <v>2000</v>
      </c>
      <c r="M99" s="154">
        <v>420</v>
      </c>
      <c r="N99" s="153" t="s">
        <v>272</v>
      </c>
      <c r="O99" s="260"/>
      <c r="P99" s="154">
        <v>3379</v>
      </c>
      <c r="Q99" s="365"/>
      <c r="R99" s="40" t="s">
        <v>271</v>
      </c>
      <c r="S99" s="356"/>
      <c r="T99" s="356"/>
      <c r="U99" s="356"/>
      <c r="V99" s="356"/>
      <c r="W99" s="356"/>
      <c r="X99" s="21">
        <v>43924</v>
      </c>
    </row>
    <row r="100" spans="1:24" s="7" customFormat="1" x14ac:dyDescent="0.25">
      <c r="A100" s="368"/>
      <c r="B100" s="377"/>
      <c r="C100" s="377"/>
      <c r="D100" s="377"/>
      <c r="E100" s="371"/>
      <c r="F100" s="371"/>
      <c r="G100" s="374"/>
      <c r="H100" s="16" t="s">
        <v>289</v>
      </c>
      <c r="I100" s="17">
        <v>2</v>
      </c>
      <c r="J100" s="151">
        <f t="shared" si="4"/>
        <v>8</v>
      </c>
      <c r="K100" s="158">
        <v>4</v>
      </c>
      <c r="L100" s="158">
        <v>2000</v>
      </c>
      <c r="M100" s="17">
        <v>420</v>
      </c>
      <c r="N100" s="138" t="s">
        <v>290</v>
      </c>
      <c r="O100" s="260"/>
      <c r="P100" s="139">
        <v>3385</v>
      </c>
      <c r="Q100" s="365"/>
      <c r="R100" s="40" t="s">
        <v>286</v>
      </c>
      <c r="S100" s="356"/>
      <c r="T100" s="356"/>
      <c r="U100" s="356"/>
      <c r="V100" s="356"/>
      <c r="W100" s="356"/>
      <c r="X100" s="21">
        <v>43941</v>
      </c>
    </row>
  </sheetData>
  <autoFilter ref="A2:X100"/>
  <mergeCells count="26">
    <mergeCell ref="G68:G100"/>
    <mergeCell ref="Q85:Q100"/>
    <mergeCell ref="H1:X1"/>
    <mergeCell ref="A1:G1"/>
    <mergeCell ref="A20:A35"/>
    <mergeCell ref="A36:A51"/>
    <mergeCell ref="Q52:Q67"/>
    <mergeCell ref="Q20:Q35"/>
    <mergeCell ref="Q36:Q51"/>
    <mergeCell ref="Q68:Q84"/>
    <mergeCell ref="E36:E67"/>
    <mergeCell ref="F36:F67"/>
    <mergeCell ref="G36:G67"/>
    <mergeCell ref="A68:A84"/>
    <mergeCell ref="A85:A100"/>
    <mergeCell ref="B3:B100"/>
    <mergeCell ref="C3:C100"/>
    <mergeCell ref="D3:D100"/>
    <mergeCell ref="A52:A67"/>
    <mergeCell ref="E68:E100"/>
    <mergeCell ref="F68:F100"/>
    <mergeCell ref="Q3:Q19"/>
    <mergeCell ref="A3:A19"/>
    <mergeCell ref="E3:E35"/>
    <mergeCell ref="F3:F35"/>
    <mergeCell ref="G3:G3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opLeftCell="A37" workbookViewId="0">
      <pane xSplit="1" topLeftCell="B1" activePane="topRight" state="frozen"/>
      <selection pane="topRight" activeCell="F3" sqref="F3:F94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381" t="s">
        <v>10</v>
      </c>
      <c r="B1" s="381"/>
      <c r="C1" s="381"/>
      <c r="D1" s="381"/>
      <c r="E1" s="381"/>
      <c r="F1" s="381"/>
      <c r="G1" s="381"/>
      <c r="H1" s="380" t="s">
        <v>95</v>
      </c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282</v>
      </c>
      <c r="L2" s="158" t="s">
        <v>283</v>
      </c>
      <c r="M2" s="2" t="s">
        <v>13</v>
      </c>
      <c r="N2" s="2" t="s">
        <v>9</v>
      </c>
      <c r="O2" s="2" t="s">
        <v>496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513</v>
      </c>
      <c r="T2" s="2" t="s">
        <v>511</v>
      </c>
      <c r="U2" s="2" t="s">
        <v>354</v>
      </c>
      <c r="V2" s="184" t="s">
        <v>363</v>
      </c>
      <c r="W2" s="184" t="s">
        <v>374</v>
      </c>
      <c r="X2" s="4" t="s">
        <v>43</v>
      </c>
    </row>
    <row r="3" spans="1:24" ht="14.4" customHeight="1" x14ac:dyDescent="0.25">
      <c r="A3" s="382" t="s">
        <v>291</v>
      </c>
      <c r="B3" s="412">
        <v>56</v>
      </c>
      <c r="C3" s="412">
        <v>503</v>
      </c>
      <c r="D3" s="412">
        <v>44</v>
      </c>
      <c r="E3" s="369" t="str">
        <f>TEXT(ROUND(SUM(I3:I94)/B3*100,4),"0.00")</f>
        <v>328.57</v>
      </c>
      <c r="F3" s="369" t="str">
        <f>TEXT(ROUND(SUM(J3:J94)/C3*100,4),"0.00")</f>
        <v>110.54</v>
      </c>
      <c r="G3" s="372" t="str">
        <f>TEXT(ROUND(SUM(M3:M94)/(D3*1024)*100,4),"0.00")</f>
        <v>85.76</v>
      </c>
      <c r="H3" s="193" t="s">
        <v>296</v>
      </c>
      <c r="I3" s="194">
        <v>2</v>
      </c>
      <c r="J3" s="194">
        <f t="shared" ref="J3:J94" si="0">ROUND(K3+(L3*2/1024),0)</f>
        <v>6</v>
      </c>
      <c r="K3" s="158">
        <v>2</v>
      </c>
      <c r="L3" s="158">
        <v>2000</v>
      </c>
      <c r="M3" s="194">
        <v>420</v>
      </c>
      <c r="N3" s="193" t="s">
        <v>294</v>
      </c>
      <c r="O3" s="264"/>
      <c r="P3" s="194">
        <v>3306</v>
      </c>
      <c r="Q3" s="364" t="s">
        <v>315</v>
      </c>
      <c r="R3" s="364" t="s">
        <v>618</v>
      </c>
      <c r="S3" s="386" t="s">
        <v>619</v>
      </c>
      <c r="T3" s="386" t="s">
        <v>620</v>
      </c>
      <c r="U3" s="386" t="s">
        <v>621</v>
      </c>
      <c r="V3" s="405" t="s">
        <v>622</v>
      </c>
      <c r="W3" s="409" t="s">
        <v>623</v>
      </c>
      <c r="X3" s="401">
        <v>43944</v>
      </c>
    </row>
    <row r="4" spans="1:24" ht="14.4" customHeight="1" x14ac:dyDescent="0.25">
      <c r="A4" s="382"/>
      <c r="B4" s="412"/>
      <c r="C4" s="412"/>
      <c r="D4" s="412"/>
      <c r="E4" s="370"/>
      <c r="F4" s="370"/>
      <c r="G4" s="373"/>
      <c r="H4" s="193" t="s">
        <v>297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298</v>
      </c>
      <c r="O4" s="264"/>
      <c r="P4" s="194">
        <v>3308</v>
      </c>
      <c r="Q4" s="364"/>
      <c r="R4" s="364"/>
      <c r="S4" s="388"/>
      <c r="T4" s="388"/>
      <c r="U4" s="388"/>
      <c r="V4" s="406"/>
      <c r="W4" s="408"/>
      <c r="X4" s="401"/>
    </row>
    <row r="5" spans="1:24" ht="14.4" customHeight="1" x14ac:dyDescent="0.25">
      <c r="A5" s="382"/>
      <c r="B5" s="412"/>
      <c r="C5" s="412"/>
      <c r="D5" s="412"/>
      <c r="E5" s="370"/>
      <c r="F5" s="370"/>
      <c r="G5" s="373"/>
      <c r="H5" s="193" t="s">
        <v>302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303</v>
      </c>
      <c r="O5" s="264"/>
      <c r="P5" s="194">
        <v>3310</v>
      </c>
      <c r="Q5" s="364"/>
      <c r="R5" s="193" t="s">
        <v>301</v>
      </c>
      <c r="S5" s="275"/>
      <c r="T5" s="275" t="s">
        <v>629</v>
      </c>
      <c r="U5" s="193" t="s">
        <v>625</v>
      </c>
      <c r="V5" s="186" t="s">
        <v>626</v>
      </c>
      <c r="W5" s="333" t="s">
        <v>627</v>
      </c>
      <c r="X5" s="197">
        <v>43944</v>
      </c>
    </row>
    <row r="6" spans="1:24" ht="28.8" x14ac:dyDescent="0.25">
      <c r="A6" s="382"/>
      <c r="B6" s="412"/>
      <c r="C6" s="412"/>
      <c r="D6" s="412"/>
      <c r="E6" s="370"/>
      <c r="F6" s="370"/>
      <c r="G6" s="373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307</v>
      </c>
      <c r="O6" s="264"/>
      <c r="P6" s="194">
        <v>3312</v>
      </c>
      <c r="Q6" s="364"/>
      <c r="R6" s="199" t="s">
        <v>308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382"/>
      <c r="B7" s="412"/>
      <c r="C7" s="412"/>
      <c r="D7" s="412"/>
      <c r="E7" s="370"/>
      <c r="F7" s="370"/>
      <c r="G7" s="373"/>
      <c r="H7" s="193" t="s">
        <v>312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313</v>
      </c>
      <c r="O7" s="264"/>
      <c r="P7" s="194">
        <v>3314</v>
      </c>
      <c r="Q7" s="364"/>
      <c r="R7" s="193" t="s">
        <v>311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382"/>
      <c r="B8" s="412"/>
      <c r="C8" s="412"/>
      <c r="D8" s="412"/>
      <c r="E8" s="370"/>
      <c r="F8" s="370"/>
      <c r="G8" s="373"/>
      <c r="H8" s="193" t="s">
        <v>312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318</v>
      </c>
      <c r="O8" s="264"/>
      <c r="P8" s="194">
        <v>3316</v>
      </c>
      <c r="Q8" s="364"/>
      <c r="R8" s="193" t="s">
        <v>316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382"/>
      <c r="B9" s="412"/>
      <c r="C9" s="412"/>
      <c r="D9" s="412"/>
      <c r="E9" s="370"/>
      <c r="F9" s="370"/>
      <c r="G9" s="373"/>
      <c r="H9" s="193" t="s">
        <v>312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323</v>
      </c>
      <c r="O9" s="264" t="s">
        <v>533</v>
      </c>
      <c r="P9" s="193">
        <v>3318</v>
      </c>
      <c r="Q9" s="364"/>
      <c r="R9" s="193" t="s">
        <v>322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382"/>
      <c r="B10" s="412"/>
      <c r="C10" s="412"/>
      <c r="D10" s="412"/>
      <c r="E10" s="370"/>
      <c r="F10" s="370"/>
      <c r="G10" s="373"/>
      <c r="H10" s="364" t="s">
        <v>393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330</v>
      </c>
      <c r="O10" s="264"/>
      <c r="P10" s="193">
        <v>3321</v>
      </c>
      <c r="Q10" s="364"/>
      <c r="R10" s="403" t="s">
        <v>327</v>
      </c>
      <c r="S10" s="278"/>
      <c r="T10" s="278"/>
      <c r="U10" s="389" t="s">
        <v>381</v>
      </c>
      <c r="V10" s="391" t="s">
        <v>382</v>
      </c>
      <c r="W10" s="413" t="s">
        <v>383</v>
      </c>
      <c r="X10" s="401">
        <v>43948</v>
      </c>
    </row>
    <row r="11" spans="1:24" x14ac:dyDescent="0.25">
      <c r="A11" s="382"/>
      <c r="B11" s="412"/>
      <c r="C11" s="412"/>
      <c r="D11" s="412"/>
      <c r="E11" s="370"/>
      <c r="F11" s="370"/>
      <c r="G11" s="373"/>
      <c r="H11" s="364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331</v>
      </c>
      <c r="O11" s="264"/>
      <c r="P11" s="193">
        <v>3322</v>
      </c>
      <c r="Q11" s="364"/>
      <c r="R11" s="403"/>
      <c r="S11" s="279"/>
      <c r="T11" s="279"/>
      <c r="U11" s="397"/>
      <c r="V11" s="398"/>
      <c r="W11" s="413"/>
      <c r="X11" s="401"/>
    </row>
    <row r="12" spans="1:24" x14ac:dyDescent="0.25">
      <c r="A12" s="382"/>
      <c r="B12" s="412"/>
      <c r="C12" s="412"/>
      <c r="D12" s="412"/>
      <c r="E12" s="370"/>
      <c r="F12" s="370"/>
      <c r="G12" s="373"/>
      <c r="H12" s="364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332</v>
      </c>
      <c r="O12" s="264"/>
      <c r="P12" s="193">
        <v>3323</v>
      </c>
      <c r="Q12" s="364"/>
      <c r="R12" s="403"/>
      <c r="S12" s="279"/>
      <c r="T12" s="279"/>
      <c r="U12" s="397"/>
      <c r="V12" s="398"/>
      <c r="W12" s="413"/>
      <c r="X12" s="401"/>
    </row>
    <row r="13" spans="1:24" x14ac:dyDescent="0.25">
      <c r="A13" s="382"/>
      <c r="B13" s="412"/>
      <c r="C13" s="412"/>
      <c r="D13" s="412"/>
      <c r="E13" s="370"/>
      <c r="F13" s="370"/>
      <c r="G13" s="373"/>
      <c r="H13" s="364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333</v>
      </c>
      <c r="O13" s="264"/>
      <c r="P13" s="193">
        <v>3324</v>
      </c>
      <c r="Q13" s="364"/>
      <c r="R13" s="403"/>
      <c r="S13" s="279"/>
      <c r="T13" s="279"/>
      <c r="U13" s="397"/>
      <c r="V13" s="398"/>
      <c r="W13" s="413"/>
      <c r="X13" s="401"/>
    </row>
    <row r="14" spans="1:24" x14ac:dyDescent="0.25">
      <c r="A14" s="382"/>
      <c r="B14" s="412"/>
      <c r="C14" s="412"/>
      <c r="D14" s="412"/>
      <c r="E14" s="370"/>
      <c r="F14" s="370"/>
      <c r="G14" s="373"/>
      <c r="H14" s="364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334</v>
      </c>
      <c r="O14" s="264"/>
      <c r="P14" s="193">
        <v>3325</v>
      </c>
      <c r="Q14" s="364"/>
      <c r="R14" s="403"/>
      <c r="S14" s="279"/>
      <c r="T14" s="279"/>
      <c r="U14" s="397"/>
      <c r="V14" s="398"/>
      <c r="W14" s="413"/>
      <c r="X14" s="401"/>
    </row>
    <row r="15" spans="1:24" x14ac:dyDescent="0.25">
      <c r="A15" s="382"/>
      <c r="B15" s="412"/>
      <c r="C15" s="412"/>
      <c r="D15" s="412"/>
      <c r="E15" s="370"/>
      <c r="F15" s="370"/>
      <c r="G15" s="373"/>
      <c r="H15" s="364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335</v>
      </c>
      <c r="O15" s="264"/>
      <c r="P15" s="193">
        <v>3326</v>
      </c>
      <c r="Q15" s="364"/>
      <c r="R15" s="403"/>
      <c r="S15" s="279"/>
      <c r="T15" s="279"/>
      <c r="U15" s="397"/>
      <c r="V15" s="398"/>
      <c r="W15" s="413"/>
      <c r="X15" s="401"/>
    </row>
    <row r="16" spans="1:24" x14ac:dyDescent="0.25">
      <c r="A16" s="382"/>
      <c r="B16" s="412"/>
      <c r="C16" s="412"/>
      <c r="D16" s="412"/>
      <c r="E16" s="370"/>
      <c r="F16" s="370"/>
      <c r="G16" s="373"/>
      <c r="H16" s="364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336</v>
      </c>
      <c r="O16" s="264"/>
      <c r="P16" s="193">
        <v>3327</v>
      </c>
      <c r="Q16" s="364"/>
      <c r="R16" s="403"/>
      <c r="S16" s="279"/>
      <c r="T16" s="279"/>
      <c r="U16" s="397"/>
      <c r="V16" s="398"/>
      <c r="W16" s="413"/>
      <c r="X16" s="401"/>
    </row>
    <row r="17" spans="1:24" x14ac:dyDescent="0.25">
      <c r="A17" s="382"/>
      <c r="B17" s="412"/>
      <c r="C17" s="412"/>
      <c r="D17" s="412"/>
      <c r="E17" s="370"/>
      <c r="F17" s="370"/>
      <c r="G17" s="373"/>
      <c r="H17" s="364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337</v>
      </c>
      <c r="O17" s="264"/>
      <c r="P17" s="193">
        <v>3328</v>
      </c>
      <c r="Q17" s="364"/>
      <c r="R17" s="403"/>
      <c r="S17" s="279"/>
      <c r="T17" s="279"/>
      <c r="U17" s="397"/>
      <c r="V17" s="398"/>
      <c r="W17" s="413"/>
      <c r="X17" s="401"/>
    </row>
    <row r="18" spans="1:24" x14ac:dyDescent="0.25">
      <c r="A18" s="382"/>
      <c r="B18" s="412"/>
      <c r="C18" s="412"/>
      <c r="D18" s="412"/>
      <c r="E18" s="370"/>
      <c r="F18" s="370"/>
      <c r="G18" s="373"/>
      <c r="H18" s="364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338</v>
      </c>
      <c r="O18" s="264"/>
      <c r="P18" s="193">
        <v>3329</v>
      </c>
      <c r="Q18" s="364"/>
      <c r="R18" s="403"/>
      <c r="S18" s="279"/>
      <c r="T18" s="279"/>
      <c r="U18" s="397"/>
      <c r="V18" s="398"/>
      <c r="W18" s="413"/>
      <c r="X18" s="401"/>
    </row>
    <row r="19" spans="1:24" x14ac:dyDescent="0.25">
      <c r="A19" s="382"/>
      <c r="B19" s="412"/>
      <c r="C19" s="412"/>
      <c r="D19" s="412"/>
      <c r="E19" s="370"/>
      <c r="F19" s="370"/>
      <c r="G19" s="373"/>
      <c r="H19" s="364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339</v>
      </c>
      <c r="O19" s="264"/>
      <c r="P19" s="193">
        <v>3330</v>
      </c>
      <c r="Q19" s="364"/>
      <c r="R19" s="403"/>
      <c r="S19" s="280"/>
      <c r="T19" s="280"/>
      <c r="U19" s="390"/>
      <c r="V19" s="392"/>
      <c r="W19" s="413"/>
      <c r="X19" s="401"/>
    </row>
    <row r="20" spans="1:24" x14ac:dyDescent="0.25">
      <c r="A20" s="382"/>
      <c r="B20" s="412"/>
      <c r="C20" s="412"/>
      <c r="D20" s="412"/>
      <c r="E20" s="370"/>
      <c r="F20" s="370"/>
      <c r="G20" s="373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349</v>
      </c>
      <c r="O20" s="264"/>
      <c r="P20" s="193">
        <v>3341</v>
      </c>
      <c r="Q20" s="364"/>
      <c r="R20" s="199" t="s">
        <v>350</v>
      </c>
      <c r="S20" s="277"/>
      <c r="T20" s="277"/>
      <c r="U20" s="199" t="s">
        <v>357</v>
      </c>
      <c r="V20" s="187" t="s">
        <v>369</v>
      </c>
      <c r="W20" s="194" t="s">
        <v>380</v>
      </c>
      <c r="X20" s="197">
        <v>43960</v>
      </c>
    </row>
    <row r="21" spans="1:24" ht="14.4" customHeight="1" x14ac:dyDescent="0.25">
      <c r="A21" s="382"/>
      <c r="B21" s="412"/>
      <c r="C21" s="412"/>
      <c r="D21" s="412"/>
      <c r="E21" s="370"/>
      <c r="F21" s="370"/>
      <c r="G21" s="373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361</v>
      </c>
      <c r="O21" s="264"/>
      <c r="P21" s="193">
        <v>3344</v>
      </c>
      <c r="Q21" s="364"/>
      <c r="R21" s="389" t="s">
        <v>359</v>
      </c>
      <c r="S21" s="278"/>
      <c r="T21" s="278"/>
      <c r="U21" s="389" t="s">
        <v>360</v>
      </c>
      <c r="V21" s="391" t="s">
        <v>368</v>
      </c>
      <c r="W21" s="410" t="s">
        <v>378</v>
      </c>
      <c r="X21" s="395">
        <v>43962</v>
      </c>
    </row>
    <row r="22" spans="1:24" x14ac:dyDescent="0.25">
      <c r="A22" s="382"/>
      <c r="B22" s="412"/>
      <c r="C22" s="412"/>
      <c r="D22" s="412"/>
      <c r="E22" s="370"/>
      <c r="F22" s="370"/>
      <c r="G22" s="373"/>
      <c r="H22" s="201" t="s">
        <v>358</v>
      </c>
      <c r="I22" s="202">
        <v>2</v>
      </c>
      <c r="J22" s="202">
        <f t="shared" ref="J22:J49" si="1">ROUND(K22+(L22*2/1024),0)</f>
        <v>6</v>
      </c>
      <c r="K22" s="158">
        <v>2</v>
      </c>
      <c r="L22" s="158">
        <v>2000</v>
      </c>
      <c r="M22" s="202">
        <v>420</v>
      </c>
      <c r="N22" s="201" t="s">
        <v>362</v>
      </c>
      <c r="O22" s="264"/>
      <c r="P22" s="201">
        <v>3345</v>
      </c>
      <c r="Q22" s="364"/>
      <c r="R22" s="390"/>
      <c r="S22" s="280"/>
      <c r="T22" s="280"/>
      <c r="U22" s="390"/>
      <c r="V22" s="392"/>
      <c r="W22" s="411"/>
      <c r="X22" s="396"/>
    </row>
    <row r="23" spans="1:24" ht="14.4" customHeight="1" x14ac:dyDescent="0.25">
      <c r="A23" s="382"/>
      <c r="B23" s="412"/>
      <c r="C23" s="412"/>
      <c r="D23" s="412"/>
      <c r="E23" s="370"/>
      <c r="F23" s="370"/>
      <c r="G23" s="373"/>
      <c r="H23" s="201" t="s">
        <v>385</v>
      </c>
      <c r="I23" s="202">
        <v>2</v>
      </c>
      <c r="J23" s="202">
        <f t="shared" si="1"/>
        <v>6</v>
      </c>
      <c r="K23" s="158">
        <v>2</v>
      </c>
      <c r="L23" s="158">
        <v>2000</v>
      </c>
      <c r="M23" s="202">
        <v>420</v>
      </c>
      <c r="N23" s="201" t="s">
        <v>386</v>
      </c>
      <c r="O23" s="264"/>
      <c r="P23" s="201">
        <v>3348</v>
      </c>
      <c r="Q23" s="364"/>
      <c r="R23" s="403" t="s">
        <v>396</v>
      </c>
      <c r="S23" s="389"/>
      <c r="T23" s="389"/>
      <c r="U23" s="403" t="s">
        <v>460</v>
      </c>
      <c r="V23" s="391" t="s">
        <v>387</v>
      </c>
      <c r="W23" s="393" t="s">
        <v>463</v>
      </c>
      <c r="X23" s="395">
        <v>43966</v>
      </c>
    </row>
    <row r="24" spans="1:24" x14ac:dyDescent="0.25">
      <c r="A24" s="382"/>
      <c r="B24" s="412"/>
      <c r="C24" s="412"/>
      <c r="D24" s="412"/>
      <c r="E24" s="370"/>
      <c r="F24" s="370"/>
      <c r="G24" s="373"/>
      <c r="H24" s="182" t="s">
        <v>433</v>
      </c>
      <c r="I24" s="202">
        <v>2</v>
      </c>
      <c r="J24" s="202">
        <f t="shared" si="1"/>
        <v>6</v>
      </c>
      <c r="K24" s="158">
        <v>2</v>
      </c>
      <c r="L24" s="158">
        <v>2000</v>
      </c>
      <c r="M24" s="202">
        <v>420</v>
      </c>
      <c r="N24" s="201" t="s">
        <v>388</v>
      </c>
      <c r="O24" s="264"/>
      <c r="P24" s="201">
        <v>3349</v>
      </c>
      <c r="Q24" s="364"/>
      <c r="R24" s="403"/>
      <c r="S24" s="397"/>
      <c r="T24" s="397"/>
      <c r="U24" s="403"/>
      <c r="V24" s="398"/>
      <c r="W24" s="399"/>
      <c r="X24" s="400"/>
    </row>
    <row r="25" spans="1:24" x14ac:dyDescent="0.25">
      <c r="A25" s="382"/>
      <c r="B25" s="412"/>
      <c r="C25" s="412"/>
      <c r="D25" s="412"/>
      <c r="E25" s="370"/>
      <c r="F25" s="370"/>
      <c r="G25" s="373"/>
      <c r="H25" s="387" t="s">
        <v>434</v>
      </c>
      <c r="I25" s="202">
        <v>2</v>
      </c>
      <c r="J25" s="202">
        <f t="shared" si="1"/>
        <v>6</v>
      </c>
      <c r="K25" s="158">
        <v>2</v>
      </c>
      <c r="L25" s="158">
        <v>2000</v>
      </c>
      <c r="M25" s="202">
        <v>420</v>
      </c>
      <c r="N25" s="201" t="s">
        <v>389</v>
      </c>
      <c r="O25" s="264"/>
      <c r="P25" s="201">
        <v>3350</v>
      </c>
      <c r="Q25" s="364"/>
      <c r="R25" s="403"/>
      <c r="S25" s="397"/>
      <c r="T25" s="397"/>
      <c r="U25" s="403"/>
      <c r="V25" s="398"/>
      <c r="W25" s="399"/>
      <c r="X25" s="400"/>
    </row>
    <row r="26" spans="1:24" x14ac:dyDescent="0.25">
      <c r="A26" s="382"/>
      <c r="B26" s="412"/>
      <c r="C26" s="412"/>
      <c r="D26" s="412"/>
      <c r="E26" s="370"/>
      <c r="F26" s="370"/>
      <c r="G26" s="373"/>
      <c r="H26" s="388"/>
      <c r="I26" s="202">
        <v>2</v>
      </c>
      <c r="J26" s="202">
        <f t="shared" si="1"/>
        <v>6</v>
      </c>
      <c r="K26" s="158">
        <v>2</v>
      </c>
      <c r="L26" s="158">
        <v>2000</v>
      </c>
      <c r="M26" s="202">
        <v>420</v>
      </c>
      <c r="N26" s="201" t="s">
        <v>390</v>
      </c>
      <c r="O26" s="264"/>
      <c r="P26" s="201">
        <v>3351</v>
      </c>
      <c r="Q26" s="364"/>
      <c r="R26" s="403"/>
      <c r="S26" s="397"/>
      <c r="T26" s="397"/>
      <c r="U26" s="403"/>
      <c r="V26" s="398"/>
      <c r="W26" s="399"/>
      <c r="X26" s="400"/>
    </row>
    <row r="27" spans="1:24" x14ac:dyDescent="0.25">
      <c r="A27" s="382"/>
      <c r="B27" s="412"/>
      <c r="C27" s="412"/>
      <c r="D27" s="412"/>
      <c r="E27" s="370"/>
      <c r="F27" s="370"/>
      <c r="G27" s="373"/>
      <c r="H27" s="201" t="s">
        <v>392</v>
      </c>
      <c r="I27" s="202">
        <v>2</v>
      </c>
      <c r="J27" s="202">
        <f t="shared" si="1"/>
        <v>6</v>
      </c>
      <c r="K27" s="158">
        <v>2</v>
      </c>
      <c r="L27" s="158">
        <v>2000</v>
      </c>
      <c r="M27" s="202">
        <v>420</v>
      </c>
      <c r="N27" s="201" t="s">
        <v>391</v>
      </c>
      <c r="O27" s="264"/>
      <c r="P27" s="201">
        <v>3352</v>
      </c>
      <c r="Q27" s="364"/>
      <c r="R27" s="403"/>
      <c r="S27" s="397"/>
      <c r="T27" s="397"/>
      <c r="U27" s="403"/>
      <c r="V27" s="398"/>
      <c r="W27" s="399"/>
      <c r="X27" s="400"/>
    </row>
    <row r="28" spans="1:24" x14ac:dyDescent="0.25">
      <c r="A28" s="382"/>
      <c r="B28" s="412"/>
      <c r="C28" s="412"/>
      <c r="D28" s="412"/>
      <c r="E28" s="370"/>
      <c r="F28" s="370"/>
      <c r="G28" s="373"/>
      <c r="H28" s="221" t="s">
        <v>394</v>
      </c>
      <c r="I28" s="222">
        <v>2</v>
      </c>
      <c r="J28" s="222">
        <f t="shared" ref="J28:J32" si="2">ROUND(K28+(L28*2/1024),0)</f>
        <v>6</v>
      </c>
      <c r="K28" s="158">
        <v>2</v>
      </c>
      <c r="L28" s="158">
        <v>2000</v>
      </c>
      <c r="M28" s="222">
        <v>420</v>
      </c>
      <c r="N28" s="221" t="s">
        <v>395</v>
      </c>
      <c r="O28" s="264"/>
      <c r="P28" s="221">
        <v>3353</v>
      </c>
      <c r="Q28" s="364"/>
      <c r="R28" s="403"/>
      <c r="S28" s="390"/>
      <c r="T28" s="390"/>
      <c r="U28" s="403"/>
      <c r="V28" s="392"/>
      <c r="W28" s="394"/>
      <c r="X28" s="396"/>
    </row>
    <row r="29" spans="1:24" x14ac:dyDescent="0.25">
      <c r="A29" s="382"/>
      <c r="B29" s="412"/>
      <c r="C29" s="412"/>
      <c r="D29" s="412"/>
      <c r="E29" s="370"/>
      <c r="F29" s="370"/>
      <c r="G29" s="373"/>
      <c r="H29" s="221" t="s">
        <v>426</v>
      </c>
      <c r="I29" s="222">
        <v>2</v>
      </c>
      <c r="J29" s="222">
        <f t="shared" si="2"/>
        <v>6</v>
      </c>
      <c r="K29" s="158">
        <v>2</v>
      </c>
      <c r="L29" s="158">
        <v>2000</v>
      </c>
      <c r="M29" s="222">
        <v>420</v>
      </c>
      <c r="N29" s="221" t="s">
        <v>414</v>
      </c>
      <c r="O29" s="264"/>
      <c r="P29" s="221">
        <v>3358</v>
      </c>
      <c r="Q29" s="364"/>
      <c r="R29" s="389" t="s">
        <v>419</v>
      </c>
      <c r="S29" s="278"/>
      <c r="T29" s="278"/>
      <c r="U29" s="389" t="s">
        <v>416</v>
      </c>
      <c r="V29" s="391" t="s">
        <v>417</v>
      </c>
      <c r="W29" s="393" t="s">
        <v>418</v>
      </c>
      <c r="X29" s="395">
        <v>43978</v>
      </c>
    </row>
    <row r="30" spans="1:24" x14ac:dyDescent="0.25">
      <c r="A30" s="382"/>
      <c r="B30" s="412"/>
      <c r="C30" s="412"/>
      <c r="D30" s="412"/>
      <c r="E30" s="370"/>
      <c r="F30" s="370"/>
      <c r="G30" s="373"/>
      <c r="H30" s="221" t="s">
        <v>427</v>
      </c>
      <c r="I30" s="222">
        <v>2</v>
      </c>
      <c r="J30" s="222">
        <f t="shared" ref="J30" si="3">ROUND(K30+(L30*2/1024),0)</f>
        <v>6</v>
      </c>
      <c r="K30" s="158">
        <v>2</v>
      </c>
      <c r="L30" s="158">
        <v>2000</v>
      </c>
      <c r="M30" s="222">
        <v>420</v>
      </c>
      <c r="N30" s="221" t="s">
        <v>415</v>
      </c>
      <c r="O30" s="264"/>
      <c r="P30" s="221">
        <v>3359</v>
      </c>
      <c r="Q30" s="364"/>
      <c r="R30" s="397"/>
      <c r="S30" s="279"/>
      <c r="T30" s="279"/>
      <c r="U30" s="397"/>
      <c r="V30" s="398"/>
      <c r="W30" s="399"/>
      <c r="X30" s="400"/>
    </row>
    <row r="31" spans="1:24" x14ac:dyDescent="0.25">
      <c r="A31" s="382"/>
      <c r="B31" s="412"/>
      <c r="C31" s="412"/>
      <c r="D31" s="412"/>
      <c r="E31" s="370"/>
      <c r="F31" s="370"/>
      <c r="G31" s="373"/>
      <c r="H31" s="221" t="s">
        <v>428</v>
      </c>
      <c r="I31" s="222">
        <v>2</v>
      </c>
      <c r="J31" s="222">
        <f t="shared" si="2"/>
        <v>6</v>
      </c>
      <c r="K31" s="158">
        <v>2</v>
      </c>
      <c r="L31" s="158">
        <v>2000</v>
      </c>
      <c r="M31" s="222">
        <v>420</v>
      </c>
      <c r="N31" s="221" t="s">
        <v>425</v>
      </c>
      <c r="O31" s="264"/>
      <c r="P31" s="221">
        <v>3360</v>
      </c>
      <c r="Q31" s="364"/>
      <c r="R31" s="390"/>
      <c r="S31" s="280"/>
      <c r="T31" s="280"/>
      <c r="U31" s="390"/>
      <c r="V31" s="392"/>
      <c r="W31" s="394"/>
      <c r="X31" s="396"/>
    </row>
    <row r="32" spans="1:24" x14ac:dyDescent="0.25">
      <c r="A32" s="382"/>
      <c r="B32" s="412"/>
      <c r="C32" s="412"/>
      <c r="D32" s="412"/>
      <c r="E32" s="370"/>
      <c r="F32" s="370"/>
      <c r="G32" s="373"/>
      <c r="H32" s="226" t="s">
        <v>433</v>
      </c>
      <c r="I32" s="227">
        <v>2</v>
      </c>
      <c r="J32" s="227">
        <f t="shared" si="2"/>
        <v>6</v>
      </c>
      <c r="K32" s="158">
        <v>2</v>
      </c>
      <c r="L32" s="158">
        <v>2000</v>
      </c>
      <c r="M32" s="227">
        <v>420</v>
      </c>
      <c r="N32" s="226" t="s">
        <v>430</v>
      </c>
      <c r="O32" s="264"/>
      <c r="P32" s="226">
        <v>3364</v>
      </c>
      <c r="Q32" s="364"/>
      <c r="R32" s="389" t="s">
        <v>436</v>
      </c>
      <c r="S32" s="278"/>
      <c r="T32" s="278"/>
      <c r="U32" s="389" t="s">
        <v>437</v>
      </c>
      <c r="V32" s="391" t="s">
        <v>438</v>
      </c>
      <c r="W32" s="393" t="s">
        <v>439</v>
      </c>
      <c r="X32" s="395">
        <v>43984</v>
      </c>
    </row>
    <row r="33" spans="1:24" x14ac:dyDescent="0.25">
      <c r="A33" s="382"/>
      <c r="B33" s="412"/>
      <c r="C33" s="412"/>
      <c r="D33" s="412"/>
      <c r="E33" s="370"/>
      <c r="F33" s="370"/>
      <c r="G33" s="373"/>
      <c r="H33" s="226" t="s">
        <v>434</v>
      </c>
      <c r="I33" s="227">
        <v>2</v>
      </c>
      <c r="J33" s="227">
        <f t="shared" ref="J33" si="4">ROUND(K33+(L33*2/1024),0)</f>
        <v>6</v>
      </c>
      <c r="K33" s="158">
        <v>2</v>
      </c>
      <c r="L33" s="158">
        <v>2000</v>
      </c>
      <c r="M33" s="227">
        <v>420</v>
      </c>
      <c r="N33" s="226" t="s">
        <v>431</v>
      </c>
      <c r="O33" s="264"/>
      <c r="P33" s="226">
        <v>3365</v>
      </c>
      <c r="Q33" s="364"/>
      <c r="R33" s="397"/>
      <c r="S33" s="279"/>
      <c r="T33" s="279"/>
      <c r="U33" s="397"/>
      <c r="V33" s="398"/>
      <c r="W33" s="399"/>
      <c r="X33" s="400"/>
    </row>
    <row r="34" spans="1:24" x14ac:dyDescent="0.25">
      <c r="A34" s="382"/>
      <c r="B34" s="412"/>
      <c r="C34" s="412"/>
      <c r="D34" s="412"/>
      <c r="E34" s="370"/>
      <c r="F34" s="370"/>
      <c r="G34" s="373"/>
      <c r="H34" s="226" t="s">
        <v>435</v>
      </c>
      <c r="I34" s="227">
        <v>2</v>
      </c>
      <c r="J34" s="227">
        <f t="shared" ref="J34:J48" si="5">ROUND(K34+(L34*2/1024),0)</f>
        <v>6</v>
      </c>
      <c r="K34" s="158">
        <v>2</v>
      </c>
      <c r="L34" s="158">
        <v>2000</v>
      </c>
      <c r="M34" s="227">
        <v>420</v>
      </c>
      <c r="N34" s="226" t="s">
        <v>432</v>
      </c>
      <c r="O34" s="264"/>
      <c r="P34" s="226">
        <v>3366</v>
      </c>
      <c r="Q34" s="364"/>
      <c r="R34" s="390"/>
      <c r="S34" s="280"/>
      <c r="T34" s="280"/>
      <c r="U34" s="390"/>
      <c r="V34" s="392"/>
      <c r="W34" s="394"/>
      <c r="X34" s="396"/>
    </row>
    <row r="35" spans="1:24" x14ac:dyDescent="0.25">
      <c r="A35" s="382"/>
      <c r="B35" s="412"/>
      <c r="C35" s="412"/>
      <c r="D35" s="412"/>
      <c r="E35" s="370"/>
      <c r="F35" s="370"/>
      <c r="G35" s="373"/>
      <c r="H35" s="241" t="s">
        <v>467</v>
      </c>
      <c r="I35" s="242">
        <v>2</v>
      </c>
      <c r="J35" s="242">
        <f t="shared" si="5"/>
        <v>6</v>
      </c>
      <c r="K35" s="158">
        <v>2</v>
      </c>
      <c r="L35" s="158">
        <v>2000</v>
      </c>
      <c r="M35" s="242">
        <v>420</v>
      </c>
      <c r="N35" s="241" t="s">
        <v>458</v>
      </c>
      <c r="O35" s="264"/>
      <c r="P35" s="241">
        <v>3370</v>
      </c>
      <c r="Q35" s="364"/>
      <c r="R35" s="389" t="s">
        <v>459</v>
      </c>
      <c r="S35" s="278"/>
      <c r="T35" s="278"/>
      <c r="U35" s="389" t="s">
        <v>461</v>
      </c>
      <c r="V35" s="391" t="s">
        <v>462</v>
      </c>
      <c r="W35" s="393" t="s">
        <v>464</v>
      </c>
      <c r="X35" s="243">
        <v>43987</v>
      </c>
    </row>
    <row r="36" spans="1:24" x14ac:dyDescent="0.25">
      <c r="A36" s="382"/>
      <c r="B36" s="412"/>
      <c r="C36" s="412"/>
      <c r="D36" s="412"/>
      <c r="E36" s="370"/>
      <c r="F36" s="370"/>
      <c r="G36" s="373"/>
      <c r="H36" s="244" t="s">
        <v>468</v>
      </c>
      <c r="I36" s="245">
        <v>2</v>
      </c>
      <c r="J36" s="245">
        <f t="shared" ref="J36" si="6">ROUND(K36+(L36*2/1024),0)</f>
        <v>6</v>
      </c>
      <c r="K36" s="158">
        <v>2</v>
      </c>
      <c r="L36" s="158">
        <v>2000</v>
      </c>
      <c r="M36" s="245">
        <v>420</v>
      </c>
      <c r="N36" s="244" t="s">
        <v>465</v>
      </c>
      <c r="O36" s="264"/>
      <c r="P36" s="244">
        <v>3371</v>
      </c>
      <c r="Q36" s="364"/>
      <c r="R36" s="397"/>
      <c r="S36" s="279"/>
      <c r="T36" s="279"/>
      <c r="U36" s="397"/>
      <c r="V36" s="398"/>
      <c r="W36" s="399"/>
      <c r="X36" s="395">
        <v>43990</v>
      </c>
    </row>
    <row r="37" spans="1:24" x14ac:dyDescent="0.25">
      <c r="A37" s="382"/>
      <c r="B37" s="412"/>
      <c r="C37" s="412"/>
      <c r="D37" s="412"/>
      <c r="E37" s="370"/>
      <c r="F37" s="370"/>
      <c r="G37" s="373"/>
      <c r="H37" s="244" t="s">
        <v>469</v>
      </c>
      <c r="I37" s="245">
        <v>2</v>
      </c>
      <c r="J37" s="245">
        <f t="shared" si="5"/>
        <v>6</v>
      </c>
      <c r="K37" s="158">
        <v>2</v>
      </c>
      <c r="L37" s="158">
        <v>2000</v>
      </c>
      <c r="M37" s="245">
        <v>420</v>
      </c>
      <c r="N37" s="244" t="s">
        <v>466</v>
      </c>
      <c r="O37" s="264"/>
      <c r="P37" s="244">
        <v>3372</v>
      </c>
      <c r="Q37" s="364"/>
      <c r="R37" s="397"/>
      <c r="S37" s="279"/>
      <c r="T37" s="279"/>
      <c r="U37" s="397"/>
      <c r="V37" s="398"/>
      <c r="W37" s="399"/>
      <c r="X37" s="400"/>
    </row>
    <row r="38" spans="1:24" x14ac:dyDescent="0.25">
      <c r="A38" s="382"/>
      <c r="B38" s="412"/>
      <c r="C38" s="412"/>
      <c r="D38" s="412"/>
      <c r="E38" s="370"/>
      <c r="F38" s="370"/>
      <c r="G38" s="373"/>
      <c r="H38" s="244" t="s">
        <v>470</v>
      </c>
      <c r="I38" s="245">
        <v>2</v>
      </c>
      <c r="J38" s="245">
        <f t="shared" si="5"/>
        <v>6</v>
      </c>
      <c r="K38" s="158">
        <v>2</v>
      </c>
      <c r="L38" s="158">
        <v>2000</v>
      </c>
      <c r="M38" s="245">
        <v>420</v>
      </c>
      <c r="N38" s="244" t="s">
        <v>471</v>
      </c>
      <c r="O38" s="264"/>
      <c r="P38" s="244">
        <v>3373</v>
      </c>
      <c r="Q38" s="364"/>
      <c r="R38" s="390"/>
      <c r="S38" s="280"/>
      <c r="T38" s="280"/>
      <c r="U38" s="390"/>
      <c r="V38" s="392"/>
      <c r="W38" s="394"/>
      <c r="X38" s="396"/>
    </row>
    <row r="39" spans="1:24" x14ac:dyDescent="0.25">
      <c r="A39" s="382"/>
      <c r="B39" s="412"/>
      <c r="C39" s="412"/>
      <c r="D39" s="412"/>
      <c r="E39" s="370"/>
      <c r="F39" s="370"/>
      <c r="G39" s="373"/>
      <c r="H39" s="285" t="s">
        <v>544</v>
      </c>
      <c r="I39" s="286">
        <v>2</v>
      </c>
      <c r="J39" s="286">
        <f t="shared" ref="J39:J40" si="7">ROUND(K39+(L39*2/1024),0)</f>
        <v>6</v>
      </c>
      <c r="K39" s="158">
        <v>2</v>
      </c>
      <c r="L39" s="158">
        <v>2000</v>
      </c>
      <c r="M39" s="286">
        <v>420</v>
      </c>
      <c r="N39" s="285" t="s">
        <v>524</v>
      </c>
      <c r="O39" s="386" t="s">
        <v>525</v>
      </c>
      <c r="P39" s="285">
        <v>3379</v>
      </c>
      <c r="Q39" s="364"/>
      <c r="R39" s="389" t="s">
        <v>526</v>
      </c>
      <c r="S39" s="389"/>
      <c r="T39" s="389" t="s">
        <v>527</v>
      </c>
      <c r="U39" s="389" t="s">
        <v>528</v>
      </c>
      <c r="V39" s="391" t="s">
        <v>529</v>
      </c>
      <c r="W39" s="393" t="s">
        <v>530</v>
      </c>
      <c r="X39" s="287">
        <v>44006</v>
      </c>
    </row>
    <row r="40" spans="1:24" x14ac:dyDescent="0.25">
      <c r="A40" s="382"/>
      <c r="B40" s="412"/>
      <c r="C40" s="412"/>
      <c r="D40" s="412"/>
      <c r="E40" s="370"/>
      <c r="F40" s="370"/>
      <c r="G40" s="373"/>
      <c r="H40" s="285" t="s">
        <v>542</v>
      </c>
      <c r="I40" s="286">
        <v>2</v>
      </c>
      <c r="J40" s="286">
        <f t="shared" si="7"/>
        <v>6</v>
      </c>
      <c r="K40" s="158">
        <v>2</v>
      </c>
      <c r="L40" s="158">
        <v>2000</v>
      </c>
      <c r="M40" s="286">
        <v>420</v>
      </c>
      <c r="N40" s="285" t="s">
        <v>531</v>
      </c>
      <c r="O40" s="387"/>
      <c r="P40" s="285">
        <v>3380</v>
      </c>
      <c r="Q40" s="364"/>
      <c r="R40" s="397"/>
      <c r="S40" s="397"/>
      <c r="T40" s="397"/>
      <c r="U40" s="397"/>
      <c r="V40" s="398"/>
      <c r="W40" s="399"/>
      <c r="X40" s="395">
        <v>44010</v>
      </c>
    </row>
    <row r="41" spans="1:24" x14ac:dyDescent="0.25">
      <c r="A41" s="382"/>
      <c r="B41" s="412"/>
      <c r="C41" s="412"/>
      <c r="D41" s="412"/>
      <c r="E41" s="370"/>
      <c r="F41" s="370"/>
      <c r="G41" s="373"/>
      <c r="H41" s="283" t="s">
        <v>543</v>
      </c>
      <c r="I41" s="284">
        <v>2</v>
      </c>
      <c r="J41" s="284">
        <f t="shared" si="5"/>
        <v>6</v>
      </c>
      <c r="K41" s="158">
        <v>2</v>
      </c>
      <c r="L41" s="158">
        <v>2000</v>
      </c>
      <c r="M41" s="284">
        <v>420</v>
      </c>
      <c r="N41" s="283" t="s">
        <v>532</v>
      </c>
      <c r="O41" s="387"/>
      <c r="P41" s="283">
        <v>3381</v>
      </c>
      <c r="Q41" s="364"/>
      <c r="R41" s="390"/>
      <c r="S41" s="390"/>
      <c r="T41" s="390"/>
      <c r="U41" s="390"/>
      <c r="V41" s="392"/>
      <c r="W41" s="394"/>
      <c r="X41" s="396"/>
    </row>
    <row r="42" spans="1:24" x14ac:dyDescent="0.25">
      <c r="A42" s="382"/>
      <c r="B42" s="412"/>
      <c r="C42" s="412"/>
      <c r="D42" s="412"/>
      <c r="E42" s="370"/>
      <c r="F42" s="370"/>
      <c r="G42" s="373"/>
      <c r="H42" s="301" t="s">
        <v>567</v>
      </c>
      <c r="I42" s="302">
        <v>2</v>
      </c>
      <c r="J42" s="302">
        <f t="shared" ref="J42" si="8">ROUND(K42+(L42*2/1024),0)</f>
        <v>6</v>
      </c>
      <c r="K42" s="158">
        <v>2</v>
      </c>
      <c r="L42" s="158">
        <v>2000</v>
      </c>
      <c r="M42" s="302">
        <v>420</v>
      </c>
      <c r="N42" s="301" t="s">
        <v>564</v>
      </c>
      <c r="O42" s="387"/>
      <c r="P42" s="301">
        <v>3385</v>
      </c>
      <c r="Q42" s="364"/>
      <c r="R42" s="389" t="s">
        <v>560</v>
      </c>
      <c r="S42" s="389"/>
      <c r="T42" s="389"/>
      <c r="U42" s="389" t="s">
        <v>561</v>
      </c>
      <c r="V42" s="391" t="s">
        <v>562</v>
      </c>
      <c r="W42" s="393" t="s">
        <v>563</v>
      </c>
      <c r="X42" s="395">
        <v>44048</v>
      </c>
    </row>
    <row r="43" spans="1:24" x14ac:dyDescent="0.25">
      <c r="A43" s="382"/>
      <c r="B43" s="412"/>
      <c r="C43" s="412"/>
      <c r="D43" s="412"/>
      <c r="E43" s="370"/>
      <c r="F43" s="370"/>
      <c r="G43" s="373"/>
      <c r="H43" s="301" t="s">
        <v>568</v>
      </c>
      <c r="I43" s="302">
        <v>2</v>
      </c>
      <c r="J43" s="302">
        <f t="shared" si="5"/>
        <v>6</v>
      </c>
      <c r="K43" s="158">
        <v>2</v>
      </c>
      <c r="L43" s="158">
        <v>2000</v>
      </c>
      <c r="M43" s="302">
        <v>420</v>
      </c>
      <c r="N43" s="301" t="s">
        <v>565</v>
      </c>
      <c r="O43" s="387"/>
      <c r="P43" s="301">
        <v>3386</v>
      </c>
      <c r="Q43" s="364"/>
      <c r="R43" s="390"/>
      <c r="S43" s="390"/>
      <c r="T43" s="390"/>
      <c r="U43" s="390"/>
      <c r="V43" s="392"/>
      <c r="W43" s="394"/>
      <c r="X43" s="396"/>
    </row>
    <row r="44" spans="1:24" x14ac:dyDescent="0.25">
      <c r="A44" s="382"/>
      <c r="B44" s="412"/>
      <c r="C44" s="412"/>
      <c r="D44" s="412"/>
      <c r="E44" s="370"/>
      <c r="F44" s="370"/>
      <c r="G44" s="373"/>
      <c r="H44" s="314" t="s">
        <v>581</v>
      </c>
      <c r="I44" s="315">
        <v>2</v>
      </c>
      <c r="J44" s="315">
        <f t="shared" ref="J44" si="9">ROUND(K44+(L44*2/1024),0)</f>
        <v>6</v>
      </c>
      <c r="K44" s="158">
        <v>2</v>
      </c>
      <c r="L44" s="158">
        <v>2000</v>
      </c>
      <c r="M44" s="315">
        <v>420</v>
      </c>
      <c r="N44" s="314" t="s">
        <v>583</v>
      </c>
      <c r="O44" s="387"/>
      <c r="P44" s="314">
        <v>3389</v>
      </c>
      <c r="Q44" s="364"/>
      <c r="R44" s="389" t="s">
        <v>585</v>
      </c>
      <c r="S44" s="389" t="s">
        <v>586</v>
      </c>
      <c r="T44" s="389" t="s">
        <v>587</v>
      </c>
      <c r="U44" s="389" t="s">
        <v>588</v>
      </c>
      <c r="V44" s="391" t="s">
        <v>589</v>
      </c>
      <c r="W44" s="393" t="s">
        <v>590</v>
      </c>
      <c r="X44" s="395">
        <v>44053</v>
      </c>
    </row>
    <row r="45" spans="1:24" x14ac:dyDescent="0.25">
      <c r="A45" s="382"/>
      <c r="B45" s="412"/>
      <c r="C45" s="412"/>
      <c r="D45" s="412"/>
      <c r="E45" s="370"/>
      <c r="F45" s="370"/>
      <c r="G45" s="373"/>
      <c r="H45" s="314" t="s">
        <v>582</v>
      </c>
      <c r="I45" s="315">
        <v>2</v>
      </c>
      <c r="J45" s="315">
        <f t="shared" si="5"/>
        <v>6</v>
      </c>
      <c r="K45" s="158">
        <v>2</v>
      </c>
      <c r="L45" s="158">
        <v>2000</v>
      </c>
      <c r="M45" s="315">
        <v>420</v>
      </c>
      <c r="N45" s="314" t="s">
        <v>584</v>
      </c>
      <c r="O45" s="387"/>
      <c r="P45" s="314">
        <v>3390</v>
      </c>
      <c r="Q45" s="364"/>
      <c r="R45" s="390"/>
      <c r="S45" s="390"/>
      <c r="T45" s="390"/>
      <c r="U45" s="390"/>
      <c r="V45" s="392"/>
      <c r="W45" s="394"/>
      <c r="X45" s="396"/>
    </row>
    <row r="46" spans="1:24" x14ac:dyDescent="0.25">
      <c r="A46" s="382"/>
      <c r="B46" s="412"/>
      <c r="C46" s="412"/>
      <c r="D46" s="412"/>
      <c r="E46" s="370"/>
      <c r="F46" s="370"/>
      <c r="G46" s="373"/>
      <c r="H46" s="336" t="s">
        <v>641</v>
      </c>
      <c r="I46" s="337">
        <v>2</v>
      </c>
      <c r="J46" s="337">
        <f t="shared" si="5"/>
        <v>6</v>
      </c>
      <c r="K46" s="158">
        <v>2</v>
      </c>
      <c r="L46" s="158">
        <v>2000</v>
      </c>
      <c r="M46" s="337">
        <v>420</v>
      </c>
      <c r="N46" s="336" t="s">
        <v>643</v>
      </c>
      <c r="O46" s="387"/>
      <c r="P46" s="336">
        <v>3394</v>
      </c>
      <c r="Q46" s="364"/>
      <c r="R46" s="389" t="s">
        <v>652</v>
      </c>
      <c r="S46" s="389" t="s">
        <v>646</v>
      </c>
      <c r="T46" s="389" t="s">
        <v>647</v>
      </c>
      <c r="U46" s="389" t="s">
        <v>648</v>
      </c>
      <c r="V46" s="391" t="s">
        <v>649</v>
      </c>
      <c r="W46" s="393" t="s">
        <v>650</v>
      </c>
      <c r="X46" s="395">
        <v>44068</v>
      </c>
    </row>
    <row r="47" spans="1:24" x14ac:dyDescent="0.25">
      <c r="A47" s="382"/>
      <c r="B47" s="412"/>
      <c r="C47" s="412"/>
      <c r="D47" s="412"/>
      <c r="E47" s="370"/>
      <c r="F47" s="370"/>
      <c r="G47" s="373"/>
      <c r="H47" s="336" t="s">
        <v>642</v>
      </c>
      <c r="I47" s="337">
        <v>2</v>
      </c>
      <c r="J47" s="337">
        <f t="shared" si="5"/>
        <v>6</v>
      </c>
      <c r="K47" s="158">
        <v>2</v>
      </c>
      <c r="L47" s="158">
        <v>2000</v>
      </c>
      <c r="M47" s="337">
        <v>420</v>
      </c>
      <c r="N47" s="336" t="s">
        <v>644</v>
      </c>
      <c r="O47" s="388"/>
      <c r="P47" s="336">
        <v>3395</v>
      </c>
      <c r="Q47" s="364"/>
      <c r="R47" s="390"/>
      <c r="S47" s="390"/>
      <c r="T47" s="390"/>
      <c r="U47" s="390"/>
      <c r="V47" s="392"/>
      <c r="W47" s="394"/>
      <c r="X47" s="396"/>
    </row>
    <row r="48" spans="1:24" ht="28.8" x14ac:dyDescent="0.25">
      <c r="A48" s="382"/>
      <c r="B48" s="412"/>
      <c r="C48" s="412"/>
      <c r="D48" s="412"/>
      <c r="E48" s="370"/>
      <c r="F48" s="370"/>
      <c r="G48" s="373"/>
      <c r="H48" s="358" t="s">
        <v>671</v>
      </c>
      <c r="I48" s="359">
        <v>2</v>
      </c>
      <c r="J48" s="359">
        <f t="shared" si="5"/>
        <v>6</v>
      </c>
      <c r="K48" s="158">
        <v>2</v>
      </c>
      <c r="L48" s="158">
        <v>2000</v>
      </c>
      <c r="M48" s="359">
        <v>420</v>
      </c>
      <c r="N48" s="358" t="s">
        <v>672</v>
      </c>
      <c r="O48" s="358"/>
      <c r="P48" s="358">
        <v>3397</v>
      </c>
      <c r="Q48" s="364"/>
      <c r="R48" s="362" t="s">
        <v>673</v>
      </c>
      <c r="S48" s="217"/>
      <c r="T48" s="217"/>
      <c r="U48" s="362" t="s">
        <v>674</v>
      </c>
      <c r="V48" s="360">
        <v>13761392303</v>
      </c>
      <c r="W48" s="361" t="s">
        <v>675</v>
      </c>
      <c r="X48" s="363">
        <v>44078</v>
      </c>
    </row>
    <row r="49" spans="1:30" x14ac:dyDescent="0.25">
      <c r="A49" s="382"/>
      <c r="B49" s="412"/>
      <c r="C49" s="412"/>
      <c r="D49" s="412"/>
      <c r="E49" s="370"/>
      <c r="F49" s="370"/>
      <c r="G49" s="373"/>
      <c r="H49" s="201"/>
      <c r="I49" s="202">
        <v>2</v>
      </c>
      <c r="J49" s="202">
        <f t="shared" si="1"/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364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382" t="s">
        <v>292</v>
      </c>
      <c r="B50" s="412"/>
      <c r="C50" s="412"/>
      <c r="D50" s="412"/>
      <c r="E50" s="370"/>
      <c r="F50" s="370"/>
      <c r="G50" s="373"/>
      <c r="H50" s="211" t="s">
        <v>5</v>
      </c>
      <c r="I50" s="211">
        <v>2</v>
      </c>
      <c r="J50" s="211">
        <f t="shared" si="0"/>
        <v>6</v>
      </c>
      <c r="K50" s="158">
        <v>2</v>
      </c>
      <c r="L50" s="158">
        <v>2000</v>
      </c>
      <c r="M50" s="211">
        <v>420</v>
      </c>
      <c r="N50" s="211" t="s">
        <v>295</v>
      </c>
      <c r="O50" s="265"/>
      <c r="P50" s="211">
        <v>3307</v>
      </c>
      <c r="Q50" s="364" t="s">
        <v>293</v>
      </c>
      <c r="R50" s="324" t="s">
        <v>624</v>
      </c>
      <c r="S50" s="324" t="s">
        <v>619</v>
      </c>
      <c r="T50" s="324" t="s">
        <v>620</v>
      </c>
      <c r="U50" s="324" t="s">
        <v>621</v>
      </c>
      <c r="V50" s="186" t="s">
        <v>622</v>
      </c>
      <c r="W50" s="333" t="s">
        <v>623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382"/>
      <c r="B51" s="412"/>
      <c r="C51" s="412"/>
      <c r="D51" s="412"/>
      <c r="E51" s="370"/>
      <c r="F51" s="370"/>
      <c r="G51" s="373"/>
      <c r="H51" s="210" t="s">
        <v>299</v>
      </c>
      <c r="I51" s="211">
        <v>2</v>
      </c>
      <c r="J51" s="211">
        <f t="shared" si="0"/>
        <v>6</v>
      </c>
      <c r="K51" s="158">
        <v>2</v>
      </c>
      <c r="L51" s="158">
        <v>2000</v>
      </c>
      <c r="M51" s="211">
        <v>420</v>
      </c>
      <c r="N51" s="210" t="s">
        <v>300</v>
      </c>
      <c r="O51" s="264"/>
      <c r="P51" s="211">
        <v>3309</v>
      </c>
      <c r="Q51" s="365"/>
      <c r="R51" s="364" t="s">
        <v>301</v>
      </c>
      <c r="S51" s="386"/>
      <c r="T51" s="386" t="s">
        <v>628</v>
      </c>
      <c r="U51" s="386" t="s">
        <v>625</v>
      </c>
      <c r="V51" s="405" t="s">
        <v>626</v>
      </c>
      <c r="W51" s="409" t="s">
        <v>627</v>
      </c>
      <c r="X51" s="401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382"/>
      <c r="B52" s="412"/>
      <c r="C52" s="412"/>
      <c r="D52" s="412"/>
      <c r="E52" s="370"/>
      <c r="F52" s="370"/>
      <c r="G52" s="373"/>
      <c r="H52" s="210" t="s">
        <v>57</v>
      </c>
      <c r="I52" s="211">
        <v>2</v>
      </c>
      <c r="J52" s="211">
        <f t="shared" si="0"/>
        <v>8</v>
      </c>
      <c r="K52" s="158">
        <v>4</v>
      </c>
      <c r="L52" s="158">
        <v>2000</v>
      </c>
      <c r="M52" s="211">
        <v>420</v>
      </c>
      <c r="N52" s="210" t="s">
        <v>304</v>
      </c>
      <c r="O52" s="264"/>
      <c r="P52" s="211">
        <v>3311</v>
      </c>
      <c r="Q52" s="365"/>
      <c r="R52" s="364"/>
      <c r="S52" s="388"/>
      <c r="T52" s="388"/>
      <c r="U52" s="388"/>
      <c r="V52" s="406"/>
      <c r="W52" s="408"/>
      <c r="X52" s="401"/>
      <c r="Y52" s="183"/>
      <c r="Z52" s="183"/>
      <c r="AA52" s="183"/>
      <c r="AB52" s="183"/>
      <c r="AC52" s="183"/>
      <c r="AD52" s="183"/>
    </row>
    <row r="53" spans="1:30" s="7" customFormat="1" x14ac:dyDescent="0.25">
      <c r="A53" s="382"/>
      <c r="B53" s="412"/>
      <c r="C53" s="412"/>
      <c r="D53" s="412"/>
      <c r="E53" s="370"/>
      <c r="F53" s="370"/>
      <c r="G53" s="373"/>
      <c r="H53" s="210" t="s">
        <v>309</v>
      </c>
      <c r="I53" s="211">
        <v>2</v>
      </c>
      <c r="J53" s="211">
        <f t="shared" si="0"/>
        <v>6</v>
      </c>
      <c r="K53" s="158">
        <v>2</v>
      </c>
      <c r="L53" s="158">
        <v>2000</v>
      </c>
      <c r="M53" s="211">
        <v>420</v>
      </c>
      <c r="N53" s="210" t="s">
        <v>310</v>
      </c>
      <c r="O53" s="264"/>
      <c r="P53" s="211">
        <v>3313</v>
      </c>
      <c r="Q53" s="365"/>
      <c r="R53" s="210" t="s">
        <v>311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382"/>
      <c r="B54" s="412"/>
      <c r="C54" s="412"/>
      <c r="D54" s="412"/>
      <c r="E54" s="370"/>
      <c r="F54" s="370"/>
      <c r="G54" s="373"/>
      <c r="H54" s="210" t="s">
        <v>309</v>
      </c>
      <c r="I54" s="211">
        <v>2</v>
      </c>
      <c r="J54" s="211">
        <f t="shared" si="0"/>
        <v>6</v>
      </c>
      <c r="K54" s="158">
        <v>2</v>
      </c>
      <c r="L54" s="158">
        <v>2000</v>
      </c>
      <c r="M54" s="211">
        <v>420</v>
      </c>
      <c r="N54" s="210" t="s">
        <v>317</v>
      </c>
      <c r="O54" s="264"/>
      <c r="P54" s="211">
        <v>3315</v>
      </c>
      <c r="Q54" s="365"/>
      <c r="R54" s="210" t="s">
        <v>316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382"/>
      <c r="B55" s="412"/>
      <c r="C55" s="412"/>
      <c r="D55" s="412"/>
      <c r="E55" s="370"/>
      <c r="F55" s="370"/>
      <c r="G55" s="373"/>
      <c r="H55" s="210" t="s">
        <v>320</v>
      </c>
      <c r="I55" s="211">
        <v>2</v>
      </c>
      <c r="J55" s="211">
        <f t="shared" si="0"/>
        <v>6</v>
      </c>
      <c r="K55" s="158">
        <v>2</v>
      </c>
      <c r="L55" s="158">
        <v>2000</v>
      </c>
      <c r="M55" s="211">
        <v>420</v>
      </c>
      <c r="N55" s="210" t="s">
        <v>321</v>
      </c>
      <c r="O55" s="264" t="s">
        <v>533</v>
      </c>
      <c r="P55" s="211">
        <v>3317</v>
      </c>
      <c r="Q55" s="365"/>
      <c r="R55" s="364" t="s">
        <v>322</v>
      </c>
      <c r="S55" s="282"/>
      <c r="T55" s="282"/>
      <c r="U55" s="386"/>
      <c r="V55" s="405"/>
      <c r="W55" s="407"/>
      <c r="X55" s="401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382"/>
      <c r="B56" s="412"/>
      <c r="C56" s="412"/>
      <c r="D56" s="412"/>
      <c r="E56" s="370"/>
      <c r="F56" s="370"/>
      <c r="G56" s="373"/>
      <c r="H56" s="210" t="s">
        <v>325</v>
      </c>
      <c r="I56" s="211">
        <v>2</v>
      </c>
      <c r="J56" s="211">
        <f t="shared" si="0"/>
        <v>6</v>
      </c>
      <c r="K56" s="158">
        <v>2</v>
      </c>
      <c r="L56" s="158">
        <v>2000</v>
      </c>
      <c r="M56" s="211">
        <v>420</v>
      </c>
      <c r="N56" s="210" t="s">
        <v>326</v>
      </c>
      <c r="O56" s="264" t="s">
        <v>523</v>
      </c>
      <c r="P56" s="211">
        <v>3319</v>
      </c>
      <c r="Q56" s="365"/>
      <c r="R56" s="364"/>
      <c r="S56" s="281"/>
      <c r="T56" s="281"/>
      <c r="U56" s="388"/>
      <c r="V56" s="406"/>
      <c r="W56" s="408"/>
      <c r="X56" s="401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382"/>
      <c r="B57" s="412"/>
      <c r="C57" s="412"/>
      <c r="D57" s="412"/>
      <c r="E57" s="370"/>
      <c r="F57" s="370"/>
      <c r="G57" s="373"/>
      <c r="H57" s="364" t="s">
        <v>328</v>
      </c>
      <c r="I57" s="211">
        <v>2</v>
      </c>
      <c r="J57" s="211">
        <f t="shared" si="0"/>
        <v>6</v>
      </c>
      <c r="K57" s="158">
        <v>2</v>
      </c>
      <c r="L57" s="158">
        <v>2000</v>
      </c>
      <c r="M57" s="211">
        <v>420</v>
      </c>
      <c r="N57" s="210" t="s">
        <v>329</v>
      </c>
      <c r="O57" s="264"/>
      <c r="P57" s="211">
        <v>3331</v>
      </c>
      <c r="Q57" s="365"/>
      <c r="R57" s="403" t="s">
        <v>327</v>
      </c>
      <c r="S57" s="389"/>
      <c r="T57" s="389"/>
      <c r="U57" s="403" t="s">
        <v>381</v>
      </c>
      <c r="V57" s="404" t="s">
        <v>382</v>
      </c>
      <c r="W57" s="365" t="s">
        <v>383</v>
      </c>
      <c r="X57" s="401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382"/>
      <c r="B58" s="412"/>
      <c r="C58" s="412"/>
      <c r="D58" s="412"/>
      <c r="E58" s="370"/>
      <c r="F58" s="370"/>
      <c r="G58" s="373"/>
      <c r="H58" s="364"/>
      <c r="I58" s="211">
        <v>2</v>
      </c>
      <c r="J58" s="211">
        <f t="shared" si="0"/>
        <v>6</v>
      </c>
      <c r="K58" s="158">
        <v>2</v>
      </c>
      <c r="L58" s="158">
        <v>2000</v>
      </c>
      <c r="M58" s="211">
        <v>420</v>
      </c>
      <c r="N58" s="210" t="s">
        <v>340</v>
      </c>
      <c r="O58" s="264"/>
      <c r="P58" s="211">
        <v>3332</v>
      </c>
      <c r="Q58" s="365"/>
      <c r="R58" s="403"/>
      <c r="S58" s="397"/>
      <c r="T58" s="397"/>
      <c r="U58" s="403"/>
      <c r="V58" s="404"/>
      <c r="W58" s="365"/>
      <c r="X58" s="401"/>
      <c r="Y58" s="183"/>
      <c r="Z58" s="183"/>
      <c r="AA58" s="183"/>
      <c r="AB58" s="183"/>
      <c r="AC58" s="183"/>
      <c r="AD58" s="183"/>
    </row>
    <row r="59" spans="1:30" s="7" customFormat="1" x14ac:dyDescent="0.25">
      <c r="A59" s="382"/>
      <c r="B59" s="412"/>
      <c r="C59" s="412"/>
      <c r="D59" s="412"/>
      <c r="E59" s="370"/>
      <c r="F59" s="370"/>
      <c r="G59" s="373"/>
      <c r="H59" s="364"/>
      <c r="I59" s="211">
        <v>2</v>
      </c>
      <c r="J59" s="211">
        <f t="shared" si="0"/>
        <v>6</v>
      </c>
      <c r="K59" s="158">
        <v>2</v>
      </c>
      <c r="L59" s="158">
        <v>2000</v>
      </c>
      <c r="M59" s="211">
        <v>420</v>
      </c>
      <c r="N59" s="210" t="s">
        <v>341</v>
      </c>
      <c r="O59" s="264"/>
      <c r="P59" s="211">
        <v>3333</v>
      </c>
      <c r="Q59" s="365"/>
      <c r="R59" s="403"/>
      <c r="S59" s="397"/>
      <c r="T59" s="397"/>
      <c r="U59" s="403"/>
      <c r="V59" s="404"/>
      <c r="W59" s="365"/>
      <c r="X59" s="401"/>
      <c r="Y59" s="183"/>
      <c r="Z59" s="183"/>
      <c r="AA59" s="183"/>
      <c r="AB59" s="183"/>
      <c r="AC59" s="183"/>
      <c r="AD59" s="183"/>
    </row>
    <row r="60" spans="1:30" s="7" customFormat="1" x14ac:dyDescent="0.25">
      <c r="A60" s="382"/>
      <c r="B60" s="412"/>
      <c r="C60" s="412"/>
      <c r="D60" s="412"/>
      <c r="E60" s="370"/>
      <c r="F60" s="370"/>
      <c r="G60" s="373"/>
      <c r="H60" s="364"/>
      <c r="I60" s="211">
        <v>2</v>
      </c>
      <c r="J60" s="211">
        <f t="shared" si="0"/>
        <v>6</v>
      </c>
      <c r="K60" s="158">
        <v>2</v>
      </c>
      <c r="L60" s="158">
        <v>2000</v>
      </c>
      <c r="M60" s="211">
        <v>420</v>
      </c>
      <c r="N60" s="210" t="s">
        <v>342</v>
      </c>
      <c r="O60" s="264"/>
      <c r="P60" s="211">
        <v>3334</v>
      </c>
      <c r="Q60" s="365"/>
      <c r="R60" s="403"/>
      <c r="S60" s="397"/>
      <c r="T60" s="397"/>
      <c r="U60" s="403"/>
      <c r="V60" s="404"/>
      <c r="W60" s="365"/>
      <c r="X60" s="401"/>
      <c r="Y60" s="183"/>
      <c r="Z60" s="183"/>
      <c r="AA60" s="183"/>
      <c r="AB60" s="183"/>
      <c r="AC60" s="183"/>
      <c r="AD60" s="183"/>
    </row>
    <row r="61" spans="1:30" s="7" customFormat="1" x14ac:dyDescent="0.25">
      <c r="A61" s="382"/>
      <c r="B61" s="412"/>
      <c r="C61" s="412"/>
      <c r="D61" s="412"/>
      <c r="E61" s="370"/>
      <c r="F61" s="370"/>
      <c r="G61" s="373"/>
      <c r="H61" s="364"/>
      <c r="I61" s="211">
        <v>2</v>
      </c>
      <c r="J61" s="211">
        <f t="shared" si="0"/>
        <v>6</v>
      </c>
      <c r="K61" s="158">
        <v>2</v>
      </c>
      <c r="L61" s="158">
        <v>2000</v>
      </c>
      <c r="M61" s="211">
        <v>420</v>
      </c>
      <c r="N61" s="210" t="s">
        <v>343</v>
      </c>
      <c r="O61" s="264"/>
      <c r="P61" s="211">
        <v>3335</v>
      </c>
      <c r="Q61" s="365"/>
      <c r="R61" s="403"/>
      <c r="S61" s="397"/>
      <c r="T61" s="397"/>
      <c r="U61" s="403"/>
      <c r="V61" s="404"/>
      <c r="W61" s="365"/>
      <c r="X61" s="401"/>
      <c r="Y61" s="183"/>
      <c r="Z61" s="183"/>
      <c r="AA61" s="183"/>
      <c r="AB61" s="183"/>
      <c r="AC61" s="183"/>
      <c r="AD61" s="183"/>
    </row>
    <row r="62" spans="1:30" s="7" customFormat="1" x14ac:dyDescent="0.25">
      <c r="A62" s="382"/>
      <c r="B62" s="412"/>
      <c r="C62" s="412"/>
      <c r="D62" s="412"/>
      <c r="E62" s="370"/>
      <c r="F62" s="370"/>
      <c r="G62" s="373"/>
      <c r="H62" s="364"/>
      <c r="I62" s="211">
        <v>2</v>
      </c>
      <c r="J62" s="211">
        <f t="shared" si="0"/>
        <v>6</v>
      </c>
      <c r="K62" s="158">
        <v>2</v>
      </c>
      <c r="L62" s="158">
        <v>2000</v>
      </c>
      <c r="M62" s="211">
        <v>420</v>
      </c>
      <c r="N62" s="210" t="s">
        <v>344</v>
      </c>
      <c r="O62" s="264"/>
      <c r="P62" s="211">
        <v>3336</v>
      </c>
      <c r="Q62" s="365"/>
      <c r="R62" s="403"/>
      <c r="S62" s="397"/>
      <c r="T62" s="397"/>
      <c r="U62" s="403"/>
      <c r="V62" s="404"/>
      <c r="W62" s="365"/>
      <c r="X62" s="401"/>
      <c r="Y62" s="183"/>
      <c r="Z62" s="183"/>
      <c r="AA62" s="183"/>
      <c r="AB62" s="183"/>
      <c r="AC62" s="183"/>
      <c r="AD62" s="183"/>
    </row>
    <row r="63" spans="1:30" s="7" customFormat="1" x14ac:dyDescent="0.25">
      <c r="A63" s="382"/>
      <c r="B63" s="412"/>
      <c r="C63" s="412"/>
      <c r="D63" s="412"/>
      <c r="E63" s="370"/>
      <c r="F63" s="370"/>
      <c r="G63" s="373"/>
      <c r="H63" s="364"/>
      <c r="I63" s="211">
        <v>2</v>
      </c>
      <c r="J63" s="211">
        <f t="shared" si="0"/>
        <v>6</v>
      </c>
      <c r="K63" s="158">
        <v>2</v>
      </c>
      <c r="L63" s="158">
        <v>2000</v>
      </c>
      <c r="M63" s="211">
        <v>420</v>
      </c>
      <c r="N63" s="210" t="s">
        <v>345</v>
      </c>
      <c r="O63" s="264"/>
      <c r="P63" s="211">
        <v>3337</v>
      </c>
      <c r="Q63" s="365"/>
      <c r="R63" s="403"/>
      <c r="S63" s="397"/>
      <c r="T63" s="397"/>
      <c r="U63" s="403"/>
      <c r="V63" s="404"/>
      <c r="W63" s="365"/>
      <c r="X63" s="401"/>
      <c r="Y63" s="183"/>
      <c r="Z63" s="183"/>
      <c r="AA63" s="183"/>
      <c r="AB63" s="183"/>
      <c r="AC63" s="183"/>
      <c r="AD63" s="183"/>
    </row>
    <row r="64" spans="1:30" s="7" customFormat="1" x14ac:dyDescent="0.25">
      <c r="A64" s="382"/>
      <c r="B64" s="412"/>
      <c r="C64" s="412"/>
      <c r="D64" s="412"/>
      <c r="E64" s="370"/>
      <c r="F64" s="370"/>
      <c r="G64" s="373"/>
      <c r="H64" s="364"/>
      <c r="I64" s="211">
        <v>2</v>
      </c>
      <c r="J64" s="211">
        <f t="shared" si="0"/>
        <v>6</v>
      </c>
      <c r="K64" s="158">
        <v>2</v>
      </c>
      <c r="L64" s="158">
        <v>2000</v>
      </c>
      <c r="M64" s="211">
        <v>420</v>
      </c>
      <c r="N64" s="210" t="s">
        <v>346</v>
      </c>
      <c r="O64" s="264"/>
      <c r="P64" s="211">
        <v>3338</v>
      </c>
      <c r="Q64" s="365"/>
      <c r="R64" s="403"/>
      <c r="S64" s="397"/>
      <c r="T64" s="397"/>
      <c r="U64" s="403"/>
      <c r="V64" s="404"/>
      <c r="W64" s="365"/>
      <c r="X64" s="401"/>
      <c r="Y64" s="183"/>
      <c r="Z64" s="183"/>
      <c r="AA64" s="183"/>
      <c r="AB64" s="183"/>
      <c r="AC64" s="183"/>
      <c r="AD64" s="183"/>
    </row>
    <row r="65" spans="1:30" s="7" customFormat="1" x14ac:dyDescent="0.25">
      <c r="A65" s="382"/>
      <c r="B65" s="412"/>
      <c r="C65" s="412"/>
      <c r="D65" s="412"/>
      <c r="E65" s="370"/>
      <c r="F65" s="370"/>
      <c r="G65" s="373"/>
      <c r="H65" s="364"/>
      <c r="I65" s="211">
        <v>2</v>
      </c>
      <c r="J65" s="211">
        <f t="shared" si="0"/>
        <v>6</v>
      </c>
      <c r="K65" s="158">
        <v>2</v>
      </c>
      <c r="L65" s="158">
        <v>2000</v>
      </c>
      <c r="M65" s="211">
        <v>420</v>
      </c>
      <c r="N65" s="210" t="s">
        <v>347</v>
      </c>
      <c r="O65" s="264"/>
      <c r="P65" s="211">
        <v>3339</v>
      </c>
      <c r="Q65" s="365"/>
      <c r="R65" s="403"/>
      <c r="S65" s="397"/>
      <c r="T65" s="397"/>
      <c r="U65" s="403"/>
      <c r="V65" s="404"/>
      <c r="W65" s="365"/>
      <c r="X65" s="401"/>
      <c r="Y65" s="183"/>
      <c r="Z65" s="183"/>
      <c r="AA65" s="183"/>
      <c r="AB65" s="183"/>
      <c r="AC65" s="183"/>
      <c r="AD65" s="183"/>
    </row>
    <row r="66" spans="1:30" s="7" customFormat="1" x14ac:dyDescent="0.25">
      <c r="A66" s="382"/>
      <c r="B66" s="412"/>
      <c r="C66" s="412"/>
      <c r="D66" s="412"/>
      <c r="E66" s="370"/>
      <c r="F66" s="370"/>
      <c r="G66" s="373"/>
      <c r="H66" s="364"/>
      <c r="I66" s="211">
        <v>2</v>
      </c>
      <c r="J66" s="211">
        <f t="shared" si="0"/>
        <v>6</v>
      </c>
      <c r="K66" s="158">
        <v>2</v>
      </c>
      <c r="L66" s="158">
        <v>2000</v>
      </c>
      <c r="M66" s="211">
        <v>420</v>
      </c>
      <c r="N66" s="210" t="s">
        <v>348</v>
      </c>
      <c r="O66" s="264"/>
      <c r="P66" s="211">
        <v>3340</v>
      </c>
      <c r="Q66" s="365"/>
      <c r="R66" s="403"/>
      <c r="S66" s="390"/>
      <c r="T66" s="390"/>
      <c r="U66" s="403"/>
      <c r="V66" s="404"/>
      <c r="W66" s="365"/>
      <c r="X66" s="401"/>
      <c r="Y66" s="183"/>
      <c r="Z66" s="183"/>
      <c r="AA66" s="183"/>
      <c r="AB66" s="183"/>
      <c r="AC66" s="183"/>
      <c r="AD66" s="183"/>
    </row>
    <row r="67" spans="1:30" s="7" customFormat="1" x14ac:dyDescent="0.25">
      <c r="A67" s="382"/>
      <c r="B67" s="412"/>
      <c r="C67" s="412"/>
      <c r="D67" s="412"/>
      <c r="E67" s="370"/>
      <c r="F67" s="370"/>
      <c r="G67" s="373"/>
      <c r="H67" s="210" t="s">
        <v>356</v>
      </c>
      <c r="I67" s="211">
        <v>2</v>
      </c>
      <c r="J67" s="211">
        <f t="shared" si="0"/>
        <v>6</v>
      </c>
      <c r="K67" s="158">
        <v>2</v>
      </c>
      <c r="L67" s="158">
        <v>2000</v>
      </c>
      <c r="M67" s="211">
        <v>420</v>
      </c>
      <c r="N67" s="210" t="s">
        <v>351</v>
      </c>
      <c r="O67" s="264"/>
      <c r="P67" s="211">
        <v>3342</v>
      </c>
      <c r="Q67" s="365"/>
      <c r="R67" s="403" t="s">
        <v>353</v>
      </c>
      <c r="S67" s="389"/>
      <c r="T67" s="389"/>
      <c r="U67" s="403" t="s">
        <v>355</v>
      </c>
      <c r="V67" s="404" t="s">
        <v>367</v>
      </c>
      <c r="W67" s="365" t="s">
        <v>379</v>
      </c>
      <c r="X67" s="401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382"/>
      <c r="B68" s="412"/>
      <c r="C68" s="412"/>
      <c r="D68" s="412"/>
      <c r="E68" s="370"/>
      <c r="F68" s="370"/>
      <c r="G68" s="373"/>
      <c r="H68" s="210" t="s">
        <v>5</v>
      </c>
      <c r="I68" s="211">
        <v>2</v>
      </c>
      <c r="J68" s="211">
        <f t="shared" ref="J68:J91" si="10">ROUND(K68+(L68*2/1024),0)</f>
        <v>6</v>
      </c>
      <c r="K68" s="158">
        <v>2</v>
      </c>
      <c r="L68" s="158">
        <v>2000</v>
      </c>
      <c r="M68" s="211">
        <v>420</v>
      </c>
      <c r="N68" s="210" t="s">
        <v>352</v>
      </c>
      <c r="O68" s="264"/>
      <c r="P68" s="211">
        <v>3343</v>
      </c>
      <c r="Q68" s="365"/>
      <c r="R68" s="403"/>
      <c r="S68" s="390"/>
      <c r="T68" s="390"/>
      <c r="U68" s="403"/>
      <c r="V68" s="404"/>
      <c r="W68" s="365"/>
      <c r="X68" s="401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382"/>
      <c r="B69" s="412"/>
      <c r="C69" s="412"/>
      <c r="D69" s="412"/>
      <c r="E69" s="370"/>
      <c r="F69" s="370"/>
      <c r="G69" s="373"/>
      <c r="H69" s="210" t="s">
        <v>371</v>
      </c>
      <c r="I69" s="211">
        <v>2</v>
      </c>
      <c r="J69" s="211">
        <f t="shared" si="10"/>
        <v>6</v>
      </c>
      <c r="K69" s="158">
        <v>2</v>
      </c>
      <c r="L69" s="158">
        <v>2000</v>
      </c>
      <c r="M69" s="211">
        <v>420</v>
      </c>
      <c r="N69" s="210" t="s">
        <v>372</v>
      </c>
      <c r="O69" s="264"/>
      <c r="P69" s="211">
        <v>3346</v>
      </c>
      <c r="Q69" s="365"/>
      <c r="R69" s="403" t="s">
        <v>423</v>
      </c>
      <c r="S69" s="389"/>
      <c r="T69" s="389"/>
      <c r="U69" s="403" t="s">
        <v>375</v>
      </c>
      <c r="V69" s="404" t="s">
        <v>376</v>
      </c>
      <c r="W69" s="365" t="s">
        <v>377</v>
      </c>
      <c r="X69" s="401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382"/>
      <c r="B70" s="412"/>
      <c r="C70" s="412"/>
      <c r="D70" s="412"/>
      <c r="E70" s="370"/>
      <c r="F70" s="370"/>
      <c r="G70" s="373"/>
      <c r="H70" s="210" t="s">
        <v>47</v>
      </c>
      <c r="I70" s="211">
        <v>2</v>
      </c>
      <c r="J70" s="211">
        <f t="shared" si="10"/>
        <v>6</v>
      </c>
      <c r="K70" s="158">
        <v>2</v>
      </c>
      <c r="L70" s="158">
        <v>2000</v>
      </c>
      <c r="M70" s="211">
        <v>420</v>
      </c>
      <c r="N70" s="210" t="s">
        <v>373</v>
      </c>
      <c r="O70" s="264"/>
      <c r="P70" s="211">
        <v>3347</v>
      </c>
      <c r="Q70" s="365"/>
      <c r="R70" s="403"/>
      <c r="S70" s="390"/>
      <c r="T70" s="390"/>
      <c r="U70" s="403"/>
      <c r="V70" s="404"/>
      <c r="W70" s="365"/>
      <c r="X70" s="401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382"/>
      <c r="B71" s="412"/>
      <c r="C71" s="412"/>
      <c r="D71" s="412"/>
      <c r="E71" s="370"/>
      <c r="F71" s="370"/>
      <c r="G71" s="373"/>
      <c r="H71" s="210" t="s">
        <v>397</v>
      </c>
      <c r="I71" s="211">
        <v>2</v>
      </c>
      <c r="J71" s="211">
        <f t="shared" si="10"/>
        <v>6</v>
      </c>
      <c r="K71" s="158">
        <v>2</v>
      </c>
      <c r="L71" s="158">
        <v>2000</v>
      </c>
      <c r="M71" s="211">
        <v>420</v>
      </c>
      <c r="N71" s="210" t="s">
        <v>399</v>
      </c>
      <c r="O71" s="264"/>
      <c r="P71" s="211">
        <v>3354</v>
      </c>
      <c r="Q71" s="365"/>
      <c r="R71" s="403" t="s">
        <v>398</v>
      </c>
      <c r="S71" s="389"/>
      <c r="T71" s="389"/>
      <c r="U71" s="403" t="s">
        <v>401</v>
      </c>
      <c r="V71" s="404" t="s">
        <v>402</v>
      </c>
      <c r="W71" s="402" t="s">
        <v>403</v>
      </c>
      <c r="X71" s="401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382"/>
      <c r="B72" s="412"/>
      <c r="C72" s="412"/>
      <c r="D72" s="412"/>
      <c r="E72" s="370"/>
      <c r="F72" s="370"/>
      <c r="G72" s="373"/>
      <c r="H72" s="210" t="s">
        <v>97</v>
      </c>
      <c r="I72" s="211">
        <v>2</v>
      </c>
      <c r="J72" s="211">
        <f t="shared" si="10"/>
        <v>6</v>
      </c>
      <c r="K72" s="158">
        <v>2</v>
      </c>
      <c r="L72" s="158">
        <v>2000</v>
      </c>
      <c r="M72" s="211">
        <v>420</v>
      </c>
      <c r="N72" s="210" t="s">
        <v>400</v>
      </c>
      <c r="O72" s="264"/>
      <c r="P72" s="211">
        <v>3355</v>
      </c>
      <c r="Q72" s="365"/>
      <c r="R72" s="403"/>
      <c r="S72" s="390"/>
      <c r="T72" s="390"/>
      <c r="U72" s="403"/>
      <c r="V72" s="404"/>
      <c r="W72" s="402"/>
      <c r="X72" s="401"/>
      <c r="Y72" s="183"/>
      <c r="Z72" s="183"/>
      <c r="AA72" s="183"/>
      <c r="AB72" s="183"/>
      <c r="AC72" s="183"/>
      <c r="AD72" s="183"/>
    </row>
    <row r="73" spans="1:30" s="7" customFormat="1" x14ac:dyDescent="0.25">
      <c r="A73" s="382"/>
      <c r="B73" s="412"/>
      <c r="C73" s="412"/>
      <c r="D73" s="412"/>
      <c r="E73" s="370"/>
      <c r="F73" s="370"/>
      <c r="G73" s="373"/>
      <c r="H73" s="210" t="s">
        <v>407</v>
      </c>
      <c r="I73" s="211">
        <v>2</v>
      </c>
      <c r="J73" s="211">
        <f t="shared" si="10"/>
        <v>6</v>
      </c>
      <c r="K73" s="158">
        <v>2</v>
      </c>
      <c r="L73" s="158">
        <v>2000</v>
      </c>
      <c r="M73" s="211">
        <v>420</v>
      </c>
      <c r="N73" s="210" t="s">
        <v>405</v>
      </c>
      <c r="O73" s="264"/>
      <c r="P73" s="211">
        <v>3356</v>
      </c>
      <c r="Q73" s="365"/>
      <c r="R73" s="403" t="s">
        <v>408</v>
      </c>
      <c r="S73" s="389"/>
      <c r="T73" s="389"/>
      <c r="U73" s="403" t="s">
        <v>409</v>
      </c>
      <c r="V73" s="404" t="s">
        <v>410</v>
      </c>
      <c r="W73" s="402" t="s">
        <v>411</v>
      </c>
      <c r="X73" s="401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382"/>
      <c r="B74" s="412"/>
      <c r="C74" s="412"/>
      <c r="D74" s="412"/>
      <c r="E74" s="370"/>
      <c r="F74" s="370"/>
      <c r="G74" s="373"/>
      <c r="H74" s="210" t="s">
        <v>97</v>
      </c>
      <c r="I74" s="211">
        <v>2</v>
      </c>
      <c r="J74" s="211">
        <f t="shared" si="10"/>
        <v>6</v>
      </c>
      <c r="K74" s="158">
        <v>2</v>
      </c>
      <c r="L74" s="158">
        <v>2000</v>
      </c>
      <c r="M74" s="211">
        <v>420</v>
      </c>
      <c r="N74" s="210" t="s">
        <v>406</v>
      </c>
      <c r="O74" s="264"/>
      <c r="P74" s="211">
        <v>3357</v>
      </c>
      <c r="Q74" s="365"/>
      <c r="R74" s="403"/>
      <c r="S74" s="390"/>
      <c r="T74" s="390"/>
      <c r="U74" s="403"/>
      <c r="V74" s="404"/>
      <c r="W74" s="402"/>
      <c r="X74" s="401"/>
      <c r="Y74" s="183"/>
      <c r="Z74" s="183"/>
      <c r="AA74" s="183"/>
      <c r="AB74" s="183"/>
      <c r="AC74" s="183"/>
      <c r="AD74" s="183"/>
    </row>
    <row r="75" spans="1:30" s="7" customFormat="1" x14ac:dyDescent="0.25">
      <c r="A75" s="382"/>
      <c r="B75" s="412"/>
      <c r="C75" s="412"/>
      <c r="D75" s="412"/>
      <c r="E75" s="370"/>
      <c r="F75" s="370"/>
      <c r="G75" s="373"/>
      <c r="H75" s="221" t="s">
        <v>426</v>
      </c>
      <c r="I75" s="222">
        <v>2</v>
      </c>
      <c r="J75" s="222">
        <f t="shared" ref="J75:J76" si="11">ROUND(K75+(L75*2/1024),0)</f>
        <v>6</v>
      </c>
      <c r="K75" s="158">
        <v>2</v>
      </c>
      <c r="L75" s="158">
        <v>2000</v>
      </c>
      <c r="M75" s="222">
        <v>420</v>
      </c>
      <c r="N75" s="221" t="s">
        <v>420</v>
      </c>
      <c r="O75" s="264"/>
      <c r="P75" s="222">
        <v>3361</v>
      </c>
      <c r="Q75" s="365"/>
      <c r="R75" s="389" t="s">
        <v>422</v>
      </c>
      <c r="S75" s="278"/>
      <c r="T75" s="278"/>
      <c r="U75" s="389" t="s">
        <v>416</v>
      </c>
      <c r="V75" s="391" t="s">
        <v>417</v>
      </c>
      <c r="W75" s="393" t="s">
        <v>418</v>
      </c>
      <c r="X75" s="395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382"/>
      <c r="B76" s="412"/>
      <c r="C76" s="412"/>
      <c r="D76" s="412"/>
      <c r="E76" s="370"/>
      <c r="F76" s="370"/>
      <c r="G76" s="373"/>
      <c r="H76" s="221" t="s">
        <v>427</v>
      </c>
      <c r="I76" s="222">
        <v>2</v>
      </c>
      <c r="J76" s="222">
        <f t="shared" si="11"/>
        <v>6</v>
      </c>
      <c r="K76" s="158">
        <v>2</v>
      </c>
      <c r="L76" s="158">
        <v>2000</v>
      </c>
      <c r="M76" s="222">
        <v>420</v>
      </c>
      <c r="N76" s="221" t="s">
        <v>421</v>
      </c>
      <c r="O76" s="264"/>
      <c r="P76" s="222">
        <v>3362</v>
      </c>
      <c r="Q76" s="365"/>
      <c r="R76" s="397"/>
      <c r="S76" s="279"/>
      <c r="T76" s="279"/>
      <c r="U76" s="397"/>
      <c r="V76" s="398"/>
      <c r="W76" s="399"/>
      <c r="X76" s="400"/>
      <c r="Y76" s="183"/>
      <c r="Z76" s="183"/>
      <c r="AA76" s="183"/>
      <c r="AB76" s="183"/>
      <c r="AC76" s="183"/>
      <c r="AD76" s="183"/>
    </row>
    <row r="77" spans="1:30" s="7" customFormat="1" x14ac:dyDescent="0.25">
      <c r="A77" s="382"/>
      <c r="B77" s="412"/>
      <c r="C77" s="412"/>
      <c r="D77" s="412"/>
      <c r="E77" s="370"/>
      <c r="F77" s="370"/>
      <c r="G77" s="373"/>
      <c r="H77" s="221" t="s">
        <v>429</v>
      </c>
      <c r="I77" s="222">
        <v>2</v>
      </c>
      <c r="J77" s="222">
        <f t="shared" si="10"/>
        <v>6</v>
      </c>
      <c r="K77" s="158">
        <v>2</v>
      </c>
      <c r="L77" s="158">
        <v>2000</v>
      </c>
      <c r="M77" s="222">
        <v>420</v>
      </c>
      <c r="N77" s="221" t="s">
        <v>424</v>
      </c>
      <c r="O77" s="264"/>
      <c r="P77" s="222">
        <v>3363</v>
      </c>
      <c r="Q77" s="365"/>
      <c r="R77" s="390"/>
      <c r="S77" s="280"/>
      <c r="T77" s="280"/>
      <c r="U77" s="390"/>
      <c r="V77" s="392"/>
      <c r="W77" s="394"/>
      <c r="X77" s="396"/>
      <c r="Y77" s="183"/>
      <c r="Z77" s="183"/>
      <c r="AA77" s="183"/>
      <c r="AB77" s="183"/>
      <c r="AC77" s="183"/>
      <c r="AD77" s="183"/>
    </row>
    <row r="78" spans="1:30" s="7" customFormat="1" x14ac:dyDescent="0.25">
      <c r="A78" s="382"/>
      <c r="B78" s="412"/>
      <c r="C78" s="412"/>
      <c r="D78" s="412"/>
      <c r="E78" s="370"/>
      <c r="F78" s="370"/>
      <c r="G78" s="373"/>
      <c r="H78" s="226" t="s">
        <v>433</v>
      </c>
      <c r="I78" s="227">
        <v>2</v>
      </c>
      <c r="J78" s="227">
        <f t="shared" si="10"/>
        <v>6</v>
      </c>
      <c r="K78" s="158">
        <v>2</v>
      </c>
      <c r="L78" s="158">
        <v>2000</v>
      </c>
      <c r="M78" s="227">
        <v>420</v>
      </c>
      <c r="N78" s="226" t="s">
        <v>441</v>
      </c>
      <c r="O78" s="264"/>
      <c r="P78" s="227">
        <v>3367</v>
      </c>
      <c r="Q78" s="365"/>
      <c r="R78" s="389" t="s">
        <v>444</v>
      </c>
      <c r="S78" s="278"/>
      <c r="T78" s="278"/>
      <c r="U78" s="389" t="s">
        <v>445</v>
      </c>
      <c r="V78" s="391" t="s">
        <v>446</v>
      </c>
      <c r="W78" s="393" t="s">
        <v>447</v>
      </c>
      <c r="X78" s="395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382"/>
      <c r="B79" s="412"/>
      <c r="C79" s="412"/>
      <c r="D79" s="412"/>
      <c r="E79" s="370"/>
      <c r="F79" s="370"/>
      <c r="G79" s="373"/>
      <c r="H79" s="226" t="s">
        <v>434</v>
      </c>
      <c r="I79" s="227">
        <v>2</v>
      </c>
      <c r="J79" s="227">
        <f t="shared" ref="J79" si="12">ROUND(K79+(L79*2/1024),0)</f>
        <v>6</v>
      </c>
      <c r="K79" s="158">
        <v>2</v>
      </c>
      <c r="L79" s="158">
        <v>2000</v>
      </c>
      <c r="M79" s="227">
        <v>420</v>
      </c>
      <c r="N79" s="226" t="s">
        <v>442</v>
      </c>
      <c r="O79" s="264"/>
      <c r="P79" s="227">
        <v>3368</v>
      </c>
      <c r="Q79" s="365"/>
      <c r="R79" s="397"/>
      <c r="S79" s="279"/>
      <c r="T79" s="279"/>
      <c r="U79" s="397"/>
      <c r="V79" s="398"/>
      <c r="W79" s="399"/>
      <c r="X79" s="400"/>
      <c r="Y79" s="183"/>
      <c r="Z79" s="183"/>
      <c r="AA79" s="183"/>
      <c r="AB79" s="183"/>
      <c r="AC79" s="183"/>
      <c r="AD79" s="183"/>
    </row>
    <row r="80" spans="1:30" s="7" customFormat="1" x14ac:dyDescent="0.25">
      <c r="A80" s="382"/>
      <c r="B80" s="412"/>
      <c r="C80" s="412"/>
      <c r="D80" s="412"/>
      <c r="E80" s="370"/>
      <c r="F80" s="370"/>
      <c r="G80" s="373"/>
      <c r="H80" s="226" t="s">
        <v>435</v>
      </c>
      <c r="I80" s="227">
        <v>2</v>
      </c>
      <c r="J80" s="227">
        <f t="shared" si="10"/>
        <v>6</v>
      </c>
      <c r="K80" s="158">
        <v>2</v>
      </c>
      <c r="L80" s="158">
        <v>2000</v>
      </c>
      <c r="M80" s="227">
        <v>420</v>
      </c>
      <c r="N80" s="226" t="s">
        <v>443</v>
      </c>
      <c r="O80" s="264"/>
      <c r="P80" s="227">
        <v>3369</v>
      </c>
      <c r="Q80" s="365"/>
      <c r="R80" s="390"/>
      <c r="S80" s="280"/>
      <c r="T80" s="280"/>
      <c r="U80" s="390"/>
      <c r="V80" s="392"/>
      <c r="W80" s="394"/>
      <c r="X80" s="39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382"/>
      <c r="B81" s="412"/>
      <c r="C81" s="412"/>
      <c r="D81" s="412"/>
      <c r="E81" s="370"/>
      <c r="F81" s="370"/>
      <c r="G81" s="373"/>
      <c r="H81" s="246" t="s">
        <v>480</v>
      </c>
      <c r="I81" s="247">
        <v>2</v>
      </c>
      <c r="J81" s="247">
        <f t="shared" ref="J81" si="13">ROUND(K81+(L81*2/1024),0)</f>
        <v>6</v>
      </c>
      <c r="K81" s="158">
        <v>2</v>
      </c>
      <c r="L81" s="158">
        <v>2000</v>
      </c>
      <c r="M81" s="247">
        <v>420</v>
      </c>
      <c r="N81" s="246" t="s">
        <v>472</v>
      </c>
      <c r="O81" s="264"/>
      <c r="P81" s="247">
        <v>3374</v>
      </c>
      <c r="Q81" s="365"/>
      <c r="R81" s="389" t="s">
        <v>606</v>
      </c>
      <c r="S81" s="278"/>
      <c r="T81" s="278"/>
      <c r="U81" s="389" t="s">
        <v>474</v>
      </c>
      <c r="V81" s="391" t="s">
        <v>476</v>
      </c>
      <c r="W81" s="393" t="s">
        <v>477</v>
      </c>
      <c r="X81" s="395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382"/>
      <c r="B82" s="412"/>
      <c r="C82" s="412"/>
      <c r="D82" s="412"/>
      <c r="E82" s="370"/>
      <c r="F82" s="370"/>
      <c r="G82" s="373"/>
      <c r="H82" s="246" t="s">
        <v>481</v>
      </c>
      <c r="I82" s="247">
        <v>2</v>
      </c>
      <c r="J82" s="247">
        <f t="shared" si="10"/>
        <v>6</v>
      </c>
      <c r="K82" s="158">
        <v>2</v>
      </c>
      <c r="L82" s="158">
        <v>2000</v>
      </c>
      <c r="M82" s="247">
        <v>420</v>
      </c>
      <c r="N82" s="246" t="s">
        <v>473</v>
      </c>
      <c r="O82" s="264"/>
      <c r="P82" s="247">
        <v>3375</v>
      </c>
      <c r="Q82" s="365"/>
      <c r="R82" s="390"/>
      <c r="S82" s="280"/>
      <c r="T82" s="280"/>
      <c r="U82" s="390"/>
      <c r="V82" s="392"/>
      <c r="W82" s="394"/>
      <c r="X82" s="396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382"/>
      <c r="B83" s="412"/>
      <c r="C83" s="412"/>
      <c r="D83" s="412"/>
      <c r="E83" s="370"/>
      <c r="F83" s="370"/>
      <c r="G83" s="373"/>
      <c r="H83" s="251" t="s">
        <v>480</v>
      </c>
      <c r="I83" s="252">
        <v>2</v>
      </c>
      <c r="J83" s="252">
        <f t="shared" si="10"/>
        <v>6</v>
      </c>
      <c r="K83" s="158">
        <v>2</v>
      </c>
      <c r="L83" s="158">
        <v>2000</v>
      </c>
      <c r="M83" s="252">
        <v>420</v>
      </c>
      <c r="N83" s="251" t="s">
        <v>499</v>
      </c>
      <c r="O83" s="264"/>
      <c r="P83" s="252">
        <v>3376</v>
      </c>
      <c r="Q83" s="365"/>
      <c r="R83" s="277" t="s">
        <v>510</v>
      </c>
      <c r="S83" s="277" t="s">
        <v>509</v>
      </c>
      <c r="T83" s="277" t="s">
        <v>512</v>
      </c>
      <c r="U83" s="256" t="s">
        <v>482</v>
      </c>
      <c r="V83" s="255" t="s">
        <v>483</v>
      </c>
      <c r="W83" s="258" t="s">
        <v>484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382"/>
      <c r="B84" s="412"/>
      <c r="C84" s="412"/>
      <c r="D84" s="412"/>
      <c r="E84" s="370"/>
      <c r="F84" s="370"/>
      <c r="G84" s="373"/>
      <c r="H84" s="264" t="s">
        <v>542</v>
      </c>
      <c r="I84" s="265">
        <v>2</v>
      </c>
      <c r="J84" s="265">
        <f t="shared" ref="J84" si="14">ROUND(K84+(L84*2/1024),0)</f>
        <v>6</v>
      </c>
      <c r="K84" s="158">
        <v>2</v>
      </c>
      <c r="L84" s="158">
        <v>2000</v>
      </c>
      <c r="M84" s="265">
        <v>420</v>
      </c>
      <c r="N84" s="264" t="s">
        <v>490</v>
      </c>
      <c r="O84" s="264" t="s">
        <v>497</v>
      </c>
      <c r="P84" s="265">
        <v>3377</v>
      </c>
      <c r="Q84" s="365"/>
      <c r="R84" s="389" t="s">
        <v>605</v>
      </c>
      <c r="S84" s="389" t="s">
        <v>519</v>
      </c>
      <c r="T84" s="389" t="s">
        <v>518</v>
      </c>
      <c r="U84" s="389" t="s">
        <v>493</v>
      </c>
      <c r="V84" s="391" t="s">
        <v>494</v>
      </c>
      <c r="W84" s="393" t="s">
        <v>495</v>
      </c>
      <c r="X84" s="395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382"/>
      <c r="B85" s="412"/>
      <c r="C85" s="412"/>
      <c r="D85" s="412"/>
      <c r="E85" s="370"/>
      <c r="F85" s="370"/>
      <c r="G85" s="373"/>
      <c r="H85" s="264" t="s">
        <v>543</v>
      </c>
      <c r="I85" s="265">
        <v>2</v>
      </c>
      <c r="J85" s="265">
        <f t="shared" si="10"/>
        <v>6</v>
      </c>
      <c r="K85" s="158">
        <v>2</v>
      </c>
      <c r="L85" s="158">
        <v>2000</v>
      </c>
      <c r="M85" s="265">
        <v>420</v>
      </c>
      <c r="N85" s="264" t="s">
        <v>491</v>
      </c>
      <c r="O85" s="264" t="s">
        <v>497</v>
      </c>
      <c r="P85" s="265">
        <v>3378</v>
      </c>
      <c r="Q85" s="365"/>
      <c r="R85" s="390"/>
      <c r="S85" s="390"/>
      <c r="T85" s="390"/>
      <c r="U85" s="390"/>
      <c r="V85" s="392"/>
      <c r="W85" s="394"/>
      <c r="X85" s="396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382"/>
      <c r="B86" s="412"/>
      <c r="C86" s="412"/>
      <c r="D86" s="412"/>
      <c r="E86" s="370"/>
      <c r="F86" s="370"/>
      <c r="G86" s="373"/>
      <c r="H86" s="288" t="s">
        <v>542</v>
      </c>
      <c r="I86" s="289">
        <v>2</v>
      </c>
      <c r="J86" s="289">
        <f t="shared" si="10"/>
        <v>6</v>
      </c>
      <c r="K86" s="158">
        <v>2</v>
      </c>
      <c r="L86" s="158">
        <v>2000</v>
      </c>
      <c r="M86" s="289">
        <v>420</v>
      </c>
      <c r="N86" s="288" t="s">
        <v>535</v>
      </c>
      <c r="O86" s="288" t="s">
        <v>536</v>
      </c>
      <c r="P86" s="289">
        <v>3382</v>
      </c>
      <c r="Q86" s="365"/>
      <c r="R86" s="290" t="s">
        <v>537</v>
      </c>
      <c r="S86" s="290"/>
      <c r="T86" s="290" t="s">
        <v>538</v>
      </c>
      <c r="U86" s="290" t="s">
        <v>539</v>
      </c>
      <c r="V86" s="291" t="s">
        <v>540</v>
      </c>
      <c r="W86" s="293" t="s">
        <v>541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382"/>
      <c r="B87" s="412"/>
      <c r="C87" s="412"/>
      <c r="D87" s="412"/>
      <c r="E87" s="370"/>
      <c r="F87" s="370"/>
      <c r="G87" s="373"/>
      <c r="H87" s="294" t="s">
        <v>551</v>
      </c>
      <c r="I87" s="295">
        <v>2</v>
      </c>
      <c r="J87" s="295">
        <f t="shared" ref="J87" si="15">ROUND(K87+(L87*2/1024),0)</f>
        <v>6</v>
      </c>
      <c r="K87" s="158">
        <v>2</v>
      </c>
      <c r="L87" s="158">
        <v>2000</v>
      </c>
      <c r="M87" s="295">
        <v>420</v>
      </c>
      <c r="N87" s="294" t="s">
        <v>553</v>
      </c>
      <c r="O87" s="294" t="s">
        <v>555</v>
      </c>
      <c r="P87" s="295">
        <v>3383</v>
      </c>
      <c r="Q87" s="365"/>
      <c r="R87" s="389" t="s">
        <v>604</v>
      </c>
      <c r="S87" s="389" t="s">
        <v>548</v>
      </c>
      <c r="T87" s="389" t="s">
        <v>549</v>
      </c>
      <c r="U87" s="389" t="s">
        <v>556</v>
      </c>
      <c r="V87" s="391" t="s">
        <v>557</v>
      </c>
      <c r="W87" s="393" t="s">
        <v>558</v>
      </c>
      <c r="X87" s="395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382"/>
      <c r="B88" s="412"/>
      <c r="C88" s="412"/>
      <c r="D88" s="412"/>
      <c r="E88" s="370"/>
      <c r="F88" s="370"/>
      <c r="G88" s="373"/>
      <c r="H88" s="294" t="s">
        <v>552</v>
      </c>
      <c r="I88" s="295">
        <v>2</v>
      </c>
      <c r="J88" s="295">
        <f t="shared" si="10"/>
        <v>6</v>
      </c>
      <c r="K88" s="158">
        <v>2</v>
      </c>
      <c r="L88" s="158">
        <v>2000</v>
      </c>
      <c r="M88" s="295">
        <v>420</v>
      </c>
      <c r="N88" s="294" t="s">
        <v>554</v>
      </c>
      <c r="O88" s="294" t="s">
        <v>555</v>
      </c>
      <c r="P88" s="295">
        <v>3384</v>
      </c>
      <c r="Q88" s="365"/>
      <c r="R88" s="390"/>
      <c r="S88" s="390"/>
      <c r="T88" s="390"/>
      <c r="U88" s="390"/>
      <c r="V88" s="392"/>
      <c r="W88" s="394"/>
      <c r="X88" s="396"/>
      <c r="Y88" s="183"/>
      <c r="Z88" s="183"/>
      <c r="AA88" s="183"/>
      <c r="AB88" s="183"/>
      <c r="AC88" s="183"/>
      <c r="AD88" s="183"/>
    </row>
    <row r="89" spans="1:30" s="7" customFormat="1" x14ac:dyDescent="0.25">
      <c r="A89" s="382"/>
      <c r="B89" s="412"/>
      <c r="C89" s="412"/>
      <c r="D89" s="412"/>
      <c r="E89" s="370"/>
      <c r="F89" s="370"/>
      <c r="G89" s="373"/>
      <c r="H89" s="306" t="s">
        <v>573</v>
      </c>
      <c r="I89" s="307">
        <v>2</v>
      </c>
      <c r="J89" s="307">
        <f t="shared" ref="J89" si="16">ROUND(K89+(L89*2/1024),0)</f>
        <v>6</v>
      </c>
      <c r="K89" s="158">
        <v>2</v>
      </c>
      <c r="L89" s="158">
        <v>2000</v>
      </c>
      <c r="M89" s="307">
        <v>420</v>
      </c>
      <c r="N89" s="306" t="s">
        <v>572</v>
      </c>
      <c r="O89" s="306" t="s">
        <v>575</v>
      </c>
      <c r="P89" s="307">
        <v>3387</v>
      </c>
      <c r="Q89" s="365"/>
      <c r="R89" s="389" t="s">
        <v>570</v>
      </c>
      <c r="S89" s="389" t="s">
        <v>571</v>
      </c>
      <c r="T89" s="389" t="s">
        <v>569</v>
      </c>
      <c r="U89" s="389" t="s">
        <v>576</v>
      </c>
      <c r="V89" s="391" t="s">
        <v>577</v>
      </c>
      <c r="W89" s="393" t="s">
        <v>578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382"/>
      <c r="B90" s="412"/>
      <c r="C90" s="412"/>
      <c r="D90" s="412"/>
      <c r="E90" s="370"/>
      <c r="F90" s="370"/>
      <c r="G90" s="373"/>
      <c r="H90" s="306" t="s">
        <v>574</v>
      </c>
      <c r="I90" s="307">
        <v>2</v>
      </c>
      <c r="J90" s="307">
        <f t="shared" si="10"/>
        <v>6</v>
      </c>
      <c r="K90" s="158">
        <v>2</v>
      </c>
      <c r="L90" s="158">
        <v>2000</v>
      </c>
      <c r="M90" s="307">
        <v>420</v>
      </c>
      <c r="N90" s="306" t="s">
        <v>579</v>
      </c>
      <c r="O90" s="306" t="s">
        <v>575</v>
      </c>
      <c r="P90" s="307">
        <v>3388</v>
      </c>
      <c r="Q90" s="365"/>
      <c r="R90" s="390"/>
      <c r="S90" s="390"/>
      <c r="T90" s="390"/>
      <c r="U90" s="390"/>
      <c r="V90" s="392"/>
      <c r="W90" s="394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382"/>
      <c r="B91" s="412"/>
      <c r="C91" s="412"/>
      <c r="D91" s="412"/>
      <c r="E91" s="370"/>
      <c r="F91" s="370"/>
      <c r="G91" s="373"/>
      <c r="H91" s="317" t="s">
        <v>593</v>
      </c>
      <c r="I91" s="318">
        <v>2</v>
      </c>
      <c r="J91" s="318">
        <f t="shared" si="10"/>
        <v>6</v>
      </c>
      <c r="K91" s="158">
        <v>2</v>
      </c>
      <c r="L91" s="158">
        <v>2000</v>
      </c>
      <c r="M91" s="318">
        <v>420</v>
      </c>
      <c r="N91" s="317" t="s">
        <v>591</v>
      </c>
      <c r="O91" s="317" t="s">
        <v>592</v>
      </c>
      <c r="P91" s="318">
        <v>3391</v>
      </c>
      <c r="Q91" s="365"/>
      <c r="R91" s="332" t="s">
        <v>594</v>
      </c>
      <c r="S91" s="389"/>
      <c r="T91" s="389"/>
      <c r="U91" s="389" t="s">
        <v>595</v>
      </c>
      <c r="V91" s="391" t="s">
        <v>596</v>
      </c>
      <c r="W91" s="393" t="s">
        <v>597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382"/>
      <c r="B92" s="412"/>
      <c r="C92" s="412"/>
      <c r="D92" s="412"/>
      <c r="E92" s="370"/>
      <c r="F92" s="370"/>
      <c r="G92" s="373"/>
      <c r="H92" s="324" t="s">
        <v>601</v>
      </c>
      <c r="I92" s="325">
        <v>2</v>
      </c>
      <c r="J92" s="325">
        <f t="shared" ref="J92:J93" si="17">ROUND(K92+(L92*2/1024),0)</f>
        <v>6</v>
      </c>
      <c r="K92" s="158">
        <v>2</v>
      </c>
      <c r="L92" s="158">
        <v>2000</v>
      </c>
      <c r="M92" s="325">
        <v>420</v>
      </c>
      <c r="N92" s="324" t="s">
        <v>599</v>
      </c>
      <c r="O92" s="324" t="s">
        <v>600</v>
      </c>
      <c r="P92" s="325">
        <v>3393</v>
      </c>
      <c r="Q92" s="365"/>
      <c r="R92" s="332" t="s">
        <v>603</v>
      </c>
      <c r="S92" s="390"/>
      <c r="T92" s="390"/>
      <c r="U92" s="390"/>
      <c r="V92" s="392"/>
      <c r="W92" s="394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382"/>
      <c r="B93" s="412"/>
      <c r="C93" s="412"/>
      <c r="D93" s="412"/>
      <c r="E93" s="370"/>
      <c r="F93" s="370"/>
      <c r="G93" s="373"/>
      <c r="H93" s="342" t="s">
        <v>45</v>
      </c>
      <c r="I93" s="343">
        <v>2</v>
      </c>
      <c r="J93" s="343">
        <f t="shared" si="17"/>
        <v>6</v>
      </c>
      <c r="K93" s="158">
        <v>2</v>
      </c>
      <c r="L93" s="158">
        <v>2000</v>
      </c>
      <c r="M93" s="343">
        <v>420</v>
      </c>
      <c r="N93" s="342" t="s">
        <v>656</v>
      </c>
      <c r="O93" s="342" t="s">
        <v>489</v>
      </c>
      <c r="P93" s="343">
        <v>3396</v>
      </c>
      <c r="Q93" s="365"/>
      <c r="R93" s="348" t="s">
        <v>657</v>
      </c>
      <c r="S93" s="348"/>
      <c r="T93" s="348"/>
      <c r="U93" s="348" t="s">
        <v>658</v>
      </c>
      <c r="V93" s="347" t="s">
        <v>659</v>
      </c>
      <c r="W93" s="349" t="s">
        <v>660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382"/>
      <c r="B94" s="412"/>
      <c r="C94" s="412"/>
      <c r="D94" s="412"/>
      <c r="E94" s="371"/>
      <c r="F94" s="371"/>
      <c r="G94" s="374"/>
      <c r="H94" s="210"/>
      <c r="I94" s="211">
        <v>2</v>
      </c>
      <c r="J94" s="211">
        <f t="shared" si="0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365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</sheetData>
  <autoFilter ref="A2:X94"/>
  <mergeCells count="170"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X78:X80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X69:X70"/>
    <mergeCell ref="X67:X68"/>
    <mergeCell ref="W67:W68"/>
    <mergeCell ref="W73:W74"/>
    <mergeCell ref="X73:X74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W44:W45"/>
    <mergeCell ref="T67:T68"/>
    <mergeCell ref="S57:S66"/>
    <mergeCell ref="T57:T66"/>
    <mergeCell ref="V71:V72"/>
    <mergeCell ref="W46:W47"/>
    <mergeCell ref="X46:X47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U69:U70"/>
    <mergeCell ref="V69:V70"/>
    <mergeCell ref="T69:T70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70" zoomScale="89" zoomScaleNormal="100" workbookViewId="0">
      <pane xSplit="1" topLeftCell="B1" activePane="topRight" state="frozen"/>
      <selection activeCell="A4" sqref="A4"/>
      <selection pane="topRight" activeCell="G3" sqref="G3:G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381" t="s">
        <v>17</v>
      </c>
      <c r="B1" s="381"/>
      <c r="C1" s="381"/>
      <c r="D1" s="381"/>
      <c r="E1" s="381"/>
      <c r="F1" s="381"/>
      <c r="G1" s="381"/>
      <c r="H1" s="423" t="str">
        <f>"MySQL(" &amp; MAX(O3:O948) &amp; ")"</f>
        <v>MySQL(3389)</v>
      </c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370</v>
      </c>
      <c r="K2" s="2" t="s">
        <v>284</v>
      </c>
      <c r="L2" s="2" t="s">
        <v>13</v>
      </c>
      <c r="M2" s="2" t="s">
        <v>9</v>
      </c>
      <c r="N2" s="2" t="s">
        <v>496</v>
      </c>
      <c r="O2" s="2" t="s">
        <v>4</v>
      </c>
      <c r="P2" s="2" t="s">
        <v>3</v>
      </c>
      <c r="Q2" s="2" t="s">
        <v>36</v>
      </c>
      <c r="R2" s="2" t="s">
        <v>503</v>
      </c>
      <c r="S2" s="2" t="s">
        <v>511</v>
      </c>
      <c r="T2" s="2" t="s">
        <v>354</v>
      </c>
      <c r="U2" s="184" t="s">
        <v>363</v>
      </c>
      <c r="V2" s="184" t="s">
        <v>374</v>
      </c>
      <c r="W2" s="4" t="s">
        <v>44</v>
      </c>
    </row>
    <row r="3" spans="1:23" s="7" customFormat="1" ht="18" customHeight="1" x14ac:dyDescent="0.25">
      <c r="A3" s="382" t="s">
        <v>175</v>
      </c>
      <c r="B3" s="412">
        <v>56</v>
      </c>
      <c r="C3" s="412">
        <v>512</v>
      </c>
      <c r="D3" s="412">
        <v>50</v>
      </c>
      <c r="E3" s="369" t="str">
        <f>TEXT(ROUND(SUM(H3:H81)/B3*100,4),"0.00")</f>
        <v>617.86</v>
      </c>
      <c r="F3" s="369" t="str">
        <f>TEXT(ROUND(SUM(I3:I81)/C3*100,4),"0.00")</f>
        <v>229.88</v>
      </c>
      <c r="G3" s="372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386" t="s">
        <v>135</v>
      </c>
      <c r="Q3" s="365" t="s">
        <v>38</v>
      </c>
      <c r="R3" s="410"/>
      <c r="S3" s="410"/>
      <c r="T3" s="386" t="s">
        <v>617</v>
      </c>
      <c r="U3" s="407"/>
      <c r="V3" s="407"/>
      <c r="W3" s="401">
        <v>43612</v>
      </c>
    </row>
    <row r="4" spans="1:23" s="7" customFormat="1" ht="18" customHeight="1" x14ac:dyDescent="0.25">
      <c r="A4" s="382"/>
      <c r="B4" s="412"/>
      <c r="C4" s="412"/>
      <c r="D4" s="412"/>
      <c r="E4" s="370"/>
      <c r="F4" s="370"/>
      <c r="G4" s="373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387"/>
      <c r="Q4" s="365"/>
      <c r="R4" s="414"/>
      <c r="S4" s="414"/>
      <c r="T4" s="414"/>
      <c r="U4" s="422"/>
      <c r="V4" s="422"/>
      <c r="W4" s="401"/>
    </row>
    <row r="5" spans="1:23" s="7" customFormat="1" ht="18" customHeight="1" x14ac:dyDescent="0.25">
      <c r="A5" s="383"/>
      <c r="B5" s="412"/>
      <c r="C5" s="412"/>
      <c r="D5" s="412"/>
      <c r="E5" s="370"/>
      <c r="F5" s="370"/>
      <c r="G5" s="373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14"/>
      <c r="Q5" s="365"/>
      <c r="R5" s="414"/>
      <c r="S5" s="414"/>
      <c r="T5" s="414"/>
      <c r="U5" s="422"/>
      <c r="V5" s="422"/>
      <c r="W5" s="401"/>
    </row>
    <row r="6" spans="1:23" s="7" customFormat="1" ht="18" customHeight="1" x14ac:dyDescent="0.25">
      <c r="A6" s="383"/>
      <c r="B6" s="412"/>
      <c r="C6" s="412"/>
      <c r="D6" s="412"/>
      <c r="E6" s="370"/>
      <c r="F6" s="370"/>
      <c r="G6" s="373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14"/>
      <c r="Q6" s="365"/>
      <c r="R6" s="414"/>
      <c r="S6" s="414"/>
      <c r="T6" s="414"/>
      <c r="U6" s="422"/>
      <c r="V6" s="422"/>
      <c r="W6" s="401"/>
    </row>
    <row r="7" spans="1:23" s="7" customFormat="1" ht="18" customHeight="1" x14ac:dyDescent="0.25">
      <c r="A7" s="383"/>
      <c r="B7" s="412"/>
      <c r="C7" s="412"/>
      <c r="D7" s="412"/>
      <c r="E7" s="370"/>
      <c r="F7" s="370"/>
      <c r="G7" s="373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14"/>
      <c r="Q7" s="365"/>
      <c r="R7" s="414"/>
      <c r="S7" s="414"/>
      <c r="T7" s="414"/>
      <c r="U7" s="422"/>
      <c r="V7" s="422"/>
      <c r="W7" s="401"/>
    </row>
    <row r="8" spans="1:23" s="7" customFormat="1" ht="18" customHeight="1" x14ac:dyDescent="0.25">
      <c r="A8" s="383"/>
      <c r="B8" s="412"/>
      <c r="C8" s="412"/>
      <c r="D8" s="412"/>
      <c r="E8" s="370"/>
      <c r="F8" s="370"/>
      <c r="G8" s="373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14"/>
      <c r="Q8" s="365"/>
      <c r="R8" s="411"/>
      <c r="S8" s="411"/>
      <c r="T8" s="411"/>
      <c r="U8" s="408"/>
      <c r="V8" s="408"/>
      <c r="W8" s="401"/>
    </row>
    <row r="9" spans="1:23" s="7" customFormat="1" ht="18" customHeight="1" x14ac:dyDescent="0.25">
      <c r="A9" s="383"/>
      <c r="B9" s="412"/>
      <c r="C9" s="412"/>
      <c r="D9" s="412"/>
      <c r="E9" s="370"/>
      <c r="F9" s="370"/>
      <c r="G9" s="373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14"/>
      <c r="Q9" s="324" t="s">
        <v>637</v>
      </c>
      <c r="R9" s="270"/>
      <c r="S9" s="276"/>
      <c r="T9" s="324" t="s">
        <v>638</v>
      </c>
      <c r="U9" s="186" t="s">
        <v>639</v>
      </c>
      <c r="V9" s="333" t="s">
        <v>640</v>
      </c>
      <c r="W9" s="28">
        <v>43665</v>
      </c>
    </row>
    <row r="10" spans="1:23" s="7" customFormat="1" ht="18" customHeight="1" x14ac:dyDescent="0.25">
      <c r="A10" s="383"/>
      <c r="B10" s="412"/>
      <c r="C10" s="412"/>
      <c r="D10" s="412"/>
      <c r="E10" s="370"/>
      <c r="F10" s="370"/>
      <c r="G10" s="373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14"/>
      <c r="Q10" s="410" t="s">
        <v>73</v>
      </c>
      <c r="R10" s="410"/>
      <c r="S10" s="410"/>
      <c r="T10" s="386" t="s">
        <v>630</v>
      </c>
      <c r="U10" s="405" t="s">
        <v>631</v>
      </c>
      <c r="V10" s="409" t="s">
        <v>632</v>
      </c>
      <c r="W10" s="395">
        <v>43734</v>
      </c>
    </row>
    <row r="11" spans="1:23" s="7" customFormat="1" ht="18" customHeight="1" x14ac:dyDescent="0.25">
      <c r="A11" s="383"/>
      <c r="B11" s="412"/>
      <c r="C11" s="412"/>
      <c r="D11" s="412"/>
      <c r="E11" s="370"/>
      <c r="F11" s="370"/>
      <c r="G11" s="373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14"/>
      <c r="Q11" s="414"/>
      <c r="R11" s="414"/>
      <c r="S11" s="414"/>
      <c r="T11" s="387"/>
      <c r="U11" s="436"/>
      <c r="V11" s="437"/>
      <c r="W11" s="400"/>
    </row>
    <row r="12" spans="1:23" s="7" customFormat="1" ht="18" customHeight="1" x14ac:dyDescent="0.25">
      <c r="A12" s="383"/>
      <c r="B12" s="412"/>
      <c r="C12" s="412"/>
      <c r="D12" s="412"/>
      <c r="E12" s="370"/>
      <c r="F12" s="370"/>
      <c r="G12" s="373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14"/>
      <c r="Q12" s="414"/>
      <c r="R12" s="414"/>
      <c r="S12" s="414"/>
      <c r="T12" s="387"/>
      <c r="U12" s="436"/>
      <c r="V12" s="437"/>
      <c r="W12" s="400"/>
    </row>
    <row r="13" spans="1:23" s="7" customFormat="1" ht="18" customHeight="1" x14ac:dyDescent="0.25">
      <c r="A13" s="383"/>
      <c r="B13" s="412"/>
      <c r="C13" s="412"/>
      <c r="D13" s="412"/>
      <c r="E13" s="370"/>
      <c r="F13" s="370"/>
      <c r="G13" s="373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14"/>
      <c r="Q13" s="411"/>
      <c r="R13" s="411"/>
      <c r="S13" s="411"/>
      <c r="T13" s="388"/>
      <c r="U13" s="406"/>
      <c r="V13" s="438"/>
      <c r="W13" s="396"/>
    </row>
    <row r="14" spans="1:23" s="7" customFormat="1" ht="28.8" x14ac:dyDescent="0.25">
      <c r="A14" s="383"/>
      <c r="B14" s="412"/>
      <c r="C14" s="412"/>
      <c r="D14" s="412"/>
      <c r="E14" s="370"/>
      <c r="F14" s="370"/>
      <c r="G14" s="373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14"/>
      <c r="Q14" s="329" t="s">
        <v>633</v>
      </c>
      <c r="R14" s="328"/>
      <c r="S14" s="328"/>
      <c r="T14" s="328" t="s">
        <v>634</v>
      </c>
      <c r="U14" s="330" t="s">
        <v>635</v>
      </c>
      <c r="V14" s="334" t="s">
        <v>636</v>
      </c>
      <c r="W14" s="29">
        <v>43749</v>
      </c>
    </row>
    <row r="15" spans="1:23" s="7" customFormat="1" ht="18" customHeight="1" x14ac:dyDescent="0.25">
      <c r="A15" s="383"/>
      <c r="B15" s="412"/>
      <c r="C15" s="412"/>
      <c r="D15" s="412"/>
      <c r="E15" s="370"/>
      <c r="F15" s="370"/>
      <c r="G15" s="373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14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x14ac:dyDescent="0.25">
      <c r="A16" s="383"/>
      <c r="B16" s="412"/>
      <c r="C16" s="412"/>
      <c r="D16" s="412"/>
      <c r="E16" s="370"/>
      <c r="F16" s="370"/>
      <c r="G16" s="373"/>
      <c r="H16" s="64">
        <v>4</v>
      </c>
      <c r="I16" s="151">
        <f t="shared" si="0"/>
        <v>12</v>
      </c>
      <c r="J16" s="158">
        <v>8</v>
      </c>
      <c r="K16" s="158">
        <v>2000</v>
      </c>
      <c r="L16" s="64">
        <v>420</v>
      </c>
      <c r="M16" s="63" t="s">
        <v>192</v>
      </c>
      <c r="N16" s="264"/>
      <c r="O16" s="64">
        <v>3352</v>
      </c>
      <c r="P16" s="414"/>
      <c r="Q16" s="63" t="s">
        <v>193</v>
      </c>
      <c r="R16" s="274"/>
      <c r="S16" s="281"/>
      <c r="T16" s="182"/>
      <c r="U16" s="185"/>
      <c r="V16" s="185"/>
      <c r="W16" s="29">
        <v>43819</v>
      </c>
    </row>
    <row r="17" spans="1:23" s="7" customFormat="1" ht="28.8" x14ac:dyDescent="0.25">
      <c r="A17" s="383"/>
      <c r="B17" s="412"/>
      <c r="C17" s="412"/>
      <c r="D17" s="412"/>
      <c r="E17" s="370"/>
      <c r="F17" s="370"/>
      <c r="G17" s="373"/>
      <c r="H17" s="98">
        <v>4</v>
      </c>
      <c r="I17" s="151">
        <f t="shared" si="0"/>
        <v>12</v>
      </c>
      <c r="J17" s="158">
        <v>8</v>
      </c>
      <c r="K17" s="158">
        <v>2000</v>
      </c>
      <c r="L17" s="98">
        <v>420</v>
      </c>
      <c r="M17" s="97" t="s">
        <v>194</v>
      </c>
      <c r="N17" s="264"/>
      <c r="O17" s="98">
        <v>3355</v>
      </c>
      <c r="P17" s="414"/>
      <c r="Q17" s="40" t="s">
        <v>189</v>
      </c>
      <c r="R17" s="271"/>
      <c r="S17" s="280"/>
      <c r="T17" s="180"/>
      <c r="U17" s="189"/>
      <c r="V17" s="198"/>
      <c r="W17" s="99">
        <v>43874</v>
      </c>
    </row>
    <row r="18" spans="1:23" s="7" customFormat="1" ht="43.2" x14ac:dyDescent="0.25">
      <c r="A18" s="383"/>
      <c r="B18" s="412"/>
      <c r="C18" s="412"/>
      <c r="D18" s="412"/>
      <c r="E18" s="370"/>
      <c r="F18" s="370"/>
      <c r="G18" s="373"/>
      <c r="H18" s="115">
        <v>4</v>
      </c>
      <c r="I18" s="151">
        <f t="shared" si="0"/>
        <v>12</v>
      </c>
      <c r="J18" s="158">
        <v>8</v>
      </c>
      <c r="K18" s="158">
        <v>2000</v>
      </c>
      <c r="L18" s="115">
        <v>420</v>
      </c>
      <c r="M18" s="114" t="s">
        <v>226</v>
      </c>
      <c r="N18" s="264"/>
      <c r="O18" s="115">
        <v>3358</v>
      </c>
      <c r="P18" s="414"/>
      <c r="Q18" s="40" t="s">
        <v>207</v>
      </c>
      <c r="R18" s="271"/>
      <c r="S18" s="280"/>
      <c r="T18" s="180"/>
      <c r="U18" s="189"/>
      <c r="V18" s="198"/>
      <c r="W18" s="120">
        <v>43906</v>
      </c>
    </row>
    <row r="19" spans="1:23" s="7" customFormat="1" ht="43.2" x14ac:dyDescent="0.25">
      <c r="A19" s="383"/>
      <c r="B19" s="412"/>
      <c r="C19" s="412"/>
      <c r="D19" s="412"/>
      <c r="E19" s="370"/>
      <c r="F19" s="370"/>
      <c r="G19" s="373"/>
      <c r="H19" s="139">
        <v>4</v>
      </c>
      <c r="I19" s="151">
        <f t="shared" si="0"/>
        <v>12</v>
      </c>
      <c r="J19" s="158">
        <v>8</v>
      </c>
      <c r="K19" s="158">
        <v>2000</v>
      </c>
      <c r="L19" s="139">
        <v>420</v>
      </c>
      <c r="M19" s="138" t="s">
        <v>246</v>
      </c>
      <c r="N19" s="264"/>
      <c r="O19" s="139">
        <v>3361</v>
      </c>
      <c r="P19" s="414"/>
      <c r="Q19" s="40" t="s">
        <v>220</v>
      </c>
      <c r="R19" s="271"/>
      <c r="S19" s="280"/>
      <c r="T19" s="180"/>
      <c r="U19" s="189"/>
      <c r="V19" s="198"/>
      <c r="W19" s="142">
        <v>43909</v>
      </c>
    </row>
    <row r="20" spans="1:23" s="7" customFormat="1" ht="28.8" x14ac:dyDescent="0.25">
      <c r="A20" s="383"/>
      <c r="B20" s="412"/>
      <c r="C20" s="412"/>
      <c r="D20" s="412"/>
      <c r="E20" s="370"/>
      <c r="F20" s="370"/>
      <c r="G20" s="373"/>
      <c r="H20" s="171">
        <v>4</v>
      </c>
      <c r="I20" s="171">
        <f t="shared" ref="I20:I21" si="1">ROUND(J20+(K20*2/1024),0)</f>
        <v>12</v>
      </c>
      <c r="J20" s="158">
        <v>8</v>
      </c>
      <c r="K20" s="158">
        <v>2000</v>
      </c>
      <c r="L20" s="171">
        <v>420</v>
      </c>
      <c r="M20" s="170" t="s">
        <v>274</v>
      </c>
      <c r="N20" s="264"/>
      <c r="O20" s="171">
        <v>3364</v>
      </c>
      <c r="P20" s="414"/>
      <c r="Q20" s="40" t="s">
        <v>269</v>
      </c>
      <c r="R20" s="271"/>
      <c r="S20" s="280"/>
      <c r="T20" s="180"/>
      <c r="U20" s="189"/>
      <c r="V20" s="198"/>
      <c r="W20" s="174">
        <v>43924</v>
      </c>
    </row>
    <row r="21" spans="1:23" s="7" customFormat="1" x14ac:dyDescent="0.25">
      <c r="A21" s="383"/>
      <c r="B21" s="412"/>
      <c r="C21" s="412"/>
      <c r="D21" s="412"/>
      <c r="E21" s="370"/>
      <c r="F21" s="370"/>
      <c r="G21" s="373"/>
      <c r="H21" s="178">
        <v>4</v>
      </c>
      <c r="I21" s="178">
        <f t="shared" si="1"/>
        <v>12</v>
      </c>
      <c r="J21" s="158">
        <v>8</v>
      </c>
      <c r="K21" s="158">
        <v>2000</v>
      </c>
      <c r="L21" s="178">
        <v>420</v>
      </c>
      <c r="M21" s="177" t="s">
        <v>314</v>
      </c>
      <c r="N21" s="264"/>
      <c r="O21" s="178">
        <v>3367</v>
      </c>
      <c r="P21" s="414"/>
      <c r="Q21" s="179" t="s">
        <v>311</v>
      </c>
      <c r="R21" s="271"/>
      <c r="S21" s="280"/>
      <c r="T21" s="329"/>
      <c r="U21" s="189"/>
      <c r="V21" s="198"/>
      <c r="W21" s="181">
        <v>43945</v>
      </c>
    </row>
    <row r="22" spans="1:23" s="7" customFormat="1" x14ac:dyDescent="0.25">
      <c r="A22" s="383"/>
      <c r="B22" s="412"/>
      <c r="C22" s="412"/>
      <c r="D22" s="412"/>
      <c r="E22" s="370"/>
      <c r="F22" s="370"/>
      <c r="G22" s="373"/>
      <c r="H22" s="178">
        <v>4</v>
      </c>
      <c r="I22" s="178">
        <f t="shared" ref="I22:I30" si="2">ROUND(J22+(K22*2/1024),0)</f>
        <v>12</v>
      </c>
      <c r="J22" s="158">
        <v>8</v>
      </c>
      <c r="K22" s="158">
        <v>2000</v>
      </c>
      <c r="L22" s="178">
        <v>420</v>
      </c>
      <c r="M22" s="177" t="s">
        <v>365</v>
      </c>
      <c r="N22" s="264"/>
      <c r="O22" s="178">
        <v>3370</v>
      </c>
      <c r="P22" s="414"/>
      <c r="Q22" s="179" t="s">
        <v>353</v>
      </c>
      <c r="R22" s="271"/>
      <c r="S22" s="280"/>
      <c r="T22" s="180" t="s">
        <v>355</v>
      </c>
      <c r="U22" s="189" t="s">
        <v>364</v>
      </c>
      <c r="V22" s="204" t="s">
        <v>379</v>
      </c>
      <c r="W22" s="181">
        <v>43962</v>
      </c>
    </row>
    <row r="23" spans="1:23" s="7" customFormat="1" ht="28.8" x14ac:dyDescent="0.25">
      <c r="A23" s="383"/>
      <c r="B23" s="412"/>
      <c r="C23" s="412"/>
      <c r="D23" s="412"/>
      <c r="E23" s="370"/>
      <c r="F23" s="370"/>
      <c r="G23" s="373"/>
      <c r="H23" s="211">
        <v>4</v>
      </c>
      <c r="I23" s="211">
        <f t="shared" si="2"/>
        <v>12</v>
      </c>
      <c r="J23" s="158">
        <v>8</v>
      </c>
      <c r="K23" s="158">
        <v>2000</v>
      </c>
      <c r="L23" s="211">
        <v>420</v>
      </c>
      <c r="M23" s="210" t="s">
        <v>366</v>
      </c>
      <c r="N23" s="264"/>
      <c r="O23" s="211">
        <v>3371</v>
      </c>
      <c r="P23" s="414"/>
      <c r="Q23" s="216" t="s">
        <v>359</v>
      </c>
      <c r="R23" s="271"/>
      <c r="S23" s="280"/>
      <c r="T23" s="213" t="s">
        <v>360</v>
      </c>
      <c r="U23" s="214" t="s">
        <v>368</v>
      </c>
      <c r="V23" s="204" t="s">
        <v>378</v>
      </c>
      <c r="W23" s="212">
        <v>43962</v>
      </c>
    </row>
    <row r="24" spans="1:23" s="7" customFormat="1" x14ac:dyDescent="0.25">
      <c r="A24" s="383"/>
      <c r="B24" s="412"/>
      <c r="C24" s="412"/>
      <c r="D24" s="412"/>
      <c r="E24" s="370"/>
      <c r="F24" s="370"/>
      <c r="G24" s="373"/>
      <c r="H24" s="227">
        <v>4</v>
      </c>
      <c r="I24" s="227">
        <f t="shared" si="2"/>
        <v>8</v>
      </c>
      <c r="J24" s="158">
        <v>4</v>
      </c>
      <c r="K24" s="158">
        <v>2000</v>
      </c>
      <c r="L24" s="227">
        <v>420</v>
      </c>
      <c r="M24" s="226" t="s">
        <v>412</v>
      </c>
      <c r="N24" s="264"/>
      <c r="O24" s="227">
        <v>3374</v>
      </c>
      <c r="P24" s="414"/>
      <c r="Q24" s="232" t="s">
        <v>408</v>
      </c>
      <c r="R24" s="271"/>
      <c r="S24" s="280"/>
      <c r="T24" s="230" t="s">
        <v>409</v>
      </c>
      <c r="U24" s="231" t="s">
        <v>410</v>
      </c>
      <c r="V24" s="204" t="s">
        <v>411</v>
      </c>
      <c r="W24" s="233">
        <v>43978</v>
      </c>
    </row>
    <row r="25" spans="1:23" s="7" customFormat="1" ht="28.8" x14ac:dyDescent="0.25">
      <c r="A25" s="383"/>
      <c r="B25" s="412"/>
      <c r="C25" s="412"/>
      <c r="D25" s="412"/>
      <c r="E25" s="370"/>
      <c r="F25" s="370"/>
      <c r="G25" s="373"/>
      <c r="H25" s="252">
        <v>4</v>
      </c>
      <c r="I25" s="252">
        <f t="shared" si="2"/>
        <v>8</v>
      </c>
      <c r="J25" s="158">
        <v>4</v>
      </c>
      <c r="K25" s="158">
        <v>2000</v>
      </c>
      <c r="L25" s="252">
        <v>420</v>
      </c>
      <c r="M25" s="251" t="s">
        <v>449</v>
      </c>
      <c r="N25" s="264" t="s">
        <v>534</v>
      </c>
      <c r="O25" s="252">
        <v>3377</v>
      </c>
      <c r="P25" s="414"/>
      <c r="Q25" s="256" t="s">
        <v>450</v>
      </c>
      <c r="R25" s="271"/>
      <c r="S25" s="280"/>
      <c r="T25" s="253" t="s">
        <v>451</v>
      </c>
      <c r="U25" s="254" t="s">
        <v>452</v>
      </c>
      <c r="V25" s="204" t="s">
        <v>453</v>
      </c>
      <c r="W25" s="257">
        <v>43985</v>
      </c>
    </row>
    <row r="26" spans="1:23" s="7" customFormat="1" ht="28.8" x14ac:dyDescent="0.25">
      <c r="A26" s="383"/>
      <c r="B26" s="412"/>
      <c r="C26" s="412"/>
      <c r="D26" s="412"/>
      <c r="E26" s="370"/>
      <c r="F26" s="370"/>
      <c r="G26" s="373"/>
      <c r="H26" s="295">
        <v>4</v>
      </c>
      <c r="I26" s="295">
        <f t="shared" ref="I26:I28" si="3">ROUND(J26+(K26*2/1024),0)</f>
        <v>8</v>
      </c>
      <c r="J26" s="158">
        <v>4</v>
      </c>
      <c r="K26" s="158">
        <v>2000</v>
      </c>
      <c r="L26" s="295">
        <v>420</v>
      </c>
      <c r="M26" s="294" t="s">
        <v>485</v>
      </c>
      <c r="N26" s="294"/>
      <c r="O26" s="295">
        <v>3380</v>
      </c>
      <c r="P26" s="414"/>
      <c r="Q26" s="299" t="s">
        <v>510</v>
      </c>
      <c r="R26" s="296" t="s">
        <v>509</v>
      </c>
      <c r="S26" s="296" t="s">
        <v>512</v>
      </c>
      <c r="T26" s="296" t="s">
        <v>482</v>
      </c>
      <c r="U26" s="297" t="s">
        <v>483</v>
      </c>
      <c r="V26" s="204" t="s">
        <v>484</v>
      </c>
      <c r="W26" s="298">
        <v>43994</v>
      </c>
    </row>
    <row r="27" spans="1:23" s="7" customFormat="1" x14ac:dyDescent="0.25">
      <c r="A27" s="383"/>
      <c r="B27" s="412"/>
      <c r="C27" s="412"/>
      <c r="D27" s="412"/>
      <c r="E27" s="370"/>
      <c r="F27" s="370"/>
      <c r="G27" s="373"/>
      <c r="H27" s="318">
        <v>4</v>
      </c>
      <c r="I27" s="318">
        <f t="shared" si="3"/>
        <v>8</v>
      </c>
      <c r="J27" s="158">
        <v>4</v>
      </c>
      <c r="K27" s="158">
        <v>2000</v>
      </c>
      <c r="L27" s="318">
        <v>420</v>
      </c>
      <c r="M27" s="317" t="s">
        <v>559</v>
      </c>
      <c r="N27" s="317" t="s">
        <v>555</v>
      </c>
      <c r="O27" s="318">
        <v>3383</v>
      </c>
      <c r="P27" s="414"/>
      <c r="Q27" s="322" t="s">
        <v>550</v>
      </c>
      <c r="R27" s="320" t="s">
        <v>548</v>
      </c>
      <c r="S27" s="320" t="s">
        <v>549</v>
      </c>
      <c r="T27" s="320" t="s">
        <v>556</v>
      </c>
      <c r="U27" s="321" t="s">
        <v>557</v>
      </c>
      <c r="V27" s="204" t="s">
        <v>558</v>
      </c>
      <c r="W27" s="319">
        <v>44034</v>
      </c>
    </row>
    <row r="28" spans="1:23" s="7" customFormat="1" ht="28.8" x14ac:dyDescent="0.25">
      <c r="A28" s="383"/>
      <c r="B28" s="412"/>
      <c r="C28" s="412"/>
      <c r="D28" s="412"/>
      <c r="E28" s="370"/>
      <c r="F28" s="370"/>
      <c r="G28" s="373"/>
      <c r="H28" s="343">
        <v>4</v>
      </c>
      <c r="I28" s="343">
        <f t="shared" si="3"/>
        <v>8</v>
      </c>
      <c r="J28" s="158">
        <v>4</v>
      </c>
      <c r="K28" s="158">
        <v>2000</v>
      </c>
      <c r="L28" s="343">
        <v>420</v>
      </c>
      <c r="M28" s="342" t="s">
        <v>598</v>
      </c>
      <c r="N28" s="342" t="s">
        <v>489</v>
      </c>
      <c r="O28" s="343">
        <v>3386</v>
      </c>
      <c r="P28" s="414"/>
      <c r="Q28" s="348" t="s">
        <v>594</v>
      </c>
      <c r="R28" s="344"/>
      <c r="S28" s="344"/>
      <c r="T28" s="344" t="s">
        <v>595</v>
      </c>
      <c r="U28" s="345" t="s">
        <v>596</v>
      </c>
      <c r="V28" s="350" t="s">
        <v>597</v>
      </c>
      <c r="W28" s="346">
        <v>44056</v>
      </c>
    </row>
    <row r="29" spans="1:23" s="7" customFormat="1" ht="43.2" x14ac:dyDescent="0.25">
      <c r="A29" s="383"/>
      <c r="B29" s="412"/>
      <c r="C29" s="412"/>
      <c r="D29" s="412"/>
      <c r="E29" s="370"/>
      <c r="F29" s="370"/>
      <c r="G29" s="373"/>
      <c r="H29" s="11">
        <v>4</v>
      </c>
      <c r="I29" s="151">
        <f t="shared" si="2"/>
        <v>8</v>
      </c>
      <c r="J29" s="158">
        <v>4</v>
      </c>
      <c r="K29" s="158">
        <v>2000</v>
      </c>
      <c r="L29" s="11">
        <v>420</v>
      </c>
      <c r="M29" s="10" t="s">
        <v>661</v>
      </c>
      <c r="N29" s="264" t="s">
        <v>555</v>
      </c>
      <c r="O29" s="11">
        <v>3389</v>
      </c>
      <c r="P29" s="411"/>
      <c r="Q29" s="40" t="s">
        <v>657</v>
      </c>
      <c r="R29" s="271"/>
      <c r="S29" s="280"/>
      <c r="T29" s="180" t="s">
        <v>658</v>
      </c>
      <c r="U29" s="189" t="s">
        <v>659</v>
      </c>
      <c r="V29" s="350" t="s">
        <v>660</v>
      </c>
      <c r="W29" s="346">
        <v>44075</v>
      </c>
    </row>
    <row r="30" spans="1:23" s="9" customFormat="1" ht="18" customHeight="1" x14ac:dyDescent="0.25">
      <c r="A30" s="378" t="s">
        <v>176</v>
      </c>
      <c r="B30" s="412"/>
      <c r="C30" s="412"/>
      <c r="D30" s="412"/>
      <c r="E30" s="370"/>
      <c r="F30" s="370"/>
      <c r="G30" s="373"/>
      <c r="H30" s="8">
        <v>2</v>
      </c>
      <c r="I30" s="152">
        <f t="shared" si="2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8" t="s">
        <v>51</v>
      </c>
      <c r="Q30" s="385" t="s">
        <v>37</v>
      </c>
      <c r="R30" s="415"/>
      <c r="S30" s="415"/>
      <c r="T30" s="418" t="s">
        <v>617</v>
      </c>
      <c r="U30" s="419"/>
      <c r="V30" s="419"/>
      <c r="W30" s="425">
        <v>43612</v>
      </c>
    </row>
    <row r="31" spans="1:23" s="9" customFormat="1" ht="18" customHeight="1" x14ac:dyDescent="0.25">
      <c r="A31" s="378"/>
      <c r="B31" s="412"/>
      <c r="C31" s="412"/>
      <c r="D31" s="412"/>
      <c r="E31" s="370"/>
      <c r="F31" s="370"/>
      <c r="G31" s="373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16"/>
      <c r="Q31" s="385"/>
      <c r="R31" s="416"/>
      <c r="S31" s="416"/>
      <c r="T31" s="416"/>
      <c r="U31" s="420"/>
      <c r="V31" s="420"/>
      <c r="W31" s="425"/>
    </row>
    <row r="32" spans="1:23" s="9" customFormat="1" ht="18" customHeight="1" x14ac:dyDescent="0.25">
      <c r="A32" s="379"/>
      <c r="B32" s="412"/>
      <c r="C32" s="412"/>
      <c r="D32" s="412"/>
      <c r="E32" s="370"/>
      <c r="F32" s="370"/>
      <c r="G32" s="373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16"/>
      <c r="Q32" s="385"/>
      <c r="R32" s="416"/>
      <c r="S32" s="416"/>
      <c r="T32" s="416"/>
      <c r="U32" s="420"/>
      <c r="V32" s="420"/>
      <c r="W32" s="425"/>
    </row>
    <row r="33" spans="1:23" s="9" customFormat="1" ht="18" customHeight="1" x14ac:dyDescent="0.25">
      <c r="A33" s="379"/>
      <c r="B33" s="412"/>
      <c r="C33" s="412"/>
      <c r="D33" s="412"/>
      <c r="E33" s="370"/>
      <c r="F33" s="370"/>
      <c r="G33" s="373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16"/>
      <c r="Q33" s="385"/>
      <c r="R33" s="416"/>
      <c r="S33" s="416"/>
      <c r="T33" s="416"/>
      <c r="U33" s="420"/>
      <c r="V33" s="420"/>
      <c r="W33" s="425"/>
    </row>
    <row r="34" spans="1:23" s="9" customFormat="1" ht="18" customHeight="1" x14ac:dyDescent="0.25">
      <c r="A34" s="379"/>
      <c r="B34" s="412"/>
      <c r="C34" s="412"/>
      <c r="D34" s="412"/>
      <c r="E34" s="370"/>
      <c r="F34" s="370"/>
      <c r="G34" s="373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16"/>
      <c r="Q34" s="385"/>
      <c r="R34" s="416"/>
      <c r="S34" s="416"/>
      <c r="T34" s="416"/>
      <c r="U34" s="420"/>
      <c r="V34" s="420"/>
      <c r="W34" s="425"/>
    </row>
    <row r="35" spans="1:23" s="9" customFormat="1" ht="18" customHeight="1" x14ac:dyDescent="0.25">
      <c r="A35" s="379"/>
      <c r="B35" s="412"/>
      <c r="C35" s="412"/>
      <c r="D35" s="412"/>
      <c r="E35" s="370"/>
      <c r="F35" s="370"/>
      <c r="G35" s="373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16"/>
      <c r="Q35" s="385"/>
      <c r="R35" s="416"/>
      <c r="S35" s="416"/>
      <c r="T35" s="416"/>
      <c r="U35" s="420"/>
      <c r="V35" s="420"/>
      <c r="W35" s="425"/>
    </row>
    <row r="36" spans="1:23" s="9" customFormat="1" ht="18" customHeight="1" x14ac:dyDescent="0.25">
      <c r="A36" s="379"/>
      <c r="B36" s="412"/>
      <c r="C36" s="412"/>
      <c r="D36" s="412"/>
      <c r="E36" s="370"/>
      <c r="F36" s="370"/>
      <c r="G36" s="373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16"/>
      <c r="Q36" s="385"/>
      <c r="R36" s="416"/>
      <c r="S36" s="416"/>
      <c r="T36" s="416"/>
      <c r="U36" s="420"/>
      <c r="V36" s="420"/>
      <c r="W36" s="425"/>
    </row>
    <row r="37" spans="1:23" s="9" customFormat="1" ht="18" customHeight="1" x14ac:dyDescent="0.25">
      <c r="A37" s="379"/>
      <c r="B37" s="412"/>
      <c r="C37" s="412"/>
      <c r="D37" s="412"/>
      <c r="E37" s="370"/>
      <c r="F37" s="370"/>
      <c r="G37" s="373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16"/>
      <c r="Q37" s="385"/>
      <c r="R37" s="416"/>
      <c r="S37" s="416"/>
      <c r="T37" s="416"/>
      <c r="U37" s="420"/>
      <c r="V37" s="420"/>
      <c r="W37" s="425"/>
    </row>
    <row r="38" spans="1:23" s="9" customFormat="1" ht="18" customHeight="1" x14ac:dyDescent="0.25">
      <c r="A38" s="379"/>
      <c r="B38" s="412"/>
      <c r="C38" s="412"/>
      <c r="D38" s="412"/>
      <c r="E38" s="370"/>
      <c r="F38" s="370"/>
      <c r="G38" s="373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16"/>
      <c r="Q38" s="385"/>
      <c r="R38" s="417"/>
      <c r="S38" s="417"/>
      <c r="T38" s="417"/>
      <c r="U38" s="421"/>
      <c r="V38" s="421"/>
      <c r="W38" s="425"/>
    </row>
    <row r="39" spans="1:23" s="9" customFormat="1" ht="18" customHeight="1" x14ac:dyDescent="0.25">
      <c r="A39" s="379"/>
      <c r="B39" s="412"/>
      <c r="C39" s="412"/>
      <c r="D39" s="412"/>
      <c r="E39" s="370"/>
      <c r="F39" s="370"/>
      <c r="G39" s="373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16"/>
      <c r="Q39" s="415" t="s">
        <v>73</v>
      </c>
      <c r="R39" s="415"/>
      <c r="S39" s="415"/>
      <c r="T39" s="418" t="s">
        <v>630</v>
      </c>
      <c r="U39" s="430" t="s">
        <v>631</v>
      </c>
      <c r="V39" s="433" t="s">
        <v>632</v>
      </c>
      <c r="W39" s="426">
        <v>43734</v>
      </c>
    </row>
    <row r="40" spans="1:23" s="9" customFormat="1" ht="18" customHeight="1" x14ac:dyDescent="0.25">
      <c r="A40" s="379"/>
      <c r="B40" s="412"/>
      <c r="C40" s="412"/>
      <c r="D40" s="412"/>
      <c r="E40" s="370"/>
      <c r="F40" s="370"/>
      <c r="G40" s="373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16"/>
      <c r="Q40" s="416"/>
      <c r="R40" s="416"/>
      <c r="S40" s="416"/>
      <c r="T40" s="428"/>
      <c r="U40" s="431"/>
      <c r="V40" s="434"/>
      <c r="W40" s="427"/>
    </row>
    <row r="41" spans="1:23" s="9" customFormat="1" ht="18" customHeight="1" x14ac:dyDescent="0.25">
      <c r="A41" s="379"/>
      <c r="B41" s="412"/>
      <c r="C41" s="412"/>
      <c r="D41" s="412"/>
      <c r="E41" s="370"/>
      <c r="F41" s="370"/>
      <c r="G41" s="373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16"/>
      <c r="Q41" s="416"/>
      <c r="R41" s="416"/>
      <c r="S41" s="416"/>
      <c r="T41" s="428"/>
      <c r="U41" s="431"/>
      <c r="V41" s="434"/>
      <c r="W41" s="427"/>
    </row>
    <row r="42" spans="1:23" s="9" customFormat="1" ht="18" customHeight="1" x14ac:dyDescent="0.25">
      <c r="A42" s="379"/>
      <c r="B42" s="412"/>
      <c r="C42" s="412"/>
      <c r="D42" s="412"/>
      <c r="E42" s="370"/>
      <c r="F42" s="370"/>
      <c r="G42" s="373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16"/>
      <c r="Q42" s="417"/>
      <c r="R42" s="417"/>
      <c r="S42" s="417"/>
      <c r="T42" s="429"/>
      <c r="U42" s="432"/>
      <c r="V42" s="435"/>
      <c r="W42" s="427"/>
    </row>
    <row r="43" spans="1:23" s="9" customFormat="1" ht="28.8" x14ac:dyDescent="0.25">
      <c r="A43" s="379"/>
      <c r="B43" s="412"/>
      <c r="C43" s="412"/>
      <c r="D43" s="412"/>
      <c r="E43" s="370"/>
      <c r="F43" s="370"/>
      <c r="G43" s="373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16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379"/>
      <c r="B44" s="412"/>
      <c r="C44" s="412"/>
      <c r="D44" s="412"/>
      <c r="E44" s="370"/>
      <c r="F44" s="370"/>
      <c r="G44" s="373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16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379"/>
      <c r="B45" s="412"/>
      <c r="C45" s="412"/>
      <c r="D45" s="412"/>
      <c r="E45" s="370"/>
      <c r="F45" s="370"/>
      <c r="G45" s="373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199</v>
      </c>
      <c r="N45" s="266"/>
      <c r="O45" s="104">
        <v>3356</v>
      </c>
      <c r="P45" s="416"/>
      <c r="Q45" s="41" t="s">
        <v>196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379"/>
      <c r="B46" s="412"/>
      <c r="C46" s="412"/>
      <c r="D46" s="412"/>
      <c r="E46" s="370"/>
      <c r="F46" s="370"/>
      <c r="G46" s="373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235</v>
      </c>
      <c r="N46" s="266" t="s">
        <v>533</v>
      </c>
      <c r="O46" s="117">
        <v>3359</v>
      </c>
      <c r="P46" s="416"/>
      <c r="Q46" s="41" t="s">
        <v>228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379"/>
      <c r="B47" s="412"/>
      <c r="C47" s="412"/>
      <c r="D47" s="412"/>
      <c r="E47" s="370"/>
      <c r="F47" s="370"/>
      <c r="G47" s="373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254</v>
      </c>
      <c r="N47" s="266"/>
      <c r="O47" s="148">
        <v>3362</v>
      </c>
      <c r="P47" s="416"/>
      <c r="Q47" s="41" t="s">
        <v>613</v>
      </c>
      <c r="R47" s="41" t="s">
        <v>612</v>
      </c>
      <c r="S47" s="41" t="s">
        <v>611</v>
      </c>
      <c r="T47" s="41" t="s">
        <v>614</v>
      </c>
      <c r="U47" s="191" t="s">
        <v>615</v>
      </c>
      <c r="V47" s="300" t="s">
        <v>616</v>
      </c>
      <c r="W47" s="149">
        <v>43909</v>
      </c>
    </row>
    <row r="48" spans="1:23" s="9" customFormat="1" x14ac:dyDescent="0.25">
      <c r="A48" s="379"/>
      <c r="B48" s="412"/>
      <c r="C48" s="412"/>
      <c r="D48" s="412"/>
      <c r="E48" s="370"/>
      <c r="F48" s="370"/>
      <c r="G48" s="373"/>
      <c r="H48" s="173">
        <v>4</v>
      </c>
      <c r="I48" s="173">
        <f t="shared" ref="I48:I55" si="4">ROUND(J48+(K48*2/1024),0)</f>
        <v>12</v>
      </c>
      <c r="J48" s="158">
        <v>8</v>
      </c>
      <c r="K48" s="158">
        <v>2000</v>
      </c>
      <c r="L48" s="173">
        <v>720</v>
      </c>
      <c r="M48" s="172" t="s">
        <v>280</v>
      </c>
      <c r="N48" s="266"/>
      <c r="O48" s="173">
        <v>3365</v>
      </c>
      <c r="P48" s="416"/>
      <c r="Q48" s="41" t="s">
        <v>604</v>
      </c>
      <c r="R48" s="41" t="s">
        <v>548</v>
      </c>
      <c r="S48" s="41" t="s">
        <v>549</v>
      </c>
      <c r="T48" s="41" t="s">
        <v>545</v>
      </c>
      <c r="U48" s="191" t="s">
        <v>546</v>
      </c>
      <c r="V48" s="300" t="s">
        <v>547</v>
      </c>
      <c r="W48" s="175">
        <v>43928</v>
      </c>
    </row>
    <row r="49" spans="1:23" s="9" customFormat="1" x14ac:dyDescent="0.25">
      <c r="A49" s="379"/>
      <c r="B49" s="412"/>
      <c r="C49" s="412"/>
      <c r="D49" s="412"/>
      <c r="E49" s="370"/>
      <c r="F49" s="370"/>
      <c r="G49" s="373"/>
      <c r="H49" s="196">
        <v>4</v>
      </c>
      <c r="I49" s="196">
        <f t="shared" si="4"/>
        <v>12</v>
      </c>
      <c r="J49" s="158">
        <v>8</v>
      </c>
      <c r="K49" s="158">
        <v>2000</v>
      </c>
      <c r="L49" s="196">
        <v>720</v>
      </c>
      <c r="M49" s="195" t="s">
        <v>319</v>
      </c>
      <c r="N49" s="266"/>
      <c r="O49" s="196">
        <v>3368</v>
      </c>
      <c r="P49" s="416"/>
      <c r="Q49" s="41" t="s">
        <v>316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379"/>
      <c r="B50" s="412"/>
      <c r="C50" s="412"/>
      <c r="D50" s="412"/>
      <c r="E50" s="370"/>
      <c r="F50" s="370"/>
      <c r="G50" s="373"/>
      <c r="H50" s="229">
        <v>4</v>
      </c>
      <c r="I50" s="229">
        <f t="shared" ref="I50:I54" si="5">ROUND(J50+(K50*2/1024),0)</f>
        <v>12</v>
      </c>
      <c r="J50" s="158">
        <v>8</v>
      </c>
      <c r="K50" s="158">
        <v>2000</v>
      </c>
      <c r="L50" s="229">
        <v>720</v>
      </c>
      <c r="M50" s="228" t="s">
        <v>384</v>
      </c>
      <c r="N50" s="266"/>
      <c r="O50" s="229">
        <v>3372</v>
      </c>
      <c r="P50" s="416"/>
      <c r="Q50" s="41" t="s">
        <v>521</v>
      </c>
      <c r="R50" s="235"/>
      <c r="S50" s="235"/>
      <c r="T50" s="235" t="s">
        <v>375</v>
      </c>
      <c r="U50" s="236" t="s">
        <v>376</v>
      </c>
      <c r="V50" s="237" t="s">
        <v>377</v>
      </c>
      <c r="W50" s="234">
        <v>43963</v>
      </c>
    </row>
    <row r="51" spans="1:23" s="9" customFormat="1" ht="28.8" x14ac:dyDescent="0.25">
      <c r="A51" s="379"/>
      <c r="B51" s="412"/>
      <c r="C51" s="412"/>
      <c r="D51" s="412"/>
      <c r="E51" s="370"/>
      <c r="F51" s="370"/>
      <c r="G51" s="373"/>
      <c r="H51" s="239">
        <v>4</v>
      </c>
      <c r="I51" s="239">
        <f t="shared" si="5"/>
        <v>12</v>
      </c>
      <c r="J51" s="158">
        <v>8</v>
      </c>
      <c r="K51" s="158">
        <v>2000</v>
      </c>
      <c r="L51" s="239">
        <v>720</v>
      </c>
      <c r="M51" s="238" t="s">
        <v>440</v>
      </c>
      <c r="N51" s="266"/>
      <c r="O51" s="239">
        <v>3375</v>
      </c>
      <c r="P51" s="416"/>
      <c r="Q51" s="41" t="s">
        <v>520</v>
      </c>
      <c r="R51" s="235"/>
      <c r="S51" s="235"/>
      <c r="T51" s="235" t="s">
        <v>437</v>
      </c>
      <c r="U51" s="236" t="s">
        <v>438</v>
      </c>
      <c r="V51" s="237" t="s">
        <v>439</v>
      </c>
      <c r="W51" s="240">
        <v>43984</v>
      </c>
    </row>
    <row r="52" spans="1:23" s="9" customFormat="1" x14ac:dyDescent="0.25">
      <c r="A52" s="379"/>
      <c r="B52" s="412"/>
      <c r="C52" s="412"/>
      <c r="D52" s="412"/>
      <c r="E52" s="370"/>
      <c r="F52" s="370"/>
      <c r="G52" s="373"/>
      <c r="H52" s="267">
        <v>4</v>
      </c>
      <c r="I52" s="267">
        <f t="shared" si="5"/>
        <v>12</v>
      </c>
      <c r="J52" s="158">
        <v>8</v>
      </c>
      <c r="K52" s="158">
        <v>2000</v>
      </c>
      <c r="L52" s="267">
        <v>720</v>
      </c>
      <c r="M52" s="266" t="s">
        <v>454</v>
      </c>
      <c r="N52" s="266" t="s">
        <v>515</v>
      </c>
      <c r="O52" s="267">
        <v>3378</v>
      </c>
      <c r="P52" s="416"/>
      <c r="Q52" s="41" t="s">
        <v>517</v>
      </c>
      <c r="R52" s="235" t="s">
        <v>517</v>
      </c>
      <c r="S52" s="235" t="s">
        <v>516</v>
      </c>
      <c r="T52" s="235" t="s">
        <v>455</v>
      </c>
      <c r="U52" s="236" t="s">
        <v>456</v>
      </c>
      <c r="V52" s="237" t="s">
        <v>457</v>
      </c>
      <c r="W52" s="268">
        <v>43987</v>
      </c>
    </row>
    <row r="53" spans="1:23" s="9" customFormat="1" ht="28.8" x14ac:dyDescent="0.25">
      <c r="A53" s="379"/>
      <c r="B53" s="412"/>
      <c r="C53" s="412"/>
      <c r="D53" s="412"/>
      <c r="E53" s="370"/>
      <c r="F53" s="370"/>
      <c r="G53" s="373"/>
      <c r="H53" s="304">
        <v>4</v>
      </c>
      <c r="I53" s="304">
        <f t="shared" si="5"/>
        <v>12</v>
      </c>
      <c r="J53" s="158">
        <v>8</v>
      </c>
      <c r="K53" s="158">
        <v>2000</v>
      </c>
      <c r="L53" s="304">
        <v>720</v>
      </c>
      <c r="M53" s="303" t="s">
        <v>492</v>
      </c>
      <c r="N53" s="303" t="s">
        <v>489</v>
      </c>
      <c r="O53" s="304">
        <v>3381</v>
      </c>
      <c r="P53" s="416"/>
      <c r="Q53" s="41" t="s">
        <v>605</v>
      </c>
      <c r="R53" s="235" t="s">
        <v>519</v>
      </c>
      <c r="S53" s="235" t="s">
        <v>518</v>
      </c>
      <c r="T53" s="235" t="s">
        <v>493</v>
      </c>
      <c r="U53" s="236" t="s">
        <v>494</v>
      </c>
      <c r="V53" s="237" t="s">
        <v>495</v>
      </c>
      <c r="W53" s="305">
        <v>43998</v>
      </c>
    </row>
    <row r="54" spans="1:23" s="9" customFormat="1" ht="28.8" x14ac:dyDescent="0.25">
      <c r="A54" s="379"/>
      <c r="B54" s="412"/>
      <c r="C54" s="412"/>
      <c r="D54" s="412"/>
      <c r="E54" s="370"/>
      <c r="F54" s="370"/>
      <c r="G54" s="373"/>
      <c r="H54" s="327">
        <v>4</v>
      </c>
      <c r="I54" s="327">
        <f t="shared" si="5"/>
        <v>12</v>
      </c>
      <c r="J54" s="158">
        <v>8</v>
      </c>
      <c r="K54" s="158">
        <v>2000</v>
      </c>
      <c r="L54" s="327">
        <v>720</v>
      </c>
      <c r="M54" s="326" t="s">
        <v>566</v>
      </c>
      <c r="N54" s="326" t="s">
        <v>489</v>
      </c>
      <c r="O54" s="327">
        <v>3384</v>
      </c>
      <c r="P54" s="416"/>
      <c r="Q54" s="41" t="s">
        <v>560</v>
      </c>
      <c r="R54" s="235"/>
      <c r="S54" s="235"/>
      <c r="T54" s="235" t="s">
        <v>561</v>
      </c>
      <c r="U54" s="236" t="s">
        <v>562</v>
      </c>
      <c r="V54" s="237" t="s">
        <v>563</v>
      </c>
      <c r="W54" s="331">
        <v>44048</v>
      </c>
    </row>
    <row r="55" spans="1:23" s="9" customFormat="1" x14ac:dyDescent="0.25">
      <c r="A55" s="379"/>
      <c r="B55" s="412"/>
      <c r="C55" s="412"/>
      <c r="D55" s="412"/>
      <c r="E55" s="370"/>
      <c r="F55" s="370"/>
      <c r="G55" s="373"/>
      <c r="H55" s="224">
        <v>4</v>
      </c>
      <c r="I55" s="224">
        <f t="shared" si="4"/>
        <v>12</v>
      </c>
      <c r="J55" s="158">
        <v>8</v>
      </c>
      <c r="K55" s="158">
        <v>2000</v>
      </c>
      <c r="L55" s="224">
        <v>720</v>
      </c>
      <c r="M55" s="223" t="s">
        <v>602</v>
      </c>
      <c r="N55" s="266" t="s">
        <v>497</v>
      </c>
      <c r="O55" s="224">
        <v>3387</v>
      </c>
      <c r="P55" s="416"/>
      <c r="Q55" s="41" t="s">
        <v>607</v>
      </c>
      <c r="R55" s="235"/>
      <c r="S55" s="235"/>
      <c r="T55" s="235" t="s">
        <v>608</v>
      </c>
      <c r="U55" s="236" t="s">
        <v>609</v>
      </c>
      <c r="V55" s="237" t="s">
        <v>610</v>
      </c>
      <c r="W55" s="225">
        <v>44063</v>
      </c>
    </row>
    <row r="56" spans="1:23" s="7" customFormat="1" ht="18" customHeight="1" x14ac:dyDescent="0.25">
      <c r="A56" s="382" t="s">
        <v>131</v>
      </c>
      <c r="B56" s="412"/>
      <c r="C56" s="412"/>
      <c r="D56" s="412"/>
      <c r="E56" s="370"/>
      <c r="F56" s="370"/>
      <c r="G56" s="373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386" t="s">
        <v>306</v>
      </c>
      <c r="Q56" s="365" t="s">
        <v>37</v>
      </c>
      <c r="R56" s="410"/>
      <c r="S56" s="410"/>
      <c r="T56" s="386" t="s">
        <v>617</v>
      </c>
      <c r="U56" s="407"/>
      <c r="V56" s="407"/>
      <c r="W56" s="401">
        <v>43612</v>
      </c>
    </row>
    <row r="57" spans="1:23" s="7" customFormat="1" ht="18" customHeight="1" x14ac:dyDescent="0.25">
      <c r="A57" s="383"/>
      <c r="B57" s="412"/>
      <c r="C57" s="412"/>
      <c r="D57" s="412"/>
      <c r="E57" s="370"/>
      <c r="F57" s="370"/>
      <c r="G57" s="373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14"/>
      <c r="Q57" s="365"/>
      <c r="R57" s="414"/>
      <c r="S57" s="414"/>
      <c r="T57" s="414"/>
      <c r="U57" s="422"/>
      <c r="V57" s="422"/>
      <c r="W57" s="401"/>
    </row>
    <row r="58" spans="1:23" s="7" customFormat="1" ht="18" customHeight="1" x14ac:dyDescent="0.25">
      <c r="A58" s="383"/>
      <c r="B58" s="412"/>
      <c r="C58" s="412"/>
      <c r="D58" s="412"/>
      <c r="E58" s="370"/>
      <c r="F58" s="370"/>
      <c r="G58" s="373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14"/>
      <c r="Q58" s="365"/>
      <c r="R58" s="414"/>
      <c r="S58" s="414"/>
      <c r="T58" s="414"/>
      <c r="U58" s="422"/>
      <c r="V58" s="422"/>
      <c r="W58" s="401"/>
    </row>
    <row r="59" spans="1:23" s="7" customFormat="1" ht="18" customHeight="1" x14ac:dyDescent="0.25">
      <c r="A59" s="383"/>
      <c r="B59" s="412"/>
      <c r="C59" s="412"/>
      <c r="D59" s="412"/>
      <c r="E59" s="370"/>
      <c r="F59" s="370"/>
      <c r="G59" s="373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14"/>
      <c r="Q59" s="365"/>
      <c r="R59" s="411"/>
      <c r="S59" s="411"/>
      <c r="T59" s="411"/>
      <c r="U59" s="408"/>
      <c r="V59" s="408"/>
      <c r="W59" s="401"/>
    </row>
    <row r="60" spans="1:23" s="7" customFormat="1" ht="18" customHeight="1" x14ac:dyDescent="0.25">
      <c r="A60" s="383"/>
      <c r="B60" s="412"/>
      <c r="C60" s="412"/>
      <c r="D60" s="412"/>
      <c r="E60" s="370"/>
      <c r="F60" s="370"/>
      <c r="G60" s="373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14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383"/>
      <c r="B61" s="412"/>
      <c r="C61" s="412"/>
      <c r="D61" s="412"/>
      <c r="E61" s="370"/>
      <c r="F61" s="370"/>
      <c r="G61" s="373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14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383"/>
      <c r="B62" s="412"/>
      <c r="C62" s="412"/>
      <c r="D62" s="412"/>
      <c r="E62" s="370"/>
      <c r="F62" s="370"/>
      <c r="G62" s="373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14"/>
      <c r="Q62" s="389" t="s">
        <v>183</v>
      </c>
      <c r="R62" s="389"/>
      <c r="S62" s="389"/>
      <c r="T62" s="389" t="s">
        <v>630</v>
      </c>
      <c r="U62" s="391" t="s">
        <v>631</v>
      </c>
      <c r="V62" s="439" t="s">
        <v>632</v>
      </c>
      <c r="W62" s="395">
        <v>43734</v>
      </c>
    </row>
    <row r="63" spans="1:23" s="7" customFormat="1" x14ac:dyDescent="0.25">
      <c r="A63" s="383"/>
      <c r="B63" s="412"/>
      <c r="C63" s="412"/>
      <c r="D63" s="412"/>
      <c r="E63" s="370"/>
      <c r="F63" s="370"/>
      <c r="G63" s="373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14"/>
      <c r="Q63" s="397"/>
      <c r="R63" s="397"/>
      <c r="S63" s="397"/>
      <c r="T63" s="397"/>
      <c r="U63" s="398"/>
      <c r="V63" s="440"/>
      <c r="W63" s="400"/>
    </row>
    <row r="64" spans="1:23" s="7" customFormat="1" x14ac:dyDescent="0.25">
      <c r="A64" s="383"/>
      <c r="B64" s="412"/>
      <c r="C64" s="412"/>
      <c r="D64" s="412"/>
      <c r="E64" s="370"/>
      <c r="F64" s="370"/>
      <c r="G64" s="373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14"/>
      <c r="Q64" s="397"/>
      <c r="R64" s="397"/>
      <c r="S64" s="397"/>
      <c r="T64" s="397"/>
      <c r="U64" s="398"/>
      <c r="V64" s="440"/>
      <c r="W64" s="400"/>
    </row>
    <row r="65" spans="1:23" s="7" customFormat="1" x14ac:dyDescent="0.25">
      <c r="A65" s="383"/>
      <c r="B65" s="412"/>
      <c r="C65" s="412"/>
      <c r="D65" s="412"/>
      <c r="E65" s="370"/>
      <c r="F65" s="370"/>
      <c r="G65" s="373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14"/>
      <c r="Q65" s="397"/>
      <c r="R65" s="397"/>
      <c r="S65" s="397"/>
      <c r="T65" s="397"/>
      <c r="U65" s="398"/>
      <c r="V65" s="440"/>
      <c r="W65" s="400"/>
    </row>
    <row r="66" spans="1:23" s="7" customFormat="1" x14ac:dyDescent="0.25">
      <c r="A66" s="383"/>
      <c r="B66" s="412"/>
      <c r="C66" s="412"/>
      <c r="D66" s="412"/>
      <c r="E66" s="370"/>
      <c r="F66" s="370"/>
      <c r="G66" s="373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14"/>
      <c r="Q66" s="390"/>
      <c r="R66" s="390"/>
      <c r="S66" s="390"/>
      <c r="T66" s="390"/>
      <c r="U66" s="392"/>
      <c r="V66" s="441"/>
      <c r="W66" s="396"/>
    </row>
    <row r="67" spans="1:23" s="7" customFormat="1" ht="28.8" x14ac:dyDescent="0.25">
      <c r="A67" s="383"/>
      <c r="B67" s="412"/>
      <c r="C67" s="412"/>
      <c r="D67" s="412"/>
      <c r="E67" s="370"/>
      <c r="F67" s="370"/>
      <c r="G67" s="373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14"/>
      <c r="Q67" s="329" t="s">
        <v>633</v>
      </c>
      <c r="R67" s="274"/>
      <c r="S67" s="281"/>
      <c r="T67" s="182" t="s">
        <v>634</v>
      </c>
      <c r="U67" s="185" t="s">
        <v>635</v>
      </c>
      <c r="V67" s="334" t="s">
        <v>636</v>
      </c>
      <c r="W67" s="29">
        <v>43788</v>
      </c>
    </row>
    <row r="68" spans="1:23" s="7" customFormat="1" x14ac:dyDescent="0.25">
      <c r="A68" s="383"/>
      <c r="B68" s="412"/>
      <c r="C68" s="412"/>
      <c r="D68" s="412"/>
      <c r="E68" s="370"/>
      <c r="F68" s="370"/>
      <c r="G68" s="373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522</v>
      </c>
      <c r="O68" s="39">
        <v>3349</v>
      </c>
      <c r="P68" s="414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383"/>
      <c r="B69" s="412"/>
      <c r="C69" s="412"/>
      <c r="D69" s="412"/>
      <c r="E69" s="370"/>
      <c r="F69" s="370"/>
      <c r="G69" s="373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14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383"/>
      <c r="B70" s="412"/>
      <c r="C70" s="412"/>
      <c r="D70" s="412"/>
      <c r="E70" s="370"/>
      <c r="F70" s="370"/>
      <c r="G70" s="373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14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383"/>
      <c r="B71" s="412"/>
      <c r="C71" s="412"/>
      <c r="D71" s="412"/>
      <c r="E71" s="370"/>
      <c r="F71" s="370"/>
      <c r="G71" s="373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216</v>
      </c>
      <c r="N71" s="264"/>
      <c r="O71" s="107">
        <v>3357</v>
      </c>
      <c r="P71" s="414"/>
      <c r="Q71" s="111" t="s">
        <v>218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383"/>
      <c r="B72" s="412"/>
      <c r="C72" s="412"/>
      <c r="D72" s="412"/>
      <c r="E72" s="370"/>
      <c r="F72" s="370"/>
      <c r="G72" s="373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245</v>
      </c>
      <c r="N72" s="264"/>
      <c r="O72" s="128">
        <v>3360</v>
      </c>
      <c r="P72" s="414"/>
      <c r="Q72" s="130" t="s">
        <v>240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383"/>
      <c r="B73" s="412"/>
      <c r="C73" s="412"/>
      <c r="D73" s="412"/>
      <c r="E73" s="370"/>
      <c r="F73" s="370"/>
      <c r="G73" s="373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261</v>
      </c>
      <c r="N73" s="264"/>
      <c r="O73" s="167">
        <v>3363</v>
      </c>
      <c r="P73" s="414"/>
      <c r="Q73" s="169" t="s">
        <v>258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383"/>
      <c r="B74" s="412"/>
      <c r="C74" s="412"/>
      <c r="D74" s="412"/>
      <c r="E74" s="370"/>
      <c r="F74" s="370"/>
      <c r="G74" s="373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305</v>
      </c>
      <c r="N74" s="264"/>
      <c r="O74" s="171">
        <v>3366</v>
      </c>
      <c r="P74" s="414"/>
      <c r="Q74" s="324" t="s">
        <v>301</v>
      </c>
      <c r="R74" s="324"/>
      <c r="S74" s="324" t="s">
        <v>629</v>
      </c>
      <c r="T74" s="324" t="s">
        <v>625</v>
      </c>
      <c r="U74" s="186" t="s">
        <v>626</v>
      </c>
      <c r="V74" s="333" t="s">
        <v>627</v>
      </c>
      <c r="W74" s="174">
        <v>43944</v>
      </c>
    </row>
    <row r="75" spans="1:23" s="7" customFormat="1" x14ac:dyDescent="0.25">
      <c r="A75" s="383"/>
      <c r="B75" s="412"/>
      <c r="C75" s="412"/>
      <c r="D75" s="412"/>
      <c r="E75" s="370"/>
      <c r="F75" s="370"/>
      <c r="G75" s="373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324</v>
      </c>
      <c r="N75" s="264" t="s">
        <v>533</v>
      </c>
      <c r="O75" s="206">
        <v>3369</v>
      </c>
      <c r="P75" s="414"/>
      <c r="Q75" s="207" t="s">
        <v>228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383"/>
      <c r="B76" s="412"/>
      <c r="C76" s="412"/>
      <c r="D76" s="412"/>
      <c r="E76" s="370"/>
      <c r="F76" s="370"/>
      <c r="G76" s="373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404</v>
      </c>
      <c r="N76" s="264"/>
      <c r="O76" s="227">
        <v>3373</v>
      </c>
      <c r="P76" s="414"/>
      <c r="Q76" s="230" t="s">
        <v>398</v>
      </c>
      <c r="R76" s="271"/>
      <c r="S76" s="280"/>
      <c r="T76" s="230" t="s">
        <v>401</v>
      </c>
      <c r="U76" s="231" t="s">
        <v>402</v>
      </c>
      <c r="V76" s="204" t="s">
        <v>403</v>
      </c>
      <c r="W76" s="233">
        <v>43966</v>
      </c>
    </row>
    <row r="77" spans="1:23" s="7" customFormat="1" ht="28.8" x14ac:dyDescent="0.25">
      <c r="A77" s="383"/>
      <c r="B77" s="412"/>
      <c r="C77" s="412"/>
      <c r="D77" s="412"/>
      <c r="E77" s="370"/>
      <c r="F77" s="370"/>
      <c r="G77" s="373"/>
      <c r="H77" s="247">
        <v>4</v>
      </c>
      <c r="I77" s="247">
        <f t="shared" ref="I77:I80" si="6">ROUND(J77+(K77*2/1024),0)</f>
        <v>8</v>
      </c>
      <c r="J77" s="158">
        <v>4</v>
      </c>
      <c r="K77" s="158">
        <v>2000</v>
      </c>
      <c r="L77" s="247">
        <v>420</v>
      </c>
      <c r="M77" s="246" t="s">
        <v>448</v>
      </c>
      <c r="N77" s="264"/>
      <c r="O77" s="247">
        <v>3376</v>
      </c>
      <c r="P77" s="414"/>
      <c r="Q77" s="248" t="s">
        <v>479</v>
      </c>
      <c r="R77" s="271"/>
      <c r="S77" s="280"/>
      <c r="T77" s="248" t="s">
        <v>445</v>
      </c>
      <c r="U77" s="249" t="s">
        <v>446</v>
      </c>
      <c r="V77" s="204" t="s">
        <v>447</v>
      </c>
      <c r="W77" s="250">
        <v>43984</v>
      </c>
    </row>
    <row r="78" spans="1:23" s="7" customFormat="1" ht="28.8" x14ac:dyDescent="0.25">
      <c r="A78" s="383"/>
      <c r="B78" s="412"/>
      <c r="C78" s="412"/>
      <c r="D78" s="412"/>
      <c r="E78" s="370"/>
      <c r="F78" s="370"/>
      <c r="G78" s="373"/>
      <c r="H78" s="270">
        <v>4</v>
      </c>
      <c r="I78" s="270">
        <f t="shared" si="6"/>
        <v>8</v>
      </c>
      <c r="J78" s="158">
        <v>4</v>
      </c>
      <c r="K78" s="158">
        <v>2000</v>
      </c>
      <c r="L78" s="270">
        <v>420</v>
      </c>
      <c r="M78" s="269" t="s">
        <v>475</v>
      </c>
      <c r="N78" s="269"/>
      <c r="O78" s="270">
        <v>3379</v>
      </c>
      <c r="P78" s="414"/>
      <c r="Q78" s="271" t="s">
        <v>478</v>
      </c>
      <c r="R78" s="271"/>
      <c r="S78" s="280"/>
      <c r="T78" s="271" t="s">
        <v>474</v>
      </c>
      <c r="U78" s="272" t="s">
        <v>476</v>
      </c>
      <c r="V78" s="204" t="s">
        <v>477</v>
      </c>
      <c r="W78" s="273">
        <v>43990</v>
      </c>
    </row>
    <row r="79" spans="1:23" s="7" customFormat="1" x14ac:dyDescent="0.25">
      <c r="A79" s="383"/>
      <c r="B79" s="412"/>
      <c r="C79" s="412"/>
      <c r="D79" s="412"/>
      <c r="E79" s="370"/>
      <c r="F79" s="370"/>
      <c r="G79" s="373"/>
      <c r="H79" s="310">
        <v>4</v>
      </c>
      <c r="I79" s="310">
        <f t="shared" si="6"/>
        <v>8</v>
      </c>
      <c r="J79" s="158">
        <v>4</v>
      </c>
      <c r="K79" s="158">
        <v>2000</v>
      </c>
      <c r="L79" s="310">
        <v>420</v>
      </c>
      <c r="M79" s="309" t="s">
        <v>508</v>
      </c>
      <c r="N79" s="386" t="s">
        <v>501</v>
      </c>
      <c r="O79" s="310">
        <v>3382</v>
      </c>
      <c r="P79" s="414"/>
      <c r="Q79" s="311" t="s">
        <v>502</v>
      </c>
      <c r="R79" s="311" t="s">
        <v>504</v>
      </c>
      <c r="S79" s="311" t="s">
        <v>514</v>
      </c>
      <c r="T79" s="311" t="s">
        <v>505</v>
      </c>
      <c r="U79" s="312" t="s">
        <v>506</v>
      </c>
      <c r="V79" s="204" t="s">
        <v>507</v>
      </c>
      <c r="W79" s="313">
        <v>44006</v>
      </c>
    </row>
    <row r="80" spans="1:23" s="7" customFormat="1" ht="28.8" x14ac:dyDescent="0.25">
      <c r="A80" s="383"/>
      <c r="B80" s="412"/>
      <c r="C80" s="412"/>
      <c r="D80" s="412"/>
      <c r="E80" s="370"/>
      <c r="F80" s="370"/>
      <c r="G80" s="373"/>
      <c r="H80" s="337">
        <v>4</v>
      </c>
      <c r="I80" s="337">
        <f t="shared" si="6"/>
        <v>8</v>
      </c>
      <c r="J80" s="158">
        <v>4</v>
      </c>
      <c r="K80" s="158">
        <v>2000</v>
      </c>
      <c r="L80" s="337">
        <v>420</v>
      </c>
      <c r="M80" s="336" t="s">
        <v>580</v>
      </c>
      <c r="N80" s="387"/>
      <c r="O80" s="337">
        <v>3385</v>
      </c>
      <c r="P80" s="414"/>
      <c r="Q80" s="338" t="s">
        <v>570</v>
      </c>
      <c r="R80" s="338" t="s">
        <v>571</v>
      </c>
      <c r="S80" s="338" t="s">
        <v>569</v>
      </c>
      <c r="T80" s="338" t="s">
        <v>576</v>
      </c>
      <c r="U80" s="339" t="s">
        <v>577</v>
      </c>
      <c r="V80" s="341" t="s">
        <v>578</v>
      </c>
      <c r="W80" s="340">
        <v>44053</v>
      </c>
    </row>
    <row r="81" spans="1:23" s="7" customFormat="1" x14ac:dyDescent="0.25">
      <c r="A81" s="383"/>
      <c r="B81" s="412"/>
      <c r="C81" s="412"/>
      <c r="D81" s="412"/>
      <c r="E81" s="371"/>
      <c r="F81" s="371"/>
      <c r="G81" s="374"/>
      <c r="H81" s="161">
        <v>4</v>
      </c>
      <c r="I81" s="161">
        <f t="shared" ref="I81" si="7">ROUND(J81+(K81*2/1024),0)</f>
        <v>8</v>
      </c>
      <c r="J81" s="158">
        <v>4</v>
      </c>
      <c r="K81" s="158">
        <v>2000</v>
      </c>
      <c r="L81" s="161">
        <v>420</v>
      </c>
      <c r="M81" s="160" t="s">
        <v>651</v>
      </c>
      <c r="N81" s="388"/>
      <c r="O81" s="161">
        <v>3388</v>
      </c>
      <c r="P81" s="411"/>
      <c r="Q81" s="164" t="s">
        <v>645</v>
      </c>
      <c r="R81" s="271" t="s">
        <v>646</v>
      </c>
      <c r="S81" s="280" t="s">
        <v>653</v>
      </c>
      <c r="T81" s="180" t="s">
        <v>648</v>
      </c>
      <c r="U81" s="189" t="s">
        <v>654</v>
      </c>
      <c r="V81" s="341" t="s">
        <v>655</v>
      </c>
      <c r="W81" s="163">
        <v>44068</v>
      </c>
    </row>
  </sheetData>
  <autoFilter ref="A2:W81"/>
  <mergeCells count="57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2" r:id="rId1"/>
    <hyperlink ref="V23" r:id="rId2"/>
    <hyperlink ref="V50" r:id="rId3"/>
    <hyperlink ref="V76" r:id="rId4"/>
    <hyperlink ref="V51" r:id="rId5"/>
    <hyperlink ref="V77" r:id="rId6"/>
    <hyperlink ref="V25" r:id="rId7"/>
    <hyperlink ref="V52" r:id="rId8"/>
    <hyperlink ref="V78" r:id="rId9"/>
    <hyperlink ref="V48" r:id="rId10"/>
    <hyperlink ref="V26" r:id="rId11"/>
    <hyperlink ref="V53" r:id="rId12"/>
    <hyperlink ref="V79" r:id="rId13"/>
    <hyperlink ref="V27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8" r:id="rId27"/>
    <hyperlink ref="V29" r:id="rId28"/>
  </hyperlinks>
  <pageMargins left="0.7" right="0.7" top="0.75" bottom="0.75" header="0.3" footer="0.3"/>
  <pageSetup paperSize="9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8.176~186 (Non-pi)</vt:lpstr>
      <vt:lpstr>9.112~115 (Non-pi)</vt:lpstr>
      <vt:lpstr>8.188~194 (pi)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2020-09-07T02:18:28Z</dcterms:modified>
</cp:coreProperties>
</file>