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Business Metrics\"/>
    </mc:Choice>
  </mc:AlternateContent>
  <bookViews>
    <workbookView xWindow="0" yWindow="0" windowWidth="6765" windowHeight="7680" tabRatio="500"/>
  </bookViews>
  <sheets>
    <sheet name="Egger Roasters Case Study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8" i="1" l="1"/>
  <c r="H68" i="1"/>
  <c r="E68" i="1"/>
  <c r="D68" i="1"/>
  <c r="D41" i="1"/>
  <c r="E41" i="1"/>
  <c r="F41" i="1"/>
  <c r="G41" i="1"/>
  <c r="H41" i="1"/>
  <c r="I41" i="1"/>
  <c r="J41" i="1"/>
  <c r="K41" i="1"/>
  <c r="L41" i="1"/>
  <c r="C41" i="1"/>
  <c r="C29" i="1"/>
  <c r="B87" i="1"/>
  <c r="C82" i="1"/>
  <c r="C84" i="1"/>
  <c r="C87" i="1"/>
  <c r="D82" i="1"/>
  <c r="D84" i="1"/>
  <c r="D87" i="1"/>
  <c r="E82" i="1"/>
  <c r="E84" i="1"/>
  <c r="E87" i="1"/>
  <c r="F82" i="1"/>
  <c r="F84" i="1"/>
  <c r="F87" i="1"/>
  <c r="G82" i="1"/>
  <c r="G84" i="1"/>
  <c r="G87" i="1"/>
  <c r="H82" i="1"/>
  <c r="H84" i="1"/>
  <c r="H87" i="1"/>
  <c r="I82" i="1"/>
  <c r="I84" i="1"/>
  <c r="I87" i="1"/>
  <c r="J82" i="1"/>
  <c r="J84" i="1"/>
  <c r="J87" i="1"/>
  <c r="K82" i="1"/>
  <c r="K84" i="1"/>
  <c r="K87" i="1"/>
  <c r="L82" i="1"/>
  <c r="L84" i="1"/>
  <c r="L87" i="1"/>
  <c r="M82" i="1"/>
  <c r="M84" i="1"/>
  <c r="M87" i="1"/>
  <c r="N82" i="1"/>
  <c r="N84" i="1"/>
  <c r="N87" i="1"/>
  <c r="P82" i="1"/>
  <c r="P84" i="1"/>
  <c r="P87" i="1"/>
  <c r="Q82" i="1"/>
  <c r="Q84" i="1"/>
  <c r="Q87" i="1"/>
  <c r="R82" i="1"/>
  <c r="R84" i="1"/>
  <c r="R87" i="1"/>
  <c r="S82" i="1"/>
  <c r="S84" i="1"/>
  <c r="S87" i="1"/>
  <c r="T82" i="1"/>
  <c r="T84" i="1"/>
  <c r="T87" i="1"/>
  <c r="U82" i="1"/>
  <c r="U84" i="1"/>
  <c r="U87" i="1"/>
  <c r="V82" i="1"/>
  <c r="V84" i="1"/>
  <c r="V87" i="1"/>
  <c r="W82" i="1"/>
  <c r="W84" i="1"/>
  <c r="W87" i="1"/>
  <c r="X82" i="1"/>
  <c r="X84" i="1"/>
  <c r="X87" i="1"/>
  <c r="Y82" i="1"/>
  <c r="Y84" i="1"/>
  <c r="Y87" i="1"/>
  <c r="Z82" i="1"/>
  <c r="Z84" i="1"/>
  <c r="Z87" i="1"/>
  <c r="AA82" i="1"/>
  <c r="AA84" i="1"/>
  <c r="AA87" i="1"/>
  <c r="C43" i="1"/>
  <c r="D43" i="1"/>
  <c r="E43" i="1"/>
  <c r="F43" i="1"/>
  <c r="G43" i="1"/>
  <c r="H43" i="1"/>
  <c r="I43" i="1"/>
  <c r="J43" i="1"/>
  <c r="K43" i="1"/>
  <c r="L43" i="1"/>
  <c r="M41" i="1"/>
  <c r="M43" i="1"/>
  <c r="N41" i="1"/>
  <c r="N43" i="1"/>
  <c r="N44" i="1"/>
  <c r="C68" i="1"/>
  <c r="C71" i="1"/>
  <c r="F68" i="1"/>
  <c r="G68" i="1"/>
  <c r="I68" i="1"/>
  <c r="J68" i="1"/>
  <c r="K68" i="1"/>
  <c r="M68" i="1"/>
  <c r="N68" i="1"/>
  <c r="T43" i="1"/>
  <c r="U43" i="1"/>
  <c r="V43" i="1"/>
  <c r="W43" i="1"/>
  <c r="X43" i="1"/>
  <c r="Y43" i="1"/>
  <c r="Z43" i="1"/>
  <c r="AA43" i="1"/>
  <c r="P41" i="1"/>
  <c r="P43" i="1"/>
  <c r="Q43" i="1"/>
  <c r="R43" i="1"/>
  <c r="S43" i="1"/>
  <c r="T44" i="1"/>
  <c r="U44" i="1"/>
  <c r="V44" i="1"/>
  <c r="W44" i="1"/>
  <c r="X44" i="1"/>
  <c r="Y44" i="1"/>
  <c r="Z44" i="1"/>
  <c r="AA44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P46" i="1"/>
  <c r="Q46" i="1"/>
  <c r="R46" i="1"/>
  <c r="S46" i="1"/>
  <c r="T46" i="1"/>
  <c r="U46" i="1"/>
  <c r="V46" i="1"/>
  <c r="W46" i="1"/>
  <c r="X46" i="1"/>
  <c r="Y46" i="1"/>
  <c r="Z46" i="1"/>
  <c r="AA46" i="1"/>
  <c r="S44" i="1"/>
  <c r="E26" i="1"/>
  <c r="F26" i="1"/>
  <c r="G26" i="1"/>
  <c r="H26" i="1"/>
  <c r="I26" i="1"/>
  <c r="J26" i="1"/>
  <c r="K26" i="1"/>
  <c r="L26" i="1"/>
  <c r="M26" i="1"/>
  <c r="N26" i="1"/>
  <c r="D26" i="1"/>
  <c r="D71" i="1"/>
  <c r="D72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C72" i="1"/>
  <c r="P44" i="1"/>
  <c r="Q44" i="1"/>
  <c r="R44" i="1"/>
  <c r="F44" i="1"/>
  <c r="G44" i="1"/>
  <c r="H44" i="1"/>
  <c r="I44" i="1"/>
  <c r="J44" i="1"/>
  <c r="K44" i="1"/>
  <c r="L44" i="1"/>
  <c r="M44" i="1"/>
  <c r="E44" i="1"/>
  <c r="D44" i="1"/>
  <c r="C44" i="1"/>
  <c r="D29" i="1"/>
  <c r="D30" i="1"/>
  <c r="E29" i="1"/>
  <c r="E30" i="1"/>
  <c r="F29" i="1"/>
  <c r="F30" i="1"/>
  <c r="G29" i="1"/>
  <c r="G30" i="1"/>
  <c r="H29" i="1"/>
  <c r="H30" i="1"/>
  <c r="I29" i="1"/>
  <c r="I30" i="1"/>
  <c r="J29" i="1"/>
  <c r="J30" i="1"/>
  <c r="K29" i="1"/>
  <c r="K30" i="1"/>
  <c r="L29" i="1"/>
  <c r="L30" i="1"/>
  <c r="M29" i="1"/>
  <c r="M30" i="1"/>
  <c r="N29" i="1"/>
  <c r="N30" i="1"/>
  <c r="C30" i="1"/>
</calcChain>
</file>

<file path=xl/sharedStrings.xml><?xml version="1.0" encoding="utf-8"?>
<sst xmlns="http://schemas.openxmlformats.org/spreadsheetml/2006/main" count="156" uniqueCount="79">
  <si>
    <t xml:space="preserve">January </t>
  </si>
  <si>
    <t>February</t>
  </si>
  <si>
    <t>March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</si>
  <si>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</si>
  <si>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</si>
  <si>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</si>
  <si>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</si>
  <si>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</si>
  <si>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</si>
  <si>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</si>
  <si>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</si>
  <si>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</si>
  <si>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General &amp; Administrative Expense</t>
  </si>
  <si>
    <t>Egger's Coffee Roasters</t>
  </si>
  <si>
    <t>Sell roasted, packaged, and delivered beans to retailer for $6/pound</t>
  </si>
  <si>
    <t>Net Profit (calculated monthly)</t>
  </si>
  <si>
    <t>Cash Received</t>
  </si>
  <si>
    <t>General &amp; Administrative (Fixed) Expense</t>
  </si>
  <si>
    <t xml:space="preserve">Variable Expense for Production </t>
  </si>
  <si>
    <t>Aggregate Profit</t>
  </si>
  <si>
    <t xml:space="preserve">first order placed in January, first product delivered in February, first cash payment received in April </t>
  </si>
  <si>
    <t>Net Cash flow for Month</t>
  </si>
  <si>
    <t xml:space="preserve">Sales Revenue -- matched to when order confirmed </t>
  </si>
  <si>
    <t>Capital Purchases</t>
  </si>
  <si>
    <t>Cash on Hand</t>
  </si>
  <si>
    <t xml:space="preserve"> Organizing Period</t>
  </si>
  <si>
    <t>Profit &amp; Loss (P&amp;L) Statement  [Simplified]</t>
  </si>
  <si>
    <t>Depreciation 3 years flat line on $540,000 roasting equipment</t>
  </si>
  <si>
    <t>Rent, Utilities,  Insurance, Bookkeeping, etc (fixed costs) - $10,000/month - $120,000 per year"Fixed Cost" (Called a "fixed cost" because it doesn’t depend on amount of beans roasted)</t>
  </si>
  <si>
    <t xml:space="preserve">Average time from order to delivery is 1 month </t>
  </si>
  <si>
    <t xml:space="preserve">Buy Capital Equpment (Roasting Machines) for $540,000 during organizing period for business </t>
  </si>
  <si>
    <t>Note that the business is profitable from the first month</t>
  </si>
  <si>
    <t>[March - Point of Maximum Total Cash Drawdown]</t>
  </si>
  <si>
    <t>[April - Point of Cash Flow Breakeven]</t>
  </si>
  <si>
    <t>It takes more than 15 months to get back to the original $800,000 invested.</t>
  </si>
  <si>
    <t xml:space="preserve">Scenario 1  - Profit and Loss Statement - Calculated Monthly </t>
  </si>
  <si>
    <t>Scenario 2 - Cash Flow Statement - Calculated Monthly</t>
  </si>
  <si>
    <t>Scenario 1 - Cash Flow Statement - Calculated Monthly</t>
  </si>
  <si>
    <t xml:space="preserve">Statement of Cash Flows [Simplified] </t>
  </si>
  <si>
    <t xml:space="preserve">Aggregate Net Cash Flow (me + the Business together) </t>
  </si>
  <si>
    <t>Sounds like a no-lose proposition!</t>
  </si>
  <si>
    <t>First year's profits are $600,000 - an outstanding return on my $800,000 investment!</t>
  </si>
  <si>
    <t xml:space="preserve">Tracking my cash flow gives a very different picture - </t>
  </si>
  <si>
    <t>The business almost runs out of cash in March, ending the month with only $5,000 of my original $800,000 still in the bank.</t>
  </si>
  <si>
    <t>That was close!</t>
  </si>
  <si>
    <t xml:space="preserve">Scenario 2  - Profit and Loss Statement - Calculated Monthly </t>
  </si>
  <si>
    <t>and so on…</t>
  </si>
  <si>
    <t>Scenario 1- Assume steady orders &amp; sales of $25,000 pounds per month</t>
  </si>
  <si>
    <t>Variable Costs  [approx. Cost of Goods Sold]</t>
  </si>
  <si>
    <t xml:space="preserve">Business Plan </t>
  </si>
  <si>
    <t xml:space="preserve">Buy Green (unroasted) Coffee Beans for cash  on delivery -  $2/pound after receiving bulk order for roast beans  ("variable cost"  as depends on number of pounds roasted) </t>
  </si>
  <si>
    <t xml:space="preserve">Average time from delivery until when retailer pays is 2 months  (Typical "Net 60" Payment Terms) </t>
  </si>
  <si>
    <t xml:space="preserve">Under this scenario, total orders equal $6.75 million </t>
  </si>
  <si>
    <t>Scenario 1- Assume steady unit sales of 25,000 pounds per month</t>
  </si>
  <si>
    <t>100,000 pounds per month for months 7-9</t>
  </si>
  <si>
    <t>200,000 pounds per month for months 10-12</t>
  </si>
  <si>
    <t>25,000 pounds per month for months 1-3</t>
  </si>
  <si>
    <t>50,000 pounds per month for months 4-6</t>
  </si>
  <si>
    <t>Additional variable cost per pound roasted for fuel, labor, packaging, transportation, etc to deliver beans to retailer is  $2/pound</t>
  </si>
  <si>
    <t>Unit Sales (in pounds)</t>
  </si>
  <si>
    <t>Year 2</t>
  </si>
  <si>
    <t xml:space="preserve">Start to Borrow from emergency sources - friends &amp; family </t>
  </si>
  <si>
    <t>Put it on my credit card!</t>
  </si>
  <si>
    <t xml:space="preserve">start to panic </t>
  </si>
  <si>
    <t xml:space="preserve">Does it get better, ever? </t>
  </si>
  <si>
    <t>Scenario 2 - Assume Rapid Increases in Sales</t>
  </si>
  <si>
    <r>
      <t xml:space="preserve">and total profits equal $1.95 million. </t>
    </r>
    <r>
      <rPr>
        <i/>
        <sz val="12"/>
        <color rgb="FF000000"/>
        <rFont val="宋体"/>
        <scheme val="minor"/>
      </rPr>
      <t>What a great business, right?</t>
    </r>
  </si>
  <si>
    <t>sales level off…</t>
  </si>
  <si>
    <t xml:space="preserve">no…only if... </t>
  </si>
  <si>
    <t xml:space="preserve">Invest $800,000 cash savings for capital equipment and "working capital. "  (In an emergency, I can borrow up to another $800,000 from friends and family) </t>
  </si>
  <si>
    <t>General &amp; Administrative (G&amp;A) Expense</t>
  </si>
  <si>
    <t>Sales Revenue</t>
  </si>
  <si>
    <t>Depreciation (3 years straight line on $540,000 roasting equipment)</t>
  </si>
  <si>
    <t xml:space="preserve">Variable costs of good sold </t>
  </si>
  <si>
    <t xml:space="preserve">Variable Expense for current month's production </t>
  </si>
  <si>
    <t>[Return of original Capital invested - January Year 3]</t>
  </si>
  <si>
    <t>exhaust reserves</t>
  </si>
  <si>
    <t>unable to pay for beans delivered - go bankrupt!</t>
  </si>
  <si>
    <t>All assumptions the same as Scenario 1 Above, but assume sales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</si>
</sst>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76" formatCode="&quot;$&quot;#,##0"/>
    <numFmt numFmtId="177" formatCode="&quot;$&quot;#,##0.00"/>
  </numFmts>
  <fonts count="20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006100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6"/>
      <color theme="1"/>
      <name val="宋体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i/>
      <sz val="12"/>
      <color theme="1"/>
      <name val="宋体"/>
      <scheme val="minor"/>
    </font>
    <font>
      <b/>
      <sz val="12"/>
      <color rgb="FF006100"/>
      <name val="宋体"/>
      <scheme val="minor"/>
    </font>
    <font>
      <b/>
      <sz val="12"/>
      <color rgb="FFFF0000"/>
      <name val="宋体"/>
      <scheme val="minor"/>
    </font>
    <font>
      <sz val="12"/>
      <color rgb="FF9C6500"/>
      <name val="宋体"/>
      <family val="2"/>
      <scheme val="minor"/>
    </font>
    <font>
      <i/>
      <sz val="12"/>
      <color rgb="FF000000"/>
      <name val="宋体"/>
      <scheme val="minor"/>
    </font>
    <font>
      <sz val="12"/>
      <color rgb="FF0000FF"/>
      <name val="宋体"/>
      <scheme val="minor"/>
    </font>
    <font>
      <i/>
      <sz val="12"/>
      <name val="宋体"/>
      <scheme val="minor"/>
    </font>
    <font>
      <i/>
      <sz val="14"/>
      <color theme="1"/>
      <name val="宋体"/>
      <scheme val="minor"/>
    </font>
    <font>
      <sz val="12"/>
      <color rgb="FF000000"/>
      <name val="宋体"/>
      <family val="2"/>
      <scheme val="minor"/>
    </font>
    <font>
      <i/>
      <sz val="14"/>
      <color rgb="FF000000"/>
      <name val="宋体"/>
      <scheme val="minor"/>
    </font>
    <font>
      <sz val="12"/>
      <color rgb="FF3F3F76"/>
      <name val="宋体"/>
      <family val="2"/>
      <scheme val="minor"/>
    </font>
    <font>
      <b/>
      <i/>
      <sz val="14"/>
      <color rgb="FF000000"/>
      <name val="宋体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1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7" fillId="5" borderId="7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176" fontId="0" fillId="0" borderId="0" xfId="0" applyNumberFormat="1"/>
    <xf numFmtId="0" fontId="0" fillId="0" borderId="1" xfId="0" applyBorder="1"/>
    <xf numFmtId="0" fontId="4" fillId="0" borderId="0" xfId="0" applyFont="1"/>
    <xf numFmtId="6" fontId="0" fillId="0" borderId="0" xfId="0" applyNumberFormat="1"/>
    <xf numFmtId="0" fontId="7" fillId="0" borderId="0" xfId="0" applyFont="1"/>
    <xf numFmtId="8" fontId="0" fillId="0" borderId="0" xfId="0" applyNumberFormat="1"/>
    <xf numFmtId="8" fontId="3" fillId="0" borderId="0" xfId="0" applyNumberFormat="1" applyFont="1"/>
    <xf numFmtId="0" fontId="9" fillId="0" borderId="0" xfId="0" applyFont="1"/>
    <xf numFmtId="0" fontId="3" fillId="0" borderId="0" xfId="0" applyFont="1"/>
    <xf numFmtId="0" fontId="0" fillId="0" borderId="0" xfId="0" applyBorder="1"/>
    <xf numFmtId="0" fontId="0" fillId="0" borderId="2" xfId="0" applyBorder="1"/>
    <xf numFmtId="6" fontId="0" fillId="0" borderId="2" xfId="0" applyNumberFormat="1" applyBorder="1"/>
    <xf numFmtId="176" fontId="0" fillId="0" borderId="2" xfId="0" applyNumberFormat="1" applyBorder="1"/>
    <xf numFmtId="176" fontId="8" fillId="2" borderId="2" xfId="1" applyNumberFormat="1" applyFont="1" applyBorder="1"/>
    <xf numFmtId="0" fontId="3" fillId="0" borderId="2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15" fillId="0" borderId="3" xfId="0" applyFont="1" applyBorder="1"/>
    <xf numFmtId="6" fontId="15" fillId="0" borderId="0" xfId="0" applyNumberFormat="1" applyFont="1" applyBorder="1"/>
    <xf numFmtId="0" fontId="15" fillId="0" borderId="0" xfId="0" applyFont="1" applyFill="1" applyBorder="1"/>
    <xf numFmtId="8" fontId="0" fillId="0" borderId="2" xfId="0" applyNumberFormat="1" applyBorder="1"/>
    <xf numFmtId="0" fontId="13" fillId="0" borderId="2" xfId="0" applyFont="1" applyBorder="1"/>
    <xf numFmtId="8" fontId="12" fillId="0" borderId="2" xfId="0" applyNumberFormat="1" applyFont="1" applyBorder="1"/>
    <xf numFmtId="8" fontId="1" fillId="4" borderId="2" xfId="13" applyNumberFormat="1" applyBorder="1"/>
    <xf numFmtId="0" fontId="10" fillId="3" borderId="5" xfId="12" applyBorder="1"/>
    <xf numFmtId="0" fontId="10" fillId="3" borderId="6" xfId="12" applyBorder="1"/>
    <xf numFmtId="0" fontId="10" fillId="3" borderId="3" xfId="12" applyBorder="1"/>
    <xf numFmtId="177" fontId="0" fillId="0" borderId="0" xfId="0" applyNumberFormat="1"/>
    <xf numFmtId="3" fontId="0" fillId="0" borderId="2" xfId="0" applyNumberFormat="1" applyBorder="1"/>
    <xf numFmtId="0" fontId="3" fillId="0" borderId="0" xfId="0" applyFont="1" applyBorder="1"/>
    <xf numFmtId="3" fontId="0" fillId="0" borderId="0" xfId="0" applyNumberFormat="1"/>
    <xf numFmtId="3" fontId="0" fillId="0" borderId="0" xfId="0" applyNumberFormat="1" applyFill="1" applyBorder="1"/>
    <xf numFmtId="6" fontId="0" fillId="0" borderId="0" xfId="0" applyNumberFormat="1" applyBorder="1"/>
    <xf numFmtId="176" fontId="15" fillId="0" borderId="0" xfId="0" applyNumberFormat="1" applyFont="1" applyBorder="1"/>
    <xf numFmtId="3" fontId="15" fillId="0" borderId="3" xfId="0" applyNumberFormat="1" applyFont="1" applyBorder="1"/>
    <xf numFmtId="8" fontId="0" fillId="0" borderId="2" xfId="0" applyNumberFormat="1" applyFont="1" applyBorder="1"/>
    <xf numFmtId="3" fontId="0" fillId="0" borderId="0" xfId="0" applyNumberFormat="1" applyBorder="1"/>
    <xf numFmtId="0" fontId="17" fillId="5" borderId="7" xfId="74"/>
    <xf numFmtId="0" fontId="0" fillId="0" borderId="8" xfId="0" applyBorder="1"/>
    <xf numFmtId="0" fontId="0" fillId="0" borderId="4" xfId="0" applyBorder="1"/>
    <xf numFmtId="0" fontId="18" fillId="0" borderId="0" xfId="0" applyFont="1"/>
    <xf numFmtId="3" fontId="15" fillId="0" borderId="2" xfId="0" applyNumberFormat="1" applyFont="1" applyBorder="1"/>
    <xf numFmtId="176" fontId="15" fillId="0" borderId="2" xfId="0" applyNumberFormat="1" applyFont="1" applyBorder="1"/>
    <xf numFmtId="3" fontId="17" fillId="5" borderId="2" xfId="74" applyNumberFormat="1" applyBorder="1"/>
    <xf numFmtId="6" fontId="15" fillId="0" borderId="2" xfId="0" applyNumberFormat="1" applyFont="1" applyBorder="1"/>
    <xf numFmtId="176" fontId="0" fillId="0" borderId="0" xfId="0" applyNumberFormat="1" applyBorder="1"/>
    <xf numFmtId="176" fontId="8" fillId="2" borderId="0" xfId="1" applyNumberFormat="1" applyFont="1" applyBorder="1"/>
    <xf numFmtId="0" fontId="10" fillId="3" borderId="4" xfId="12" applyBorder="1"/>
    <xf numFmtId="0" fontId="0" fillId="0" borderId="5" xfId="0" applyBorder="1"/>
    <xf numFmtId="3" fontId="15" fillId="0" borderId="6" xfId="0" applyNumberFormat="1" applyFont="1" applyBorder="1"/>
    <xf numFmtId="6" fontId="0" fillId="0" borderId="5" xfId="0" applyNumberFormat="1" applyBorder="1"/>
    <xf numFmtId="8" fontId="0" fillId="0" borderId="5" xfId="0" applyNumberFormat="1" applyBorder="1"/>
    <xf numFmtId="8" fontId="0" fillId="0" borderId="5" xfId="0" applyNumberFormat="1" applyFont="1" applyBorder="1"/>
    <xf numFmtId="8" fontId="0" fillId="0" borderId="9" xfId="0" applyNumberFormat="1" applyBorder="1"/>
    <xf numFmtId="0" fontId="0" fillId="0" borderId="3" xfId="0" applyBorder="1"/>
    <xf numFmtId="6" fontId="0" fillId="0" borderId="3" xfId="0" applyNumberFormat="1" applyBorder="1"/>
    <xf numFmtId="8" fontId="0" fillId="0" borderId="3" xfId="0" applyNumberFormat="1" applyBorder="1"/>
    <xf numFmtId="8" fontId="0" fillId="0" borderId="3" xfId="0" applyNumberFormat="1" applyFont="1" applyBorder="1"/>
    <xf numFmtId="0" fontId="0" fillId="0" borderId="10" xfId="0" applyBorder="1"/>
    <xf numFmtId="3" fontId="15" fillId="0" borderId="10" xfId="0" applyNumberFormat="1" applyFont="1" applyBorder="1"/>
    <xf numFmtId="6" fontId="0" fillId="0" borderId="10" xfId="0" applyNumberFormat="1" applyBorder="1"/>
    <xf numFmtId="8" fontId="0" fillId="0" borderId="10" xfId="0" applyNumberFormat="1" applyBorder="1"/>
    <xf numFmtId="8" fontId="0" fillId="0" borderId="10" xfId="0" applyNumberFormat="1" applyFont="1" applyBorder="1"/>
    <xf numFmtId="176" fontId="15" fillId="0" borderId="5" xfId="0" applyNumberFormat="1" applyFont="1" applyBorder="1"/>
    <xf numFmtId="176" fontId="15" fillId="0" borderId="3" xfId="0" applyNumberFormat="1" applyFont="1" applyBorder="1"/>
    <xf numFmtId="0" fontId="7" fillId="0" borderId="0" xfId="0" applyFont="1" applyBorder="1"/>
    <xf numFmtId="176" fontId="15" fillId="0" borderId="10" xfId="0" applyNumberFormat="1" applyFont="1" applyBorder="1"/>
    <xf numFmtId="176" fontId="0" fillId="0" borderId="5" xfId="0" applyNumberFormat="1" applyBorder="1"/>
    <xf numFmtId="176" fontId="0" fillId="0" borderId="10" xfId="0" applyNumberFormat="1" applyBorder="1"/>
    <xf numFmtId="176" fontId="0" fillId="0" borderId="3" xfId="0" applyNumberFormat="1" applyBorder="1"/>
  </cellXfs>
  <cellStyles count="81">
    <cellStyle name="20% - Accent1" xfId="13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5" builtinId="8" hidden="1"/>
    <cellStyle name="Hyperlink" xfId="77" builtinId="8" hidden="1"/>
    <cellStyle name="Hyperlink" xfId="79" builtinId="8" hidden="1"/>
    <cellStyle name="Input" xfId="74" builtinId="20"/>
    <cellStyle name="Neutral" xfId="1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abSelected="1" topLeftCell="B1" zoomScale="110" zoomScaleNormal="110" zoomScalePageLayoutView="150" workbookViewId="0">
      <selection activeCell="F79" sqref="F79"/>
    </sheetView>
  </sheetViews>
  <sheetFormatPr defaultColWidth="11" defaultRowHeight="14.25"/>
  <cols>
    <col min="1" max="1" width="58.375" customWidth="1"/>
    <col min="2" max="2" width="17.5" customWidth="1"/>
    <col min="3" max="3" width="12.5" bestFit="1" customWidth="1"/>
    <col min="4" max="4" width="17.5" customWidth="1"/>
    <col min="5" max="5" width="16.875" customWidth="1"/>
    <col min="6" max="6" width="15.125" customWidth="1"/>
    <col min="7" max="7" width="12.875" customWidth="1"/>
    <col min="8" max="8" width="14.125" customWidth="1"/>
    <col min="9" max="9" width="13.5" customWidth="1"/>
    <col min="10" max="10" width="14.125" customWidth="1"/>
    <col min="11" max="11" width="13.375" customWidth="1"/>
    <col min="12" max="12" width="23" customWidth="1"/>
    <col min="13" max="13" width="18.875" customWidth="1"/>
    <col min="14" max="15" width="18.375" customWidth="1"/>
    <col min="16" max="16" width="15.125" customWidth="1"/>
    <col min="17" max="17" width="14.375" customWidth="1"/>
    <col min="18" max="18" width="18" customWidth="1"/>
    <col min="19" max="19" width="25.625" customWidth="1"/>
    <col min="20" max="20" width="18.5" customWidth="1"/>
    <col min="21" max="21" width="15" customWidth="1"/>
    <col min="22" max="22" width="13.625" customWidth="1"/>
    <col min="23" max="23" width="21.125" customWidth="1"/>
    <col min="24" max="24" width="14.125" customWidth="1"/>
    <col min="25" max="25" width="14.625" customWidth="1"/>
    <col min="26" max="26" width="15.625" customWidth="1"/>
    <col min="27" max="27" width="17.875" customWidth="1"/>
  </cols>
  <sheetData>
    <row r="1" spans="1:7" ht="20.25">
      <c r="A1" s="3" t="s">
        <v>13</v>
      </c>
      <c r="B1" s="3"/>
    </row>
    <row r="3" spans="1:7">
      <c r="A3" t="s">
        <v>49</v>
      </c>
    </row>
    <row r="4" spans="1:7">
      <c r="A4" t="s">
        <v>69</v>
      </c>
    </row>
    <row r="5" spans="1:7">
      <c r="A5" t="s">
        <v>30</v>
      </c>
    </row>
    <row r="6" spans="1:7">
      <c r="A6" t="s">
        <v>50</v>
      </c>
    </row>
    <row r="7" spans="1:7">
      <c r="A7" t="s">
        <v>58</v>
      </c>
    </row>
    <row r="8" spans="1:7">
      <c r="A8" t="s">
        <v>29</v>
      </c>
    </row>
    <row r="9" spans="1:7">
      <c r="A9" t="s">
        <v>28</v>
      </c>
    </row>
    <row r="10" spans="1:7">
      <c r="A10" t="s">
        <v>14</v>
      </c>
    </row>
    <row r="11" spans="1:7">
      <c r="A11" t="s">
        <v>51</v>
      </c>
    </row>
    <row r="12" spans="1:7">
      <c r="A12" s="5" t="s">
        <v>40</v>
      </c>
    </row>
    <row r="13" spans="1:7" s="29" customFormat="1">
      <c r="A13" s="28"/>
    </row>
    <row r="14" spans="1:7">
      <c r="A14" s="5"/>
    </row>
    <row r="15" spans="1:7" ht="18.75">
      <c r="A15" s="5"/>
      <c r="C15" s="44" t="s">
        <v>53</v>
      </c>
      <c r="D15" s="9"/>
      <c r="E15" s="9"/>
      <c r="F15" s="9"/>
      <c r="G15" s="9"/>
    </row>
    <row r="17" spans="1:18">
      <c r="A17" s="5" t="s">
        <v>47</v>
      </c>
      <c r="B17" s="5"/>
      <c r="E17" t="s">
        <v>20</v>
      </c>
    </row>
    <row r="19" spans="1:18" ht="18.75">
      <c r="C19" s="17" t="s">
        <v>35</v>
      </c>
      <c r="D19" s="17"/>
      <c r="E19" s="17"/>
      <c r="F19" s="5"/>
    </row>
    <row r="21" spans="1:18">
      <c r="A21" s="15" t="s">
        <v>26</v>
      </c>
      <c r="B21" s="11" t="s">
        <v>25</v>
      </c>
      <c r="C21" s="11" t="s">
        <v>0</v>
      </c>
      <c r="D21" s="11" t="s">
        <v>1</v>
      </c>
      <c r="E21" s="11" t="s">
        <v>2</v>
      </c>
      <c r="F21" s="11" t="s">
        <v>3</v>
      </c>
      <c r="G21" s="11" t="s">
        <v>4</v>
      </c>
      <c r="H21" s="11" t="s">
        <v>5</v>
      </c>
      <c r="I21" s="11" t="s">
        <v>6</v>
      </c>
      <c r="J21" s="11" t="s">
        <v>7</v>
      </c>
      <c r="K21" s="11" t="s">
        <v>8</v>
      </c>
      <c r="L21" s="11" t="s">
        <v>9</v>
      </c>
      <c r="M21" s="11" t="s">
        <v>10</v>
      </c>
      <c r="N21" s="11" t="s">
        <v>11</v>
      </c>
      <c r="O21" s="10"/>
      <c r="P21" s="10"/>
    </row>
    <row r="22" spans="1:18">
      <c r="A22" s="11" t="s">
        <v>59</v>
      </c>
      <c r="B22" s="11"/>
      <c r="C22" s="32">
        <v>25000</v>
      </c>
      <c r="D22" s="32">
        <v>25000</v>
      </c>
      <c r="E22" s="32">
        <v>25000</v>
      </c>
      <c r="F22" s="32">
        <v>25000</v>
      </c>
      <c r="G22" s="32">
        <v>25000</v>
      </c>
      <c r="H22" s="32">
        <v>25000</v>
      </c>
      <c r="I22" s="32">
        <v>25000</v>
      </c>
      <c r="J22" s="32">
        <v>25000</v>
      </c>
      <c r="K22" s="32">
        <v>25000</v>
      </c>
      <c r="L22" s="32">
        <v>25000</v>
      </c>
      <c r="M22" s="32">
        <v>25000</v>
      </c>
      <c r="N22" s="32">
        <v>25000</v>
      </c>
      <c r="O22" s="40"/>
      <c r="P22" s="10"/>
    </row>
    <row r="23" spans="1:18">
      <c r="A23" s="11" t="s">
        <v>71</v>
      </c>
      <c r="B23" s="11">
        <v>0</v>
      </c>
      <c r="C23" s="12">
        <v>150000</v>
      </c>
      <c r="D23" s="12">
        <v>150000</v>
      </c>
      <c r="E23" s="12">
        <v>150000</v>
      </c>
      <c r="F23" s="12">
        <v>150000</v>
      </c>
      <c r="G23" s="12">
        <v>150000</v>
      </c>
      <c r="H23" s="12">
        <v>150000</v>
      </c>
      <c r="I23" s="12">
        <v>150000</v>
      </c>
      <c r="J23" s="12">
        <v>150000</v>
      </c>
      <c r="K23" s="12">
        <v>150000</v>
      </c>
      <c r="L23" s="12">
        <v>150000</v>
      </c>
      <c r="M23" s="12">
        <v>150000</v>
      </c>
      <c r="N23" s="12">
        <v>150000</v>
      </c>
      <c r="O23" s="36"/>
      <c r="P23" s="4"/>
      <c r="Q23" s="4"/>
      <c r="R23" s="4"/>
    </row>
    <row r="24" spans="1:18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0"/>
      <c r="P24" s="10"/>
    </row>
    <row r="25" spans="1:18">
      <c r="A25" s="11" t="s">
        <v>70</v>
      </c>
      <c r="B25" s="11">
        <v>0</v>
      </c>
      <c r="C25" s="12">
        <v>-10000</v>
      </c>
      <c r="D25" s="12">
        <v>-10000</v>
      </c>
      <c r="E25" s="12">
        <v>-10000</v>
      </c>
      <c r="F25" s="12">
        <v>-10000</v>
      </c>
      <c r="G25" s="12">
        <v>-10000</v>
      </c>
      <c r="H25" s="12">
        <v>-10000</v>
      </c>
      <c r="I25" s="12">
        <v>-10000</v>
      </c>
      <c r="J25" s="12">
        <v>-10000</v>
      </c>
      <c r="K25" s="12">
        <v>-10000</v>
      </c>
      <c r="L25" s="12">
        <v>-10000</v>
      </c>
      <c r="M25" s="12">
        <v>-10000</v>
      </c>
      <c r="N25" s="12">
        <v>-10000</v>
      </c>
      <c r="O25" s="36"/>
      <c r="P25" s="4"/>
      <c r="Q25" s="4"/>
      <c r="R25" s="4"/>
    </row>
    <row r="26" spans="1:18">
      <c r="A26" s="11" t="s">
        <v>73</v>
      </c>
      <c r="B26" s="11">
        <v>0</v>
      </c>
      <c r="C26" s="12">
        <v>-100000</v>
      </c>
      <c r="D26" s="12">
        <f>-D22*4</f>
        <v>-100000</v>
      </c>
      <c r="E26" s="12">
        <f t="shared" ref="E26:N26" si="0">-E22*4</f>
        <v>-100000</v>
      </c>
      <c r="F26" s="12">
        <f t="shared" si="0"/>
        <v>-100000</v>
      </c>
      <c r="G26" s="12">
        <f t="shared" si="0"/>
        <v>-100000</v>
      </c>
      <c r="H26" s="12">
        <f t="shared" si="0"/>
        <v>-100000</v>
      </c>
      <c r="I26" s="12">
        <f t="shared" si="0"/>
        <v>-100000</v>
      </c>
      <c r="J26" s="12">
        <f t="shared" si="0"/>
        <v>-100000</v>
      </c>
      <c r="K26" s="12">
        <f t="shared" si="0"/>
        <v>-100000</v>
      </c>
      <c r="L26" s="12">
        <f t="shared" si="0"/>
        <v>-100000</v>
      </c>
      <c r="M26" s="12">
        <f t="shared" si="0"/>
        <v>-100000</v>
      </c>
      <c r="N26" s="12">
        <f t="shared" si="0"/>
        <v>-100000</v>
      </c>
      <c r="O26" s="36"/>
      <c r="P26" s="4"/>
      <c r="Q26" s="4"/>
      <c r="R26" s="4"/>
    </row>
    <row r="27" spans="1:18">
      <c r="A27" s="11" t="s">
        <v>72</v>
      </c>
      <c r="B27" s="11">
        <v>0</v>
      </c>
      <c r="C27" s="12">
        <v>-15000</v>
      </c>
      <c r="D27" s="12">
        <v>-15000</v>
      </c>
      <c r="E27" s="12">
        <v>-15000</v>
      </c>
      <c r="F27" s="12">
        <v>-15000</v>
      </c>
      <c r="G27" s="12">
        <v>-15000</v>
      </c>
      <c r="H27" s="12">
        <v>-15000</v>
      </c>
      <c r="I27" s="12">
        <v>-15000</v>
      </c>
      <c r="J27" s="12">
        <v>-15000</v>
      </c>
      <c r="K27" s="12">
        <v>-15000</v>
      </c>
      <c r="L27" s="12">
        <v>-15000</v>
      </c>
      <c r="M27" s="12">
        <v>-15000</v>
      </c>
      <c r="N27" s="12">
        <v>-15000</v>
      </c>
      <c r="O27" s="36"/>
      <c r="P27" s="4"/>
      <c r="Q27" s="4"/>
      <c r="R27" s="4"/>
    </row>
    <row r="28" spans="1:1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0"/>
    </row>
    <row r="29" spans="1:18">
      <c r="A29" s="11" t="s">
        <v>15</v>
      </c>
      <c r="B29" s="11">
        <v>0</v>
      </c>
      <c r="C29" s="13">
        <f>SUM(C23:C27)</f>
        <v>25000</v>
      </c>
      <c r="D29" s="13">
        <f t="shared" ref="D29:N29" si="1">SUM(D23:D27)</f>
        <v>25000</v>
      </c>
      <c r="E29" s="13">
        <f t="shared" si="1"/>
        <v>25000</v>
      </c>
      <c r="F29" s="13">
        <f t="shared" si="1"/>
        <v>25000</v>
      </c>
      <c r="G29" s="13">
        <f t="shared" si="1"/>
        <v>25000</v>
      </c>
      <c r="H29" s="13">
        <f t="shared" si="1"/>
        <v>25000</v>
      </c>
      <c r="I29" s="13">
        <f t="shared" si="1"/>
        <v>25000</v>
      </c>
      <c r="J29" s="13">
        <f t="shared" si="1"/>
        <v>25000</v>
      </c>
      <c r="K29" s="13">
        <f t="shared" si="1"/>
        <v>25000</v>
      </c>
      <c r="L29" s="13">
        <f t="shared" si="1"/>
        <v>25000</v>
      </c>
      <c r="M29" s="13">
        <f t="shared" si="1"/>
        <v>25000</v>
      </c>
      <c r="N29" s="13">
        <f t="shared" si="1"/>
        <v>25000</v>
      </c>
      <c r="O29" s="49"/>
      <c r="P29" s="1"/>
      <c r="Q29" s="1"/>
      <c r="R29" s="1"/>
    </row>
    <row r="30" spans="1:18">
      <c r="A30" s="11" t="s">
        <v>19</v>
      </c>
      <c r="B30" s="11">
        <v>0</v>
      </c>
      <c r="C30" s="13">
        <f>SUM($C$29:C29)</f>
        <v>25000</v>
      </c>
      <c r="D30" s="13">
        <f>SUM($C$29:D29)</f>
        <v>50000</v>
      </c>
      <c r="E30" s="13">
        <f>SUM($C$29:E29)</f>
        <v>75000</v>
      </c>
      <c r="F30" s="13">
        <f>SUM($C$29:F29)</f>
        <v>100000</v>
      </c>
      <c r="G30" s="13">
        <f>SUM($C$29:G29)</f>
        <v>125000</v>
      </c>
      <c r="H30" s="13">
        <f>SUM($C$29:H29)</f>
        <v>150000</v>
      </c>
      <c r="I30" s="13">
        <f>SUM($C$29:I29)</f>
        <v>175000</v>
      </c>
      <c r="J30" s="13">
        <f>SUM($C$29:J29)</f>
        <v>200000</v>
      </c>
      <c r="K30" s="13">
        <f>SUM($C$29:K29)</f>
        <v>225000</v>
      </c>
      <c r="L30" s="13">
        <f>SUM($C$29:L29)</f>
        <v>250000</v>
      </c>
      <c r="M30" s="13">
        <f>SUM($C$29:M29)</f>
        <v>275000</v>
      </c>
      <c r="N30" s="14">
        <f>SUM($C$29:N29)</f>
        <v>300000</v>
      </c>
      <c r="O30" s="50"/>
      <c r="P30" s="10"/>
    </row>
    <row r="31" spans="1:18">
      <c r="N31" s="10"/>
      <c r="O31" s="10"/>
      <c r="P31" s="10"/>
    </row>
    <row r="32" spans="1:18">
      <c r="A32" t="s">
        <v>31</v>
      </c>
      <c r="N32" s="10"/>
      <c r="O32" s="10"/>
      <c r="P32" s="10"/>
    </row>
    <row r="33" spans="1:33">
      <c r="A33" t="s">
        <v>41</v>
      </c>
      <c r="C33" s="5"/>
      <c r="D33" s="5"/>
      <c r="E33" s="5"/>
      <c r="F33" s="5"/>
      <c r="P33" s="10"/>
    </row>
    <row r="34" spans="1:33">
      <c r="C34" s="5"/>
      <c r="D34" s="5"/>
      <c r="E34" s="5"/>
      <c r="F34" s="5"/>
      <c r="P34" s="10"/>
    </row>
    <row r="35" spans="1:33" ht="18.75">
      <c r="C35" s="17" t="s">
        <v>37</v>
      </c>
      <c r="D35" s="17"/>
      <c r="E35" s="17"/>
      <c r="F35" s="5"/>
      <c r="O35" s="10"/>
      <c r="P35" s="33" t="s">
        <v>60</v>
      </c>
    </row>
    <row r="36" spans="1:33">
      <c r="A36" s="15" t="s">
        <v>38</v>
      </c>
      <c r="B36" s="11" t="s">
        <v>25</v>
      </c>
      <c r="C36" s="11" t="s">
        <v>0</v>
      </c>
      <c r="D36" s="11" t="s">
        <v>1</v>
      </c>
      <c r="E36" s="11" t="s">
        <v>2</v>
      </c>
      <c r="F36" s="11" t="s">
        <v>3</v>
      </c>
      <c r="G36" s="11" t="s">
        <v>4</v>
      </c>
      <c r="H36" s="11" t="s">
        <v>5</v>
      </c>
      <c r="I36" s="11" t="s">
        <v>6</v>
      </c>
      <c r="J36" s="11" t="s">
        <v>7</v>
      </c>
      <c r="K36" s="11" t="s">
        <v>8</v>
      </c>
      <c r="L36" s="11" t="s">
        <v>9</v>
      </c>
      <c r="M36" s="11" t="s">
        <v>10</v>
      </c>
      <c r="N36" s="52" t="s">
        <v>11</v>
      </c>
      <c r="O36" s="62"/>
      <c r="P36" s="58" t="s">
        <v>0</v>
      </c>
      <c r="Q36" s="11" t="s">
        <v>1</v>
      </c>
      <c r="R36" s="11" t="s">
        <v>2</v>
      </c>
      <c r="S36" s="11" t="s">
        <v>3</v>
      </c>
      <c r="T36" s="11" t="s">
        <v>4</v>
      </c>
      <c r="U36" s="11" t="s">
        <v>5</v>
      </c>
      <c r="V36" s="11" t="s">
        <v>6</v>
      </c>
      <c r="W36" s="11" t="s">
        <v>7</v>
      </c>
      <c r="X36" s="11" t="s">
        <v>8</v>
      </c>
      <c r="Y36" s="11" t="s">
        <v>9</v>
      </c>
      <c r="Z36" s="11" t="s">
        <v>10</v>
      </c>
      <c r="AA36" s="11" t="s">
        <v>11</v>
      </c>
    </row>
    <row r="37" spans="1:33">
      <c r="A37" s="20" t="s">
        <v>59</v>
      </c>
      <c r="B37" s="21"/>
      <c r="C37" s="38">
        <v>25000</v>
      </c>
      <c r="D37" s="38">
        <v>25000</v>
      </c>
      <c r="E37" s="38">
        <v>25000</v>
      </c>
      <c r="F37" s="38">
        <v>25000</v>
      </c>
      <c r="G37" s="38">
        <v>25000</v>
      </c>
      <c r="H37" s="38">
        <v>25000</v>
      </c>
      <c r="I37" s="38">
        <v>25000</v>
      </c>
      <c r="J37" s="38">
        <v>25000</v>
      </c>
      <c r="K37" s="38">
        <v>25000</v>
      </c>
      <c r="L37" s="38">
        <v>25000</v>
      </c>
      <c r="M37" s="38">
        <v>25000</v>
      </c>
      <c r="N37" s="53">
        <v>25000</v>
      </c>
      <c r="O37" s="63"/>
      <c r="P37" s="21"/>
      <c r="Q37" s="20"/>
      <c r="R37" s="20"/>
      <c r="S37" s="20"/>
      <c r="T37" s="20"/>
      <c r="U37" s="11"/>
      <c r="V37" s="11"/>
      <c r="W37" s="11"/>
      <c r="X37" s="11"/>
      <c r="Y37" s="11"/>
      <c r="Z37" s="11"/>
      <c r="AA37" s="11"/>
    </row>
    <row r="38" spans="1:33">
      <c r="A38" s="11" t="s">
        <v>16</v>
      </c>
      <c r="B38" s="12">
        <v>800000</v>
      </c>
      <c r="C38" s="41"/>
      <c r="D38" s="41"/>
      <c r="E38" s="41"/>
      <c r="F38" s="12">
        <v>150000</v>
      </c>
      <c r="G38" s="12">
        <v>150000</v>
      </c>
      <c r="H38" s="12">
        <v>150000</v>
      </c>
      <c r="I38" s="12">
        <v>150000</v>
      </c>
      <c r="J38" s="12">
        <v>150000</v>
      </c>
      <c r="K38" s="12">
        <v>150000</v>
      </c>
      <c r="L38" s="12">
        <v>150000</v>
      </c>
      <c r="M38" s="12">
        <v>150000</v>
      </c>
      <c r="N38" s="54">
        <v>150000</v>
      </c>
      <c r="O38" s="64"/>
      <c r="P38" s="59">
        <v>150000</v>
      </c>
      <c r="Q38" s="12">
        <v>150000</v>
      </c>
      <c r="R38" s="12">
        <v>150000</v>
      </c>
      <c r="S38" s="12">
        <v>150000</v>
      </c>
      <c r="T38" s="12">
        <v>150000</v>
      </c>
      <c r="U38" s="12">
        <v>150000</v>
      </c>
      <c r="V38" s="12">
        <v>150000</v>
      </c>
      <c r="W38" s="12">
        <v>150000</v>
      </c>
      <c r="X38" s="12">
        <v>150000</v>
      </c>
      <c r="Y38" s="12">
        <v>150000</v>
      </c>
      <c r="Z38" s="12">
        <v>150000</v>
      </c>
      <c r="AA38" s="12">
        <v>150000</v>
      </c>
      <c r="AB38" s="4"/>
      <c r="AC38" s="4"/>
      <c r="AD38" s="4"/>
      <c r="AE38" s="4"/>
      <c r="AF38" s="4"/>
      <c r="AG38" s="4"/>
    </row>
    <row r="39" spans="1:33">
      <c r="A39" s="11" t="s">
        <v>23</v>
      </c>
      <c r="B39" s="12">
        <v>-540000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52"/>
      <c r="O39" s="62"/>
      <c r="P39" s="58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33">
      <c r="A40" s="11" t="s">
        <v>17</v>
      </c>
      <c r="B40" s="11"/>
      <c r="C40" s="12">
        <v>-10000</v>
      </c>
      <c r="D40" s="12">
        <v>-10000</v>
      </c>
      <c r="E40" s="12">
        <v>-10000</v>
      </c>
      <c r="F40" s="12">
        <v>-10000</v>
      </c>
      <c r="G40" s="12">
        <v>-10000</v>
      </c>
      <c r="H40" s="12">
        <v>-10000</v>
      </c>
      <c r="I40" s="12">
        <v>-10000</v>
      </c>
      <c r="J40" s="12">
        <v>-10000</v>
      </c>
      <c r="K40" s="12">
        <v>-10000</v>
      </c>
      <c r="L40" s="12">
        <v>-10000</v>
      </c>
      <c r="M40" s="12">
        <v>-10000</v>
      </c>
      <c r="N40" s="54">
        <v>-10000</v>
      </c>
      <c r="O40" s="64"/>
      <c r="P40" s="59">
        <v>-10000</v>
      </c>
      <c r="Q40" s="12">
        <v>-10000</v>
      </c>
      <c r="R40" s="12">
        <v>-10000</v>
      </c>
      <c r="S40" s="12">
        <v>-10000</v>
      </c>
      <c r="T40" s="12">
        <v>-10000</v>
      </c>
      <c r="U40" s="12">
        <v>-10000</v>
      </c>
      <c r="V40" s="12">
        <v>-10000</v>
      </c>
      <c r="W40" s="12">
        <v>-10000</v>
      </c>
      <c r="X40" s="12">
        <v>-10000</v>
      </c>
      <c r="Y40" s="12">
        <v>-10000</v>
      </c>
      <c r="Z40" s="12">
        <v>-10000</v>
      </c>
      <c r="AA40" s="12">
        <v>-10000</v>
      </c>
      <c r="AB40" s="4"/>
      <c r="AC40" s="4"/>
      <c r="AD40" s="4"/>
      <c r="AE40" s="4"/>
      <c r="AF40" s="4"/>
      <c r="AG40" s="4"/>
    </row>
    <row r="41" spans="1:33">
      <c r="A41" s="11" t="s">
        <v>74</v>
      </c>
      <c r="B41" s="11"/>
      <c r="C41" s="12">
        <f>-C37*4</f>
        <v>-100000</v>
      </c>
      <c r="D41" s="12">
        <f t="shared" ref="D41:L41" si="2">-D37*4</f>
        <v>-100000</v>
      </c>
      <c r="E41" s="12">
        <f t="shared" si="2"/>
        <v>-100000</v>
      </c>
      <c r="F41" s="12">
        <f t="shared" si="2"/>
        <v>-100000</v>
      </c>
      <c r="G41" s="12">
        <f t="shared" si="2"/>
        <v>-100000</v>
      </c>
      <c r="H41" s="12">
        <f t="shared" si="2"/>
        <v>-100000</v>
      </c>
      <c r="I41" s="12">
        <f t="shared" si="2"/>
        <v>-100000</v>
      </c>
      <c r="J41" s="12">
        <f t="shared" si="2"/>
        <v>-100000</v>
      </c>
      <c r="K41" s="12">
        <f t="shared" si="2"/>
        <v>-100000</v>
      </c>
      <c r="L41" s="12">
        <f t="shared" si="2"/>
        <v>-100000</v>
      </c>
      <c r="M41" s="12">
        <f t="shared" ref="M41:N41" si="3">-L22*4</f>
        <v>-100000</v>
      </c>
      <c r="N41" s="54">
        <f t="shared" si="3"/>
        <v>-100000</v>
      </c>
      <c r="O41" s="64"/>
      <c r="P41" s="59">
        <f>-N22*4</f>
        <v>-100000</v>
      </c>
      <c r="Q41" s="12">
        <v>-100000</v>
      </c>
      <c r="R41" s="12">
        <v>-100000</v>
      </c>
      <c r="S41" s="12">
        <v>-100000</v>
      </c>
      <c r="T41" s="12">
        <v>-100000</v>
      </c>
      <c r="U41" s="12">
        <v>-100000</v>
      </c>
      <c r="V41" s="12">
        <v>-100000</v>
      </c>
      <c r="W41" s="12">
        <v>-100000</v>
      </c>
      <c r="X41" s="12">
        <v>-100000</v>
      </c>
      <c r="Y41" s="12">
        <v>-100000</v>
      </c>
      <c r="Z41" s="12">
        <v>-100000</v>
      </c>
      <c r="AA41" s="12">
        <v>-100000</v>
      </c>
      <c r="AB41" s="4"/>
      <c r="AC41" s="4"/>
      <c r="AD41" s="4"/>
      <c r="AE41" s="4"/>
      <c r="AF41" s="4"/>
      <c r="AG41" s="4"/>
    </row>
    <row r="42" spans="1:33">
      <c r="A42" s="11"/>
      <c r="B42" s="11"/>
      <c r="C42" s="11"/>
      <c r="D42" s="11"/>
      <c r="E42" s="11"/>
      <c r="F42" s="16" t="s">
        <v>33</v>
      </c>
      <c r="G42" s="16"/>
      <c r="H42" s="16"/>
      <c r="I42" s="11"/>
      <c r="J42" s="11"/>
      <c r="K42" s="11"/>
      <c r="L42" s="11"/>
      <c r="M42" s="11"/>
      <c r="N42" s="52"/>
      <c r="O42" s="62"/>
      <c r="P42" s="58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33">
      <c r="A43" s="11" t="s">
        <v>21</v>
      </c>
      <c r="B43" s="12">
        <v>260000</v>
      </c>
      <c r="C43" s="24">
        <f>SUM(C38:C41)</f>
        <v>-110000</v>
      </c>
      <c r="D43" s="24">
        <f>SUM(D38:D41)</f>
        <v>-110000</v>
      </c>
      <c r="E43" s="24">
        <f>SUM(E38:E41)</f>
        <v>-110000</v>
      </c>
      <c r="F43" s="27">
        <f>SUM(F38:F41)</f>
        <v>40000</v>
      </c>
      <c r="G43" s="24">
        <f t="shared" ref="G43:N43" si="4">SUM(G38:G41)</f>
        <v>40000</v>
      </c>
      <c r="H43" s="24">
        <f t="shared" si="4"/>
        <v>40000</v>
      </c>
      <c r="I43" s="24">
        <f t="shared" si="4"/>
        <v>40000</v>
      </c>
      <c r="J43" s="24">
        <f t="shared" si="4"/>
        <v>40000</v>
      </c>
      <c r="K43" s="24">
        <f t="shared" si="4"/>
        <v>40000</v>
      </c>
      <c r="L43" s="24">
        <f t="shared" si="4"/>
        <v>40000</v>
      </c>
      <c r="M43" s="24">
        <f t="shared" si="4"/>
        <v>40000</v>
      </c>
      <c r="N43" s="55">
        <f t="shared" si="4"/>
        <v>40000</v>
      </c>
      <c r="O43" s="65"/>
      <c r="P43" s="60">
        <f t="shared" ref="P43:R43" si="5">SUM(P38:P41)</f>
        <v>40000</v>
      </c>
      <c r="Q43" s="24">
        <f t="shared" si="5"/>
        <v>40000</v>
      </c>
      <c r="R43" s="24">
        <f t="shared" si="5"/>
        <v>40000</v>
      </c>
      <c r="S43" s="24">
        <f>SUM(S38:S41)</f>
        <v>40000</v>
      </c>
      <c r="T43" s="24">
        <f t="shared" ref="T43:AA43" si="6">SUM(T38:T41)</f>
        <v>40000</v>
      </c>
      <c r="U43" s="24">
        <f t="shared" si="6"/>
        <v>40000</v>
      </c>
      <c r="V43" s="24">
        <f t="shared" si="6"/>
        <v>40000</v>
      </c>
      <c r="W43" s="24">
        <f t="shared" si="6"/>
        <v>40000</v>
      </c>
      <c r="X43" s="24">
        <f t="shared" si="6"/>
        <v>40000</v>
      </c>
      <c r="Y43" s="24">
        <f t="shared" si="6"/>
        <v>40000</v>
      </c>
      <c r="Z43" s="24">
        <f t="shared" si="6"/>
        <v>40000</v>
      </c>
      <c r="AA43" s="24">
        <f t="shared" si="6"/>
        <v>40000</v>
      </c>
      <c r="AB43" s="6"/>
      <c r="AC43" s="6"/>
      <c r="AD43" s="6"/>
      <c r="AE43" s="6"/>
      <c r="AF43" s="6"/>
      <c r="AG43" s="6"/>
    </row>
    <row r="44" spans="1:33">
      <c r="A44" s="11" t="s">
        <v>39</v>
      </c>
      <c r="B44" s="12">
        <v>-540000</v>
      </c>
      <c r="C44" s="24">
        <f>-540000+SUM($C43:C43)</f>
        <v>-650000</v>
      </c>
      <c r="D44" s="24">
        <f>-540000+SUM($C43:D43)</f>
        <v>-760000</v>
      </c>
      <c r="E44" s="26">
        <f>-540000+SUM($C43:E43)</f>
        <v>-870000</v>
      </c>
      <c r="F44" s="24">
        <f>-540000+SUM($C43:F43)</f>
        <v>-830000</v>
      </c>
      <c r="G44" s="24">
        <f>-540000+SUM($C43:G43)</f>
        <v>-790000</v>
      </c>
      <c r="H44" s="24">
        <f>-540000+SUM($C43:H43)</f>
        <v>-750000</v>
      </c>
      <c r="I44" s="24">
        <f>-540000+SUM($C43:I43)</f>
        <v>-710000</v>
      </c>
      <c r="J44" s="24">
        <f>-540000+SUM($C43:J43)</f>
        <v>-670000</v>
      </c>
      <c r="K44" s="24">
        <f>-540000+SUM($C43:K43)</f>
        <v>-630000</v>
      </c>
      <c r="L44" s="24">
        <f>-540000+SUM($C43:L43)</f>
        <v>-590000</v>
      </c>
      <c r="M44" s="24">
        <f>-540000+SUM($C43:M43)</f>
        <v>-550000</v>
      </c>
      <c r="N44" s="56">
        <f>-540000+SUM($C43:N43)</f>
        <v>-510000</v>
      </c>
      <c r="O44" s="66"/>
      <c r="P44" s="61">
        <f>-540000+SUM($C43:P43)</f>
        <v>-470000</v>
      </c>
      <c r="Q44" s="39">
        <f>-540000+SUM($C43:Q43)</f>
        <v>-430000</v>
      </c>
      <c r="R44" s="39">
        <f>-540000+SUM($C43:R43)</f>
        <v>-390000</v>
      </c>
      <c r="S44" s="39">
        <f>-540000+SUM($C43:S43)</f>
        <v>-350000</v>
      </c>
      <c r="T44" s="39">
        <f>-540000+SUM($C43:T43)</f>
        <v>-310000</v>
      </c>
      <c r="U44" s="39">
        <f>-540000+SUM($C43:U43)</f>
        <v>-270000</v>
      </c>
      <c r="V44" s="39">
        <f>-540000+SUM($C43:V43)</f>
        <v>-230000</v>
      </c>
      <c r="W44" s="39">
        <f>-540000+SUM($C43:W43)</f>
        <v>-190000</v>
      </c>
      <c r="X44" s="39">
        <f>-540000+SUM($C43:X43)</f>
        <v>-150000</v>
      </c>
      <c r="Y44" s="39">
        <f>-540000+SUM($C43:Y43)</f>
        <v>-110000</v>
      </c>
      <c r="Z44" s="39">
        <f>-540000+SUM($C43:Z43)</f>
        <v>-70000</v>
      </c>
      <c r="AA44" s="39">
        <f>-540000+SUM($C43:AA43)</f>
        <v>-30000</v>
      </c>
      <c r="AB44" s="7"/>
      <c r="AC44" s="7"/>
      <c r="AD44" s="7"/>
      <c r="AE44" s="7"/>
      <c r="AF44" s="7"/>
      <c r="AG44" s="7"/>
    </row>
    <row r="45" spans="1:33">
      <c r="A45" s="11"/>
      <c r="B45" s="11"/>
      <c r="C45" s="11"/>
      <c r="D45" s="11"/>
      <c r="E45" s="25" t="s">
        <v>32</v>
      </c>
      <c r="F45" s="25"/>
      <c r="G45" s="25"/>
      <c r="H45" s="11"/>
      <c r="I45" s="11"/>
      <c r="J45" s="11"/>
      <c r="K45" s="11"/>
      <c r="L45" s="11"/>
      <c r="M45" s="11"/>
      <c r="N45" s="52"/>
      <c r="O45" s="62"/>
      <c r="P45" s="58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33">
      <c r="A46" s="11" t="s">
        <v>24</v>
      </c>
      <c r="B46" s="12">
        <f>B38+B39</f>
        <v>260000</v>
      </c>
      <c r="C46" s="24">
        <f>B46+C43</f>
        <v>150000</v>
      </c>
      <c r="D46" s="24">
        <f>C46+D43</f>
        <v>40000</v>
      </c>
      <c r="E46" s="27">
        <f>D46+E43</f>
        <v>-70000</v>
      </c>
      <c r="F46" s="24">
        <f t="shared" ref="F46:R46" si="7">E46+F43</f>
        <v>-30000</v>
      </c>
      <c r="G46" s="24">
        <f t="shared" si="7"/>
        <v>10000</v>
      </c>
      <c r="H46" s="24">
        <f t="shared" si="7"/>
        <v>50000</v>
      </c>
      <c r="I46" s="24">
        <f t="shared" si="7"/>
        <v>90000</v>
      </c>
      <c r="J46" s="24">
        <f t="shared" si="7"/>
        <v>130000</v>
      </c>
      <c r="K46" s="24">
        <f t="shared" si="7"/>
        <v>170000</v>
      </c>
      <c r="L46" s="24">
        <f t="shared" si="7"/>
        <v>210000</v>
      </c>
      <c r="M46" s="24">
        <f t="shared" si="7"/>
        <v>250000</v>
      </c>
      <c r="N46" s="57">
        <f t="shared" si="7"/>
        <v>290000</v>
      </c>
      <c r="O46" s="65"/>
      <c r="P46" s="60">
        <f>N46+P43</f>
        <v>330000</v>
      </c>
      <c r="Q46" s="24">
        <f t="shared" si="7"/>
        <v>370000</v>
      </c>
      <c r="R46" s="24">
        <f t="shared" si="7"/>
        <v>410000</v>
      </c>
      <c r="S46" s="24">
        <f>R46+S43</f>
        <v>450000</v>
      </c>
      <c r="T46" s="24">
        <f t="shared" ref="T46:AA46" si="8">S46+T43</f>
        <v>490000</v>
      </c>
      <c r="U46" s="24">
        <f t="shared" si="8"/>
        <v>530000</v>
      </c>
      <c r="V46" s="24">
        <f t="shared" si="8"/>
        <v>570000</v>
      </c>
      <c r="W46" s="24">
        <f t="shared" si="8"/>
        <v>610000</v>
      </c>
      <c r="X46" s="24">
        <f t="shared" si="8"/>
        <v>650000</v>
      </c>
      <c r="Y46" s="24">
        <f t="shared" si="8"/>
        <v>690000</v>
      </c>
      <c r="Z46" s="24">
        <f t="shared" si="8"/>
        <v>730000</v>
      </c>
      <c r="AA46" s="24">
        <f t="shared" si="8"/>
        <v>770000</v>
      </c>
      <c r="AB46" s="6"/>
      <c r="AC46" s="6"/>
      <c r="AD46" s="6"/>
      <c r="AE46" s="6"/>
      <c r="AF46" s="6"/>
      <c r="AG46" s="6"/>
    </row>
    <row r="47" spans="1:33">
      <c r="E47" s="5" t="s">
        <v>62</v>
      </c>
      <c r="F47" s="5"/>
      <c r="N47" s="42"/>
      <c r="O47" s="10"/>
      <c r="P47" s="10"/>
      <c r="AA47" s="5" t="s">
        <v>75</v>
      </c>
      <c r="AB47" s="5"/>
    </row>
    <row r="48" spans="1:33">
      <c r="A48" t="s">
        <v>42</v>
      </c>
      <c r="N48" s="10"/>
      <c r="O48" s="10"/>
      <c r="P48" s="10"/>
      <c r="S48" s="8"/>
      <c r="T48" s="9"/>
    </row>
    <row r="49" spans="1:27">
      <c r="A49" t="s">
        <v>43</v>
      </c>
      <c r="N49" s="10"/>
      <c r="O49" s="10"/>
      <c r="P49" s="10"/>
    </row>
    <row r="50" spans="1:27">
      <c r="A50" s="5" t="s">
        <v>44</v>
      </c>
      <c r="N50" s="10"/>
      <c r="O50" s="10"/>
      <c r="P50" s="10"/>
    </row>
    <row r="51" spans="1:27">
      <c r="A51" t="s">
        <v>34</v>
      </c>
      <c r="N51" s="10"/>
      <c r="O51" s="10"/>
      <c r="P51" s="10"/>
    </row>
    <row r="52" spans="1:27">
      <c r="N52" s="43"/>
      <c r="O52" s="10"/>
      <c r="P52" s="10"/>
    </row>
    <row r="53" spans="1:27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51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</row>
    <row r="54" spans="1:27">
      <c r="N54" s="10"/>
      <c r="O54" s="10"/>
      <c r="P54" s="10"/>
    </row>
    <row r="55" spans="1:27" ht="18.75">
      <c r="A55" t="s">
        <v>78</v>
      </c>
      <c r="C55" s="44" t="s">
        <v>65</v>
      </c>
      <c r="D55" s="9"/>
      <c r="E55" s="9"/>
      <c r="N55" s="10"/>
      <c r="O55" s="10"/>
      <c r="P55" s="10"/>
    </row>
    <row r="56" spans="1:27">
      <c r="A56" s="18" t="s">
        <v>56</v>
      </c>
      <c r="N56" s="10"/>
      <c r="O56" s="10"/>
      <c r="P56" s="10"/>
    </row>
    <row r="57" spans="1:27">
      <c r="A57" s="18" t="s">
        <v>57</v>
      </c>
      <c r="N57" s="10"/>
      <c r="O57" s="10"/>
      <c r="P57" s="10"/>
    </row>
    <row r="58" spans="1:27">
      <c r="A58" s="18" t="s">
        <v>54</v>
      </c>
      <c r="N58" s="10"/>
      <c r="O58" s="10"/>
      <c r="P58" s="10"/>
    </row>
    <row r="59" spans="1:27">
      <c r="A59" s="18" t="s">
        <v>55</v>
      </c>
      <c r="N59" s="10"/>
      <c r="O59" s="10"/>
      <c r="P59" s="10"/>
    </row>
    <row r="60" spans="1:27">
      <c r="A60" s="18" t="s">
        <v>46</v>
      </c>
      <c r="N60" s="10"/>
      <c r="O60" s="10"/>
      <c r="P60" s="10"/>
    </row>
    <row r="61" spans="1:27" ht="18.75">
      <c r="C61" s="19" t="s">
        <v>45</v>
      </c>
      <c r="D61" s="19"/>
      <c r="E61" s="19"/>
      <c r="F61" s="19"/>
      <c r="P61" s="33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>
      <c r="A62" s="15" t="s">
        <v>26</v>
      </c>
      <c r="B62" s="11" t="s">
        <v>25</v>
      </c>
      <c r="C62" s="11" t="s">
        <v>0</v>
      </c>
      <c r="D62" s="11" t="s">
        <v>1</v>
      </c>
      <c r="E62" s="11" t="s">
        <v>2</v>
      </c>
      <c r="F62" s="11" t="s">
        <v>3</v>
      </c>
      <c r="G62" s="11" t="s">
        <v>4</v>
      </c>
      <c r="H62" s="11" t="s">
        <v>5</v>
      </c>
      <c r="I62" s="11" t="s">
        <v>6</v>
      </c>
      <c r="J62" s="11" t="s">
        <v>7</v>
      </c>
      <c r="K62" s="11" t="s">
        <v>8</v>
      </c>
      <c r="L62" s="11" t="s">
        <v>9</v>
      </c>
      <c r="M62" s="11" t="s">
        <v>10</v>
      </c>
      <c r="N62" s="11" t="s">
        <v>11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>
      <c r="A64" s="20" t="s">
        <v>59</v>
      </c>
      <c r="B64" s="20"/>
      <c r="C64" s="45">
        <v>25000</v>
      </c>
      <c r="D64" s="45">
        <v>25000</v>
      </c>
      <c r="E64" s="45">
        <v>25000</v>
      </c>
      <c r="F64" s="32">
        <v>50000</v>
      </c>
      <c r="G64" s="32">
        <v>50000</v>
      </c>
      <c r="H64" s="32">
        <v>50000</v>
      </c>
      <c r="I64" s="32">
        <v>100000</v>
      </c>
      <c r="J64" s="32">
        <v>100000</v>
      </c>
      <c r="K64" s="32">
        <v>100000</v>
      </c>
      <c r="L64" s="32">
        <v>200000</v>
      </c>
      <c r="M64" s="32">
        <v>200000</v>
      </c>
      <c r="N64" s="32">
        <v>200000</v>
      </c>
      <c r="O64" s="40"/>
      <c r="P64" s="40"/>
      <c r="Q64" s="35"/>
      <c r="R64" s="35"/>
      <c r="S64" s="35"/>
      <c r="T64" s="40"/>
      <c r="U64" s="40"/>
      <c r="V64" s="40"/>
      <c r="W64" s="40"/>
      <c r="X64" s="40"/>
      <c r="Y64" s="40"/>
      <c r="Z64" s="40"/>
      <c r="AA64" s="40"/>
    </row>
    <row r="65" spans="1:27">
      <c r="A65" s="20" t="s">
        <v>22</v>
      </c>
      <c r="B65" s="20">
        <v>0</v>
      </c>
      <c r="C65" s="48">
        <v>150000</v>
      </c>
      <c r="D65" s="48">
        <v>150000</v>
      </c>
      <c r="E65" s="48">
        <v>150000</v>
      </c>
      <c r="F65" s="12">
        <v>300000</v>
      </c>
      <c r="G65" s="12">
        <v>300000</v>
      </c>
      <c r="H65" s="12">
        <v>300000</v>
      </c>
      <c r="I65" s="12">
        <v>600000</v>
      </c>
      <c r="J65" s="12">
        <v>600000</v>
      </c>
      <c r="K65" s="12">
        <v>600000</v>
      </c>
      <c r="L65" s="12">
        <v>1200000</v>
      </c>
      <c r="M65" s="12">
        <v>1200000</v>
      </c>
      <c r="N65" s="12">
        <v>1200000</v>
      </c>
      <c r="O65" s="36"/>
      <c r="P65" s="36"/>
      <c r="Q65" s="36"/>
      <c r="R65" s="36"/>
      <c r="S65" s="36"/>
      <c r="T65" s="10"/>
      <c r="U65" s="10"/>
      <c r="V65" s="10"/>
      <c r="W65" s="10"/>
      <c r="X65" s="10"/>
      <c r="Y65" s="10"/>
      <c r="Z65" s="10"/>
      <c r="AA65" s="10"/>
    </row>
    <row r="66" spans="1:27">
      <c r="A66" s="20"/>
      <c r="B66" s="2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>
      <c r="A67" s="20" t="s">
        <v>12</v>
      </c>
      <c r="B67" s="20">
        <v>0</v>
      </c>
      <c r="C67" s="48">
        <v>-10000</v>
      </c>
      <c r="D67" s="48">
        <v>-10000</v>
      </c>
      <c r="E67" s="48">
        <v>-10000</v>
      </c>
      <c r="F67" s="48">
        <v>-10000</v>
      </c>
      <c r="G67" s="48">
        <v>-10000</v>
      </c>
      <c r="H67" s="48">
        <v>-10000</v>
      </c>
      <c r="I67" s="48">
        <v>-10000</v>
      </c>
      <c r="J67" s="48">
        <v>-10000</v>
      </c>
      <c r="K67" s="48">
        <v>-10000</v>
      </c>
      <c r="L67" s="48">
        <v>-10000</v>
      </c>
      <c r="M67" s="48">
        <v>-10000</v>
      </c>
      <c r="N67" s="48">
        <v>-10000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>
      <c r="A68" s="20" t="s">
        <v>48</v>
      </c>
      <c r="B68" s="20">
        <v>0</v>
      </c>
      <c r="C68" s="48">
        <f>-4*C64</f>
        <v>-100000</v>
      </c>
      <c r="D68" s="48">
        <f>-4*D64</f>
        <v>-100000</v>
      </c>
      <c r="E68" s="48">
        <f>-4*E64</f>
        <v>-100000</v>
      </c>
      <c r="F68" s="48">
        <f t="shared" ref="F68:N68" si="9">-4*F64</f>
        <v>-200000</v>
      </c>
      <c r="G68" s="48">
        <f t="shared" si="9"/>
        <v>-200000</v>
      </c>
      <c r="H68" s="48">
        <f>-4*H64</f>
        <v>-200000</v>
      </c>
      <c r="I68" s="48">
        <f t="shared" si="9"/>
        <v>-400000</v>
      </c>
      <c r="J68" s="48">
        <f t="shared" si="9"/>
        <v>-400000</v>
      </c>
      <c r="K68" s="48">
        <f t="shared" si="9"/>
        <v>-400000</v>
      </c>
      <c r="L68" s="48">
        <f>-4*L64</f>
        <v>-800000</v>
      </c>
      <c r="M68" s="48">
        <f t="shared" si="9"/>
        <v>-800000</v>
      </c>
      <c r="N68" s="48">
        <f t="shared" si="9"/>
        <v>-800000</v>
      </c>
      <c r="O68" s="22"/>
      <c r="P68" s="36"/>
      <c r="Q68" s="36"/>
      <c r="R68" s="36"/>
      <c r="S68" s="10"/>
      <c r="T68" s="10"/>
      <c r="U68" s="10"/>
      <c r="V68" s="10"/>
      <c r="W68" s="10"/>
      <c r="X68" s="10"/>
      <c r="Y68" s="10"/>
      <c r="Z68" s="10"/>
      <c r="AA68" s="10"/>
    </row>
    <row r="69" spans="1:27">
      <c r="A69" s="20" t="s">
        <v>27</v>
      </c>
      <c r="B69" s="20">
        <v>0</v>
      </c>
      <c r="C69" s="48">
        <v>-15000</v>
      </c>
      <c r="D69" s="48">
        <v>-15000</v>
      </c>
      <c r="E69" s="48">
        <v>-15000</v>
      </c>
      <c r="F69" s="48">
        <v>-15000</v>
      </c>
      <c r="G69" s="48">
        <v>-15000</v>
      </c>
      <c r="H69" s="48">
        <v>-15000</v>
      </c>
      <c r="I69" s="48">
        <v>-15000</v>
      </c>
      <c r="J69" s="48">
        <v>-15000</v>
      </c>
      <c r="K69" s="48">
        <v>-15000</v>
      </c>
      <c r="L69" s="48">
        <v>-15000</v>
      </c>
      <c r="M69" s="48">
        <v>-15000</v>
      </c>
      <c r="N69" s="48">
        <v>-15000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10"/>
      <c r="AA69" s="10"/>
    </row>
    <row r="70" spans="1:27">
      <c r="A70" s="20"/>
      <c r="B70" s="20"/>
      <c r="C70" s="20"/>
      <c r="D70" s="20"/>
      <c r="E70" s="20"/>
      <c r="F70" s="11"/>
      <c r="G70" s="11"/>
      <c r="H70" s="11"/>
      <c r="I70" s="11"/>
      <c r="J70" s="11"/>
      <c r="K70" s="11"/>
      <c r="L70" s="11"/>
      <c r="M70" s="11"/>
      <c r="N70" s="11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>
      <c r="A71" s="20" t="s">
        <v>15</v>
      </c>
      <c r="B71" s="20">
        <v>0</v>
      </c>
      <c r="C71" s="46">
        <f>SUM(C65:C69)</f>
        <v>25000</v>
      </c>
      <c r="D71" s="46">
        <f t="shared" ref="D71:N71" si="10">SUM(D65:D69)</f>
        <v>25000</v>
      </c>
      <c r="E71" s="46">
        <f t="shared" si="10"/>
        <v>25000</v>
      </c>
      <c r="F71" s="46">
        <f t="shared" si="10"/>
        <v>75000</v>
      </c>
      <c r="G71" s="46">
        <f t="shared" si="10"/>
        <v>75000</v>
      </c>
      <c r="H71" s="46">
        <f t="shared" si="10"/>
        <v>75000</v>
      </c>
      <c r="I71" s="46">
        <f t="shared" si="10"/>
        <v>175000</v>
      </c>
      <c r="J71" s="46">
        <f t="shared" si="10"/>
        <v>175000</v>
      </c>
      <c r="K71" s="46">
        <f t="shared" si="10"/>
        <v>175000</v>
      </c>
      <c r="L71" s="46">
        <f t="shared" si="10"/>
        <v>375000</v>
      </c>
      <c r="M71" s="46">
        <f t="shared" si="10"/>
        <v>375000</v>
      </c>
      <c r="N71" s="46">
        <f t="shared" si="10"/>
        <v>375000</v>
      </c>
      <c r="O71" s="37"/>
      <c r="P71" s="37"/>
      <c r="Q71" s="37"/>
      <c r="R71" s="37"/>
    </row>
    <row r="72" spans="1:27">
      <c r="A72" s="20" t="s">
        <v>19</v>
      </c>
      <c r="B72" s="20">
        <v>0</v>
      </c>
      <c r="C72" s="46">
        <f>SUM($C$71:C71)</f>
        <v>25000</v>
      </c>
      <c r="D72" s="46">
        <f>SUM($C$71:D71)</f>
        <v>50000</v>
      </c>
      <c r="E72" s="46">
        <f>SUM($C$71:E71)</f>
        <v>75000</v>
      </c>
      <c r="F72" s="46">
        <f>SUM($C$71:F71)</f>
        <v>150000</v>
      </c>
      <c r="G72" s="46">
        <f>SUM($C$71:G71)</f>
        <v>225000</v>
      </c>
      <c r="H72" s="46">
        <f>SUM($C$71:H71)</f>
        <v>300000</v>
      </c>
      <c r="I72" s="46">
        <f>SUM($C$71:I71)</f>
        <v>475000</v>
      </c>
      <c r="J72" s="46">
        <f>SUM($C$71:J71)</f>
        <v>650000</v>
      </c>
      <c r="K72" s="46">
        <f>SUM($C$71:K71)</f>
        <v>825000</v>
      </c>
      <c r="L72" s="46">
        <f>SUM($C$71:L71)</f>
        <v>1200000</v>
      </c>
      <c r="M72" s="46">
        <f>SUM($C$71:M71)</f>
        <v>1575000</v>
      </c>
      <c r="N72" s="14">
        <f>SUM($C$71:N71)</f>
        <v>1950000</v>
      </c>
      <c r="P72" s="10"/>
      <c r="Q72" s="10"/>
      <c r="R72" s="10"/>
    </row>
    <row r="73" spans="1:27">
      <c r="N73" s="10"/>
      <c r="O73" s="10"/>
      <c r="P73" s="10"/>
    </row>
    <row r="74" spans="1:27">
      <c r="A74" s="23" t="s">
        <v>52</v>
      </c>
      <c r="N74" s="10"/>
      <c r="O74" s="10"/>
      <c r="P74" s="10"/>
    </row>
    <row r="75" spans="1:27">
      <c r="A75" s="23" t="s">
        <v>66</v>
      </c>
      <c r="N75" s="10"/>
      <c r="O75" s="10"/>
      <c r="P75" s="10"/>
    </row>
    <row r="76" spans="1:27" ht="18.75">
      <c r="C76" s="17" t="s">
        <v>36</v>
      </c>
      <c r="D76" s="17"/>
      <c r="E76" s="17"/>
      <c r="F76" s="5"/>
      <c r="O76" s="10"/>
      <c r="P76" s="33" t="s">
        <v>60</v>
      </c>
    </row>
    <row r="77" spans="1:27">
      <c r="A77" s="15" t="s">
        <v>38</v>
      </c>
      <c r="B77" s="11" t="s">
        <v>25</v>
      </c>
      <c r="C77" s="11" t="s">
        <v>0</v>
      </c>
      <c r="D77" s="11" t="s">
        <v>1</v>
      </c>
      <c r="E77" s="11" t="s">
        <v>2</v>
      </c>
      <c r="F77" s="11" t="s">
        <v>3</v>
      </c>
      <c r="G77" s="11" t="s">
        <v>4</v>
      </c>
      <c r="H77" s="11" t="s">
        <v>5</v>
      </c>
      <c r="I77" s="11" t="s">
        <v>6</v>
      </c>
      <c r="J77" s="11" t="s">
        <v>7</v>
      </c>
      <c r="K77" s="11" t="s">
        <v>8</v>
      </c>
      <c r="L77" s="11" t="s">
        <v>9</v>
      </c>
      <c r="M77" s="11" t="s">
        <v>10</v>
      </c>
      <c r="N77" s="52" t="s">
        <v>11</v>
      </c>
      <c r="O77" s="62"/>
      <c r="P77" s="58" t="s">
        <v>0</v>
      </c>
      <c r="Q77" s="11" t="s">
        <v>1</v>
      </c>
      <c r="R77" s="11" t="s">
        <v>2</v>
      </c>
      <c r="S77" s="11" t="s">
        <v>3</v>
      </c>
      <c r="T77" s="11" t="s">
        <v>4</v>
      </c>
      <c r="U77" s="11" t="s">
        <v>5</v>
      </c>
      <c r="V77" s="11" t="s">
        <v>6</v>
      </c>
      <c r="W77" s="11" t="s">
        <v>7</v>
      </c>
      <c r="X77" s="11" t="s">
        <v>8</v>
      </c>
      <c r="Y77" s="11" t="s">
        <v>9</v>
      </c>
      <c r="Z77" s="11" t="s">
        <v>10</v>
      </c>
      <c r="AA77" s="11" t="s">
        <v>11</v>
      </c>
    </row>
    <row r="78" spans="1:27">
      <c r="A78" s="20" t="s">
        <v>59</v>
      </c>
      <c r="B78" s="20"/>
      <c r="C78" s="45">
        <v>25000</v>
      </c>
      <c r="D78" s="45">
        <v>25000</v>
      </c>
      <c r="E78" s="45">
        <v>25000</v>
      </c>
      <c r="F78" s="45">
        <v>50000</v>
      </c>
      <c r="G78" s="45">
        <v>50000</v>
      </c>
      <c r="H78" s="45">
        <v>50000</v>
      </c>
      <c r="I78" s="45">
        <v>100000</v>
      </c>
      <c r="J78" s="45">
        <v>100000</v>
      </c>
      <c r="K78" s="45">
        <v>100000</v>
      </c>
      <c r="L78" s="45">
        <v>200000</v>
      </c>
      <c r="M78" s="45">
        <v>200000</v>
      </c>
      <c r="N78" s="67">
        <v>200000</v>
      </c>
      <c r="O78" s="70"/>
      <c r="P78" s="68">
        <v>400000</v>
      </c>
      <c r="Q78" s="46">
        <v>400000</v>
      </c>
      <c r="R78" s="46">
        <v>400000</v>
      </c>
      <c r="S78" s="45">
        <v>800000</v>
      </c>
      <c r="T78" s="45">
        <v>800000</v>
      </c>
      <c r="U78" s="45">
        <v>800000</v>
      </c>
      <c r="V78" s="45">
        <v>800000</v>
      </c>
      <c r="W78" s="45">
        <v>800000</v>
      </c>
      <c r="X78" s="45">
        <v>800000</v>
      </c>
      <c r="Y78" s="45">
        <v>800000</v>
      </c>
      <c r="Z78" s="45">
        <v>800000</v>
      </c>
      <c r="AA78" s="45">
        <v>800000</v>
      </c>
    </row>
    <row r="79" spans="1:27" s="34" customFormat="1">
      <c r="A79" s="32" t="s">
        <v>16</v>
      </c>
      <c r="B79" s="13">
        <v>800000</v>
      </c>
      <c r="C79" s="47"/>
      <c r="D79" s="47"/>
      <c r="E79" s="47"/>
      <c r="F79" s="46">
        <v>150000</v>
      </c>
      <c r="G79" s="46">
        <v>150000</v>
      </c>
      <c r="H79" s="46">
        <v>150000</v>
      </c>
      <c r="I79" s="13">
        <v>300000</v>
      </c>
      <c r="J79" s="13">
        <v>300000</v>
      </c>
      <c r="K79" s="13">
        <v>300000</v>
      </c>
      <c r="L79" s="13">
        <v>600000</v>
      </c>
      <c r="M79" s="13">
        <v>600000</v>
      </c>
      <c r="N79" s="71">
        <v>600000</v>
      </c>
      <c r="O79" s="72"/>
      <c r="P79" s="73">
        <v>1200000</v>
      </c>
      <c r="Q79" s="13">
        <v>1200000</v>
      </c>
      <c r="R79" s="13">
        <v>1200000</v>
      </c>
      <c r="S79" s="13">
        <v>2400000</v>
      </c>
      <c r="T79" s="13">
        <v>2400000</v>
      </c>
      <c r="U79" s="13">
        <v>2400000</v>
      </c>
      <c r="V79" s="13">
        <v>4800000</v>
      </c>
      <c r="W79" s="13">
        <v>4800000</v>
      </c>
      <c r="X79" s="13">
        <v>4800000</v>
      </c>
      <c r="Y79" s="13">
        <v>4800000</v>
      </c>
      <c r="Z79" s="13">
        <v>4800000</v>
      </c>
      <c r="AA79" s="13">
        <v>4800000</v>
      </c>
    </row>
    <row r="80" spans="1:27">
      <c r="A80" s="11" t="s">
        <v>23</v>
      </c>
      <c r="B80" s="12">
        <v>-540000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52"/>
      <c r="O80" s="62"/>
      <c r="P80" s="58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>
      <c r="A81" s="11" t="s">
        <v>17</v>
      </c>
      <c r="B81" s="11"/>
      <c r="C81" s="12">
        <v>-10000</v>
      </c>
      <c r="D81" s="12">
        <v>-10000</v>
      </c>
      <c r="E81" s="12">
        <v>-10000</v>
      </c>
      <c r="F81" s="12">
        <v>-10000</v>
      </c>
      <c r="G81" s="12">
        <v>-10000</v>
      </c>
      <c r="H81" s="12">
        <v>-10000</v>
      </c>
      <c r="I81" s="12">
        <v>-10000</v>
      </c>
      <c r="J81" s="12">
        <v>-10000</v>
      </c>
      <c r="K81" s="12">
        <v>-10000</v>
      </c>
      <c r="L81" s="12">
        <v>-10000</v>
      </c>
      <c r="M81" s="12">
        <v>-10000</v>
      </c>
      <c r="N81" s="54">
        <v>-10000</v>
      </c>
      <c r="O81" s="64"/>
      <c r="P81" s="59">
        <v>-10000</v>
      </c>
      <c r="Q81" s="12">
        <v>-10000</v>
      </c>
      <c r="R81" s="12">
        <v>-10000</v>
      </c>
      <c r="S81" s="12">
        <v>-10000</v>
      </c>
      <c r="T81" s="12">
        <v>-10000</v>
      </c>
      <c r="U81" s="12">
        <v>-10000</v>
      </c>
      <c r="V81" s="12">
        <v>-10000</v>
      </c>
      <c r="W81" s="12">
        <v>-10000</v>
      </c>
      <c r="X81" s="12">
        <v>-10000</v>
      </c>
      <c r="Y81" s="12">
        <v>-10000</v>
      </c>
      <c r="Z81" s="12">
        <v>-10000</v>
      </c>
      <c r="AA81" s="12">
        <v>-10000</v>
      </c>
    </row>
    <row r="82" spans="1:27">
      <c r="A82" s="11" t="s">
        <v>18</v>
      </c>
      <c r="B82" s="11"/>
      <c r="C82" s="12">
        <f>-4*C64</f>
        <v>-100000</v>
      </c>
      <c r="D82" s="12">
        <f t="shared" ref="D82:M82" si="11">-4*D64</f>
        <v>-100000</v>
      </c>
      <c r="E82" s="12">
        <f t="shared" si="11"/>
        <v>-100000</v>
      </c>
      <c r="F82" s="12">
        <f t="shared" si="11"/>
        <v>-200000</v>
      </c>
      <c r="G82" s="12">
        <f t="shared" si="11"/>
        <v>-200000</v>
      </c>
      <c r="H82" s="12">
        <f t="shared" si="11"/>
        <v>-200000</v>
      </c>
      <c r="I82" s="12">
        <f t="shared" si="11"/>
        <v>-400000</v>
      </c>
      <c r="J82" s="12">
        <f t="shared" si="11"/>
        <v>-400000</v>
      </c>
      <c r="K82" s="12">
        <f t="shared" si="11"/>
        <v>-400000</v>
      </c>
      <c r="L82" s="12">
        <f t="shared" si="11"/>
        <v>-800000</v>
      </c>
      <c r="M82" s="12">
        <f t="shared" si="11"/>
        <v>-800000</v>
      </c>
      <c r="N82" s="54">
        <f>-4*N64</f>
        <v>-800000</v>
      </c>
      <c r="O82" s="64"/>
      <c r="P82" s="59">
        <f>-4*P78</f>
        <v>-1600000</v>
      </c>
      <c r="Q82" s="12">
        <f t="shared" ref="Q82:AA82" si="12">-4*Q78</f>
        <v>-1600000</v>
      </c>
      <c r="R82" s="12">
        <f t="shared" si="12"/>
        <v>-1600000</v>
      </c>
      <c r="S82" s="12">
        <f t="shared" si="12"/>
        <v>-3200000</v>
      </c>
      <c r="T82" s="12">
        <f t="shared" si="12"/>
        <v>-3200000</v>
      </c>
      <c r="U82" s="12">
        <f t="shared" si="12"/>
        <v>-3200000</v>
      </c>
      <c r="V82" s="12">
        <f>-4*V78</f>
        <v>-3200000</v>
      </c>
      <c r="W82" s="12">
        <f t="shared" si="12"/>
        <v>-3200000</v>
      </c>
      <c r="X82" s="12">
        <f t="shared" si="12"/>
        <v>-3200000</v>
      </c>
      <c r="Y82" s="12">
        <f t="shared" si="12"/>
        <v>-3200000</v>
      </c>
      <c r="Z82" s="12">
        <f t="shared" si="12"/>
        <v>-3200000</v>
      </c>
      <c r="AA82" s="12">
        <f t="shared" si="12"/>
        <v>-3200000</v>
      </c>
    </row>
    <row r="83" spans="1:27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52"/>
      <c r="O83" s="62"/>
      <c r="P83" s="58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>
      <c r="A84" s="11" t="s">
        <v>21</v>
      </c>
      <c r="B84" s="12">
        <v>260000</v>
      </c>
      <c r="C84" s="24">
        <f>SUM(C79:C82)</f>
        <v>-110000</v>
      </c>
      <c r="D84" s="24">
        <f t="shared" ref="D84:M84" si="13">SUM(D79:D82)</f>
        <v>-110000</v>
      </c>
      <c r="E84" s="24">
        <f t="shared" si="13"/>
        <v>-110000</v>
      </c>
      <c r="F84" s="24">
        <f t="shared" si="13"/>
        <v>-60000</v>
      </c>
      <c r="G84" s="24">
        <f t="shared" si="13"/>
        <v>-60000</v>
      </c>
      <c r="H84" s="24">
        <f t="shared" si="13"/>
        <v>-60000</v>
      </c>
      <c r="I84" s="24">
        <f t="shared" si="13"/>
        <v>-110000</v>
      </c>
      <c r="J84" s="24">
        <f t="shared" si="13"/>
        <v>-110000</v>
      </c>
      <c r="K84" s="24">
        <f t="shared" si="13"/>
        <v>-110000</v>
      </c>
      <c r="L84" s="24">
        <f>SUM(L79:L82)</f>
        <v>-210000</v>
      </c>
      <c r="M84" s="24">
        <f t="shared" si="13"/>
        <v>-210000</v>
      </c>
      <c r="N84" s="55">
        <f>SUM(N79:N82)</f>
        <v>-210000</v>
      </c>
      <c r="O84" s="65"/>
      <c r="P84" s="60">
        <f t="shared" ref="P84:S84" si="14">SUM(P79:P82)</f>
        <v>-410000</v>
      </c>
      <c r="Q84" s="24">
        <f t="shared" si="14"/>
        <v>-410000</v>
      </c>
      <c r="R84" s="24">
        <f t="shared" si="14"/>
        <v>-410000</v>
      </c>
      <c r="S84" s="24">
        <f t="shared" si="14"/>
        <v>-810000</v>
      </c>
      <c r="T84" s="24">
        <f>SUM(T79:T82)</f>
        <v>-810000</v>
      </c>
      <c r="U84" s="24">
        <f>SUM(U79:U82)</f>
        <v>-810000</v>
      </c>
      <c r="V84" s="24">
        <f>SUM(V79:V82)</f>
        <v>1590000</v>
      </c>
      <c r="W84" s="24">
        <f>SUM(W79:W82)</f>
        <v>1590000</v>
      </c>
      <c r="X84" s="24">
        <f t="shared" ref="X84:AA84" si="15">SUM(X79:X82)</f>
        <v>1590000</v>
      </c>
      <c r="Y84" s="24">
        <f t="shared" si="15"/>
        <v>1590000</v>
      </c>
      <c r="Z84" s="24">
        <f t="shared" si="15"/>
        <v>1590000</v>
      </c>
      <c r="AA84" s="24">
        <f t="shared" si="15"/>
        <v>1590000</v>
      </c>
    </row>
    <row r="85" spans="1:27">
      <c r="A85" s="11" t="s">
        <v>39</v>
      </c>
      <c r="B85" s="12">
        <v>-540000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52"/>
      <c r="O85" s="62"/>
      <c r="P85" s="58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52"/>
      <c r="O86" s="62"/>
      <c r="P86" s="58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>
      <c r="A87" s="11" t="s">
        <v>24</v>
      </c>
      <c r="B87" s="12">
        <f>B79+B80</f>
        <v>260000</v>
      </c>
      <c r="C87" s="24">
        <f t="shared" ref="C87:AA87" si="16">B87+C84</f>
        <v>150000</v>
      </c>
      <c r="D87" s="24">
        <f t="shared" si="16"/>
        <v>40000</v>
      </c>
      <c r="E87" s="24">
        <f t="shared" si="16"/>
        <v>-70000</v>
      </c>
      <c r="F87" s="24">
        <f t="shared" si="16"/>
        <v>-130000</v>
      </c>
      <c r="G87" s="24">
        <f t="shared" si="16"/>
        <v>-190000</v>
      </c>
      <c r="H87" s="24">
        <f t="shared" si="16"/>
        <v>-250000</v>
      </c>
      <c r="I87" s="24">
        <f t="shared" si="16"/>
        <v>-360000</v>
      </c>
      <c r="J87" s="24">
        <f t="shared" si="16"/>
        <v>-470000</v>
      </c>
      <c r="K87" s="24">
        <f t="shared" si="16"/>
        <v>-580000</v>
      </c>
      <c r="L87" s="24">
        <f t="shared" si="16"/>
        <v>-790000</v>
      </c>
      <c r="M87" s="24">
        <f t="shared" si="16"/>
        <v>-1000000</v>
      </c>
      <c r="N87" s="55">
        <f t="shared" si="16"/>
        <v>-1210000</v>
      </c>
      <c r="O87" s="65"/>
      <c r="P87" s="60">
        <f>N87+P84</f>
        <v>-1620000</v>
      </c>
      <c r="Q87" s="24">
        <f t="shared" si="16"/>
        <v>-2030000</v>
      </c>
      <c r="R87" s="24">
        <f t="shared" si="16"/>
        <v>-2440000</v>
      </c>
      <c r="S87" s="24">
        <f>R87+S84</f>
        <v>-3250000</v>
      </c>
      <c r="T87" s="24">
        <f>S87+T84</f>
        <v>-4060000</v>
      </c>
      <c r="U87" s="24">
        <f t="shared" si="16"/>
        <v>-4870000</v>
      </c>
      <c r="V87" s="24">
        <f t="shared" si="16"/>
        <v>-3280000</v>
      </c>
      <c r="W87" s="24">
        <f>V87+W84</f>
        <v>-1690000</v>
      </c>
      <c r="X87" s="24">
        <f t="shared" si="16"/>
        <v>-100000</v>
      </c>
      <c r="Y87" s="24">
        <f t="shared" si="16"/>
        <v>1490000</v>
      </c>
      <c r="Z87" s="24">
        <f t="shared" si="16"/>
        <v>3080000</v>
      </c>
      <c r="AA87" s="24">
        <f t="shared" si="16"/>
        <v>4670000</v>
      </c>
    </row>
    <row r="88" spans="1:27">
      <c r="E88" s="5" t="s">
        <v>61</v>
      </c>
      <c r="F88" s="5"/>
      <c r="I88" s="5"/>
      <c r="J88" s="5" t="s">
        <v>63</v>
      </c>
      <c r="L88" s="5" t="s">
        <v>76</v>
      </c>
      <c r="M88" s="5" t="s">
        <v>77</v>
      </c>
      <c r="O88" s="10"/>
      <c r="P88" s="69" t="s">
        <v>64</v>
      </c>
      <c r="Q88" s="5"/>
      <c r="R88" s="5"/>
      <c r="U88" s="5" t="s">
        <v>68</v>
      </c>
      <c r="V88" s="5" t="s">
        <v>67</v>
      </c>
    </row>
    <row r="89" spans="1:27">
      <c r="O89" s="10"/>
      <c r="P89" s="10"/>
    </row>
    <row r="90" spans="1:27">
      <c r="O90" s="10"/>
      <c r="P90" s="10"/>
    </row>
    <row r="91" spans="1:27">
      <c r="O91" s="10"/>
      <c r="P91" s="10"/>
    </row>
    <row r="92" spans="1:27">
      <c r="O92" s="10"/>
      <c r="P92" s="10"/>
    </row>
    <row r="93" spans="1:27">
      <c r="C93" s="31"/>
      <c r="O93" s="10"/>
      <c r="P93" s="10"/>
    </row>
    <row r="94" spans="1:27">
      <c r="P94" s="2"/>
    </row>
    <row r="95" spans="1:27">
      <c r="P95" s="2"/>
    </row>
    <row r="96" spans="1:27">
      <c r="P96" s="2"/>
    </row>
  </sheetData>
  <phoneticPr fontId="19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Egger Roasters Case Study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2015-07-06T15:07:55Z</dcterms:created>
  <dcterms:modified xsi:type="dcterms:W3CDTF">2017-01-24T16:57:27Z</dcterms:modified>
</cp:coreProperties>
</file>