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_project\CemenPlant\other_files\"/>
    </mc:Choice>
  </mc:AlternateContent>
  <xr:revisionPtr revIDLastSave="0" documentId="13_ncr:1_{D29C4F48-D730-4335-9637-EEF774676B27}" xr6:coauthVersionLast="47" xr6:coauthVersionMax="47" xr10:uidLastSave="{00000000-0000-0000-0000-000000000000}"/>
  <bookViews>
    <workbookView xWindow="-120" yWindow="-120" windowWidth="29040" windowHeight="15720" xr2:uid="{9381CA45-835B-4FF1-8FA9-DBF60BB8DE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F30" i="1"/>
  <c r="AG16" i="1"/>
  <c r="AG17" i="1"/>
  <c r="AG18" i="1"/>
  <c r="AG20" i="1"/>
  <c r="AG21" i="1"/>
  <c r="AG15" i="1"/>
  <c r="Z21" i="1"/>
  <c r="AA21" i="1"/>
  <c r="Y21" i="1"/>
  <c r="Z20" i="1"/>
  <c r="AA20" i="1"/>
  <c r="Y20" i="1"/>
  <c r="Z18" i="1"/>
  <c r="AA18" i="1"/>
  <c r="Y18" i="1"/>
  <c r="Z17" i="1"/>
  <c r="AA17" i="1"/>
  <c r="Y17" i="1"/>
  <c r="Z16" i="1"/>
  <c r="AA16" i="1"/>
  <c r="Y16" i="1"/>
  <c r="Z15" i="1"/>
  <c r="AA15" i="1"/>
  <c r="Y15" i="1"/>
  <c r="S21" i="1"/>
  <c r="T21" i="1"/>
  <c r="R21" i="1"/>
  <c r="S20" i="1"/>
  <c r="T20" i="1"/>
  <c r="R20" i="1"/>
  <c r="S18" i="1"/>
  <c r="T18" i="1"/>
  <c r="R18" i="1"/>
  <c r="S17" i="1"/>
  <c r="T17" i="1"/>
  <c r="R17" i="1"/>
  <c r="S16" i="1"/>
  <c r="T16" i="1"/>
  <c r="R16" i="1"/>
  <c r="S15" i="1"/>
  <c r="T15" i="1"/>
  <c r="R15" i="1"/>
  <c r="L20" i="1"/>
  <c r="M20" i="1"/>
  <c r="K20" i="1"/>
  <c r="L21" i="1"/>
  <c r="M21" i="1"/>
  <c r="K21" i="1"/>
  <c r="L18" i="1"/>
  <c r="M18" i="1"/>
  <c r="K18" i="1"/>
  <c r="L17" i="1"/>
  <c r="M17" i="1"/>
  <c r="K17" i="1"/>
  <c r="L16" i="1"/>
  <c r="M16" i="1"/>
  <c r="K16" i="1"/>
  <c r="L15" i="1"/>
  <c r="M15" i="1"/>
  <c r="K15" i="1"/>
  <c r="Z9" i="1"/>
  <c r="AA9" i="1"/>
  <c r="AB9" i="1"/>
  <c r="AC9" i="1"/>
  <c r="AD9" i="1"/>
  <c r="Y9" i="1"/>
  <c r="AG4" i="1"/>
  <c r="AG5" i="1"/>
  <c r="AG6" i="1"/>
  <c r="AG7" i="1"/>
  <c r="AG8" i="1"/>
  <c r="AG9" i="1"/>
  <c r="AG3" i="1"/>
  <c r="Z3" i="1"/>
  <c r="AA3" i="1"/>
  <c r="AB3" i="1"/>
  <c r="AC3" i="1"/>
  <c r="AD3" i="1"/>
  <c r="Z4" i="1"/>
  <c r="AA4" i="1"/>
  <c r="AB4" i="1"/>
  <c r="AC4" i="1"/>
  <c r="AD4" i="1"/>
  <c r="Z5" i="1"/>
  <c r="AA5" i="1"/>
  <c r="AB5" i="1"/>
  <c r="AC5" i="1"/>
  <c r="AD5" i="1"/>
  <c r="Z6" i="1"/>
  <c r="AA6" i="1"/>
  <c r="AB6" i="1"/>
  <c r="AC6" i="1"/>
  <c r="AD6" i="1"/>
  <c r="Y6" i="1"/>
  <c r="Y5" i="1"/>
  <c r="Y4" i="1"/>
  <c r="Y3" i="1"/>
  <c r="S9" i="1"/>
  <c r="T9" i="1"/>
  <c r="U9" i="1"/>
  <c r="V9" i="1"/>
  <c r="W9" i="1"/>
  <c r="R9" i="1"/>
  <c r="L9" i="1"/>
  <c r="M9" i="1"/>
  <c r="N9" i="1"/>
  <c r="O9" i="1"/>
  <c r="P9" i="1"/>
  <c r="K9" i="1"/>
  <c r="Z8" i="1"/>
  <c r="AA8" i="1"/>
  <c r="AB8" i="1"/>
  <c r="AC8" i="1"/>
  <c r="AD8" i="1"/>
  <c r="Y8" i="1"/>
  <c r="S8" i="1"/>
  <c r="T8" i="1"/>
  <c r="U8" i="1"/>
  <c r="V8" i="1"/>
  <c r="W8" i="1"/>
  <c r="R8" i="1"/>
  <c r="L8" i="1"/>
  <c r="M8" i="1"/>
  <c r="N8" i="1"/>
  <c r="O8" i="1"/>
  <c r="P8" i="1"/>
  <c r="K8" i="1"/>
  <c r="S6" i="1"/>
  <c r="T6" i="1"/>
  <c r="U6" i="1"/>
  <c r="V6" i="1"/>
  <c r="W6" i="1"/>
  <c r="R6" i="1"/>
  <c r="L6" i="1"/>
  <c r="M6" i="1"/>
  <c r="N6" i="1"/>
  <c r="O6" i="1"/>
  <c r="P6" i="1"/>
  <c r="K6" i="1"/>
  <c r="S5" i="1"/>
  <c r="T5" i="1"/>
  <c r="U5" i="1"/>
  <c r="V5" i="1"/>
  <c r="W5" i="1"/>
  <c r="R5" i="1"/>
  <c r="S4" i="1"/>
  <c r="T4" i="1"/>
  <c r="U4" i="1"/>
  <c r="V4" i="1"/>
  <c r="W4" i="1"/>
  <c r="R4" i="1"/>
  <c r="R3" i="1"/>
  <c r="L5" i="1"/>
  <c r="M5" i="1"/>
  <c r="N5" i="1"/>
  <c r="O5" i="1"/>
  <c r="P5" i="1"/>
  <c r="K5" i="1"/>
  <c r="L4" i="1"/>
  <c r="M4" i="1"/>
  <c r="N4" i="1"/>
  <c r="O4" i="1"/>
  <c r="P4" i="1"/>
  <c r="K4" i="1"/>
  <c r="L3" i="1"/>
  <c r="S3" i="1" s="1"/>
  <c r="M3" i="1"/>
  <c r="T3" i="1" s="1"/>
  <c r="N3" i="1"/>
  <c r="U3" i="1" s="1"/>
  <c r="O3" i="1"/>
  <c r="V3" i="1" s="1"/>
  <c r="P3" i="1"/>
  <c r="W3" i="1" s="1"/>
  <c r="K3" i="1"/>
</calcChain>
</file>

<file path=xl/sharedStrings.xml><?xml version="1.0" encoding="utf-8"?>
<sst xmlns="http://schemas.openxmlformats.org/spreadsheetml/2006/main" count="26" uniqueCount="13">
  <si>
    <t>target</t>
  </si>
  <si>
    <t>rock1</t>
  </si>
  <si>
    <t>rock2</t>
  </si>
  <si>
    <t>sand</t>
  </si>
  <si>
    <t>FA</t>
  </si>
  <si>
    <t>cemen</t>
  </si>
  <si>
    <t>water</t>
  </si>
  <si>
    <t>FA(Add)</t>
  </si>
  <si>
    <t>raw</t>
  </si>
  <si>
    <t>agg</t>
  </si>
  <si>
    <t>error</t>
  </si>
  <si>
    <t>delta</t>
  </si>
  <si>
    <t>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</si>
</sst>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A48B2-D0CA-4B7F-B6A7-96FA3303B893}">
  <dimension ref="A1:AG30"/>
  <sheetViews>
    <sheetView tabSelected="1" workbookViewId="0">
      <selection activeCell="W30" sqref="W30"/>
    </sheetView>
  </sheetViews>
  <sheetFormatPr defaultRowHeight="15" x14ac:dyDescent="0.25"/>
  <cols>
    <col min="3" max="8" width="5" bestFit="1" customWidth="1"/>
    <col min="11" max="16" width="4" bestFit="1" customWidth="1"/>
    <col min="18" max="23" width="3.7109375" bestFit="1" customWidth="1"/>
    <col min="25" max="30" width="6.7109375" bestFit="1" customWidth="1"/>
  </cols>
  <sheetData>
    <row r="1" spans="1:33" x14ac:dyDescent="0.25">
      <c r="A1" s="1" t="s">
        <v>9</v>
      </c>
      <c r="B1" s="1" t="s">
        <v>0</v>
      </c>
      <c r="C1" s="2" t="s">
        <v>8</v>
      </c>
      <c r="D1" s="2"/>
      <c r="E1" s="2"/>
      <c r="F1" s="2"/>
      <c r="G1" s="2"/>
      <c r="H1" s="2"/>
    </row>
    <row r="2" spans="1:33" x14ac:dyDescent="0.25">
      <c r="A2" s="1"/>
      <c r="B2" s="1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K2" s="2" t="s">
        <v>12</v>
      </c>
      <c r="L2" s="2"/>
      <c r="M2" s="2"/>
      <c r="N2" s="2"/>
      <c r="O2" s="2"/>
      <c r="P2" s="2"/>
      <c r="R2" s="2" t="s">
        <v>11</v>
      </c>
      <c r="S2" s="2"/>
      <c r="T2" s="2"/>
      <c r="U2" s="2"/>
      <c r="V2" s="2"/>
      <c r="W2" s="2"/>
      <c r="Y2" s="2" t="s">
        <v>10</v>
      </c>
      <c r="Z2" s="2"/>
      <c r="AA2" s="2"/>
      <c r="AB2" s="2"/>
      <c r="AC2" s="2"/>
      <c r="AD2" s="2"/>
    </row>
    <row r="3" spans="1:33" x14ac:dyDescent="0.25">
      <c r="A3" s="4" t="s">
        <v>1</v>
      </c>
      <c r="B3" s="4">
        <v>340</v>
      </c>
      <c r="C3" s="4">
        <v>386</v>
      </c>
      <c r="D3" s="4">
        <v>391</v>
      </c>
      <c r="E3" s="4">
        <v>387</v>
      </c>
      <c r="F3" s="4">
        <v>358</v>
      </c>
      <c r="G3" s="4">
        <v>358</v>
      </c>
      <c r="H3" s="4">
        <v>353</v>
      </c>
      <c r="K3" s="4">
        <f>C3</f>
        <v>386</v>
      </c>
      <c r="L3" s="4">
        <f t="shared" ref="L3:P3" si="0">D3</f>
        <v>391</v>
      </c>
      <c r="M3" s="4">
        <f t="shared" si="0"/>
        <v>387</v>
      </c>
      <c r="N3" s="4">
        <f t="shared" si="0"/>
        <v>358</v>
      </c>
      <c r="O3" s="4">
        <f t="shared" si="0"/>
        <v>358</v>
      </c>
      <c r="P3" s="4">
        <f t="shared" si="0"/>
        <v>353</v>
      </c>
      <c r="R3" s="4">
        <f>K3-$B$3</f>
        <v>46</v>
      </c>
      <c r="S3" s="4">
        <f t="shared" ref="S3:W3" si="1">L3-$B$3</f>
        <v>51</v>
      </c>
      <c r="T3" s="4">
        <f t="shared" si="1"/>
        <v>47</v>
      </c>
      <c r="U3" s="4">
        <f t="shared" si="1"/>
        <v>18</v>
      </c>
      <c r="V3" s="4">
        <f t="shared" si="1"/>
        <v>18</v>
      </c>
      <c r="W3" s="4">
        <f t="shared" si="1"/>
        <v>13</v>
      </c>
      <c r="Y3" s="4">
        <f>ROUND(R3/$B$3*100,2)</f>
        <v>13.53</v>
      </c>
      <c r="Z3" s="4">
        <f t="shared" ref="Z3:AD3" si="2">ROUND(S3/$B$3*100,2)</f>
        <v>15</v>
      </c>
      <c r="AA3" s="4">
        <f t="shared" si="2"/>
        <v>13.82</v>
      </c>
      <c r="AB3" s="4">
        <f t="shared" si="2"/>
        <v>5.29</v>
      </c>
      <c r="AC3" s="4">
        <f t="shared" si="2"/>
        <v>5.29</v>
      </c>
      <c r="AD3" s="4">
        <f t="shared" si="2"/>
        <v>3.82</v>
      </c>
      <c r="AG3">
        <f>ROUND(SUM(Y3:AD3)/6,2)</f>
        <v>9.4600000000000009</v>
      </c>
    </row>
    <row r="4" spans="1:33" x14ac:dyDescent="0.25">
      <c r="A4" s="4" t="s">
        <v>2</v>
      </c>
      <c r="B4" s="4">
        <v>690</v>
      </c>
      <c r="C4" s="4">
        <v>1077</v>
      </c>
      <c r="D4" s="4">
        <v>1076</v>
      </c>
      <c r="E4" s="4">
        <v>1082</v>
      </c>
      <c r="F4" s="4">
        <v>1053</v>
      </c>
      <c r="G4" s="4">
        <v>1066</v>
      </c>
      <c r="H4" s="4">
        <v>1042</v>
      </c>
      <c r="K4" s="4">
        <f>C4-C3</f>
        <v>691</v>
      </c>
      <c r="L4" s="4">
        <f t="shared" ref="L4:P5" si="3">D4-D3</f>
        <v>685</v>
      </c>
      <c r="M4" s="4">
        <f t="shared" si="3"/>
        <v>695</v>
      </c>
      <c r="N4" s="4">
        <f t="shared" si="3"/>
        <v>695</v>
      </c>
      <c r="O4" s="4">
        <f t="shared" si="3"/>
        <v>708</v>
      </c>
      <c r="P4" s="4">
        <f t="shared" si="3"/>
        <v>689</v>
      </c>
      <c r="R4" s="4">
        <f>K4-$B$4</f>
        <v>1</v>
      </c>
      <c r="S4" s="4">
        <f t="shared" ref="S4:W4" si="4">L4-$B$4</f>
        <v>-5</v>
      </c>
      <c r="T4" s="4">
        <f t="shared" si="4"/>
        <v>5</v>
      </c>
      <c r="U4" s="4">
        <f t="shared" si="4"/>
        <v>5</v>
      </c>
      <c r="V4" s="4">
        <f t="shared" si="4"/>
        <v>18</v>
      </c>
      <c r="W4" s="4">
        <f t="shared" si="4"/>
        <v>-1</v>
      </c>
      <c r="Y4" s="4">
        <f>ROUND(R4/$B$4*100,2)</f>
        <v>0.14000000000000001</v>
      </c>
      <c r="Z4" s="4">
        <f t="shared" ref="Z4:AD4" si="5">ROUND(S4/$B$4*100,2)</f>
        <v>-0.72</v>
      </c>
      <c r="AA4" s="4">
        <f t="shared" si="5"/>
        <v>0.72</v>
      </c>
      <c r="AB4" s="4">
        <f t="shared" si="5"/>
        <v>0.72</v>
      </c>
      <c r="AC4" s="4">
        <f t="shared" si="5"/>
        <v>2.61</v>
      </c>
      <c r="AD4" s="4">
        <f t="shared" si="5"/>
        <v>-0.14000000000000001</v>
      </c>
      <c r="AG4">
        <f t="shared" ref="AG4:AG9" si="6">ROUND(SUM(Y4:AD4)/6,2)</f>
        <v>0.56000000000000005</v>
      </c>
    </row>
    <row r="5" spans="1:33" x14ac:dyDescent="0.25">
      <c r="A5" s="4" t="s">
        <v>3</v>
      </c>
      <c r="B5" s="4">
        <v>950</v>
      </c>
      <c r="C5" s="4">
        <v>2036</v>
      </c>
      <c r="D5" s="4">
        <v>2030</v>
      </c>
      <c r="E5" s="4">
        <v>2030</v>
      </c>
      <c r="F5" s="4">
        <v>2010</v>
      </c>
      <c r="G5" s="4">
        <v>2009</v>
      </c>
      <c r="H5" s="4">
        <v>2016</v>
      </c>
      <c r="K5" s="4">
        <f>C5-C4</f>
        <v>959</v>
      </c>
      <c r="L5" s="4">
        <f t="shared" si="3"/>
        <v>954</v>
      </c>
      <c r="M5" s="4">
        <f t="shared" si="3"/>
        <v>948</v>
      </c>
      <c r="N5" s="4">
        <f t="shared" si="3"/>
        <v>957</v>
      </c>
      <c r="O5" s="4">
        <f t="shared" si="3"/>
        <v>943</v>
      </c>
      <c r="P5" s="4">
        <f t="shared" si="3"/>
        <v>974</v>
      </c>
      <c r="R5" s="4">
        <f>K5-$B$5</f>
        <v>9</v>
      </c>
      <c r="S5" s="4">
        <f t="shared" ref="S5:W5" si="7">L5-$B$5</f>
        <v>4</v>
      </c>
      <c r="T5" s="4">
        <f t="shared" si="7"/>
        <v>-2</v>
      </c>
      <c r="U5" s="4">
        <f t="shared" si="7"/>
        <v>7</v>
      </c>
      <c r="V5" s="4">
        <f t="shared" si="7"/>
        <v>-7</v>
      </c>
      <c r="W5" s="4">
        <f t="shared" si="7"/>
        <v>24</v>
      </c>
      <c r="Y5" s="4">
        <f>ROUND(R5/$B$5*100,2)</f>
        <v>0.95</v>
      </c>
      <c r="Z5" s="4">
        <f t="shared" ref="Z5:AD5" si="8">ROUND(S5/$B$5*100,2)</f>
        <v>0.42</v>
      </c>
      <c r="AA5" s="4">
        <f t="shared" si="8"/>
        <v>-0.21</v>
      </c>
      <c r="AB5" s="4">
        <f t="shared" si="8"/>
        <v>0.74</v>
      </c>
      <c r="AC5" s="4">
        <f t="shared" si="8"/>
        <v>-0.74</v>
      </c>
      <c r="AD5" s="4">
        <f t="shared" si="8"/>
        <v>2.5299999999999998</v>
      </c>
      <c r="AG5">
        <f t="shared" si="6"/>
        <v>0.62</v>
      </c>
    </row>
    <row r="6" spans="1:33" x14ac:dyDescent="0.25">
      <c r="A6" s="4" t="s">
        <v>4</v>
      </c>
      <c r="B6" s="4">
        <v>48</v>
      </c>
      <c r="C6" s="4">
        <v>31</v>
      </c>
      <c r="D6" s="4">
        <v>35</v>
      </c>
      <c r="E6" s="4">
        <v>23</v>
      </c>
      <c r="F6" s="4">
        <v>28</v>
      </c>
      <c r="G6" s="4">
        <v>23</v>
      </c>
      <c r="H6" s="4">
        <v>27</v>
      </c>
      <c r="K6" s="4">
        <f>C6</f>
        <v>31</v>
      </c>
      <c r="L6" s="4">
        <f t="shared" ref="L6:P6" si="9">D6</f>
        <v>35</v>
      </c>
      <c r="M6" s="4">
        <f t="shared" si="9"/>
        <v>23</v>
      </c>
      <c r="N6" s="4">
        <f t="shared" si="9"/>
        <v>28</v>
      </c>
      <c r="O6" s="4">
        <f t="shared" si="9"/>
        <v>23</v>
      </c>
      <c r="P6" s="4">
        <f t="shared" si="9"/>
        <v>27</v>
      </c>
      <c r="R6" s="4">
        <f>K6-$B$6</f>
        <v>-17</v>
      </c>
      <c r="S6" s="4">
        <f t="shared" ref="S6:W6" si="10">L6-$B$6</f>
        <v>-13</v>
      </c>
      <c r="T6" s="4">
        <f t="shared" si="10"/>
        <v>-25</v>
      </c>
      <c r="U6" s="4">
        <f t="shared" si="10"/>
        <v>-20</v>
      </c>
      <c r="V6" s="4">
        <f t="shared" si="10"/>
        <v>-25</v>
      </c>
      <c r="W6" s="4">
        <f t="shared" si="10"/>
        <v>-21</v>
      </c>
      <c r="Y6" s="4">
        <f>ROUND(R6/$B$6*100,2)</f>
        <v>-35.42</v>
      </c>
      <c r="Z6" s="4">
        <f t="shared" ref="Z6:AD6" si="11">ROUND(S6/$B$6*100,2)</f>
        <v>-27.08</v>
      </c>
      <c r="AA6" s="4">
        <f t="shared" si="11"/>
        <v>-52.08</v>
      </c>
      <c r="AB6" s="4">
        <f t="shared" si="11"/>
        <v>-41.67</v>
      </c>
      <c r="AC6" s="4">
        <f t="shared" si="11"/>
        <v>-52.08</v>
      </c>
      <c r="AD6" s="4">
        <f t="shared" si="11"/>
        <v>-43.75</v>
      </c>
      <c r="AG6">
        <f t="shared" si="6"/>
        <v>-42.01</v>
      </c>
    </row>
    <row r="7" spans="1:33" x14ac:dyDescent="0.25">
      <c r="A7" s="4" t="s">
        <v>7</v>
      </c>
      <c r="B7" s="4"/>
      <c r="C7" s="4">
        <v>45</v>
      </c>
      <c r="D7" s="4">
        <v>46</v>
      </c>
      <c r="E7" s="4">
        <v>47</v>
      </c>
      <c r="F7" s="4">
        <v>46</v>
      </c>
      <c r="G7" s="4">
        <v>45</v>
      </c>
      <c r="H7" s="4">
        <v>49</v>
      </c>
      <c r="K7" s="4"/>
      <c r="L7" s="4"/>
      <c r="M7" s="4"/>
      <c r="N7" s="4"/>
      <c r="O7" s="4"/>
      <c r="P7" s="4"/>
      <c r="R7" s="4"/>
      <c r="S7" s="4"/>
      <c r="T7" s="4"/>
      <c r="U7" s="4"/>
      <c r="V7" s="4"/>
      <c r="W7" s="4"/>
      <c r="Y7" s="4"/>
      <c r="Z7" s="4"/>
      <c r="AA7" s="4"/>
      <c r="AB7" s="4"/>
      <c r="AC7" s="4"/>
      <c r="AD7" s="4"/>
      <c r="AG7">
        <f t="shared" si="6"/>
        <v>0</v>
      </c>
    </row>
    <row r="8" spans="1:33" x14ac:dyDescent="0.25">
      <c r="A8" s="4" t="s">
        <v>5</v>
      </c>
      <c r="B8" s="4">
        <v>200</v>
      </c>
      <c r="C8" s="4">
        <v>238</v>
      </c>
      <c r="D8" s="4">
        <v>224</v>
      </c>
      <c r="E8" s="4">
        <v>238</v>
      </c>
      <c r="F8" s="4">
        <v>243</v>
      </c>
      <c r="G8" s="4">
        <v>235</v>
      </c>
      <c r="H8" s="4">
        <v>238</v>
      </c>
      <c r="K8" s="4">
        <f>C8-C7</f>
        <v>193</v>
      </c>
      <c r="L8" s="4">
        <f t="shared" ref="L8:P8" si="12">D8-D7</f>
        <v>178</v>
      </c>
      <c r="M8" s="4">
        <f t="shared" si="12"/>
        <v>191</v>
      </c>
      <c r="N8" s="4">
        <f t="shared" si="12"/>
        <v>197</v>
      </c>
      <c r="O8" s="4">
        <f t="shared" si="12"/>
        <v>190</v>
      </c>
      <c r="P8" s="4">
        <f t="shared" si="12"/>
        <v>189</v>
      </c>
      <c r="R8" s="4">
        <f>K8-$B$8</f>
        <v>-7</v>
      </c>
      <c r="S8" s="4">
        <f t="shared" ref="S8:W8" si="13">L8-$B$8</f>
        <v>-22</v>
      </c>
      <c r="T8" s="4">
        <f t="shared" si="13"/>
        <v>-9</v>
      </c>
      <c r="U8" s="4">
        <f t="shared" si="13"/>
        <v>-3</v>
      </c>
      <c r="V8" s="4">
        <f t="shared" si="13"/>
        <v>-10</v>
      </c>
      <c r="W8" s="4">
        <f t="shared" si="13"/>
        <v>-11</v>
      </c>
      <c r="Y8" s="4">
        <f>R8/$B$8*100</f>
        <v>-3.5000000000000004</v>
      </c>
      <c r="Z8" s="4">
        <f t="shared" ref="Z8:AD8" si="14">S8/$B$8*100</f>
        <v>-11</v>
      </c>
      <c r="AA8" s="4">
        <f t="shared" si="14"/>
        <v>-4.5</v>
      </c>
      <c r="AB8" s="4">
        <f t="shared" si="14"/>
        <v>-1.5</v>
      </c>
      <c r="AC8" s="4">
        <f t="shared" si="14"/>
        <v>-5</v>
      </c>
      <c r="AD8" s="4">
        <f t="shared" si="14"/>
        <v>-5.5</v>
      </c>
      <c r="AG8">
        <f t="shared" si="6"/>
        <v>-5.17</v>
      </c>
    </row>
    <row r="9" spans="1:33" x14ac:dyDescent="0.25">
      <c r="A9" s="4" t="s">
        <v>6</v>
      </c>
      <c r="B9" s="4">
        <v>145</v>
      </c>
      <c r="C9" s="4">
        <v>154</v>
      </c>
      <c r="D9" s="4">
        <v>148</v>
      </c>
      <c r="E9" s="4">
        <v>140</v>
      </c>
      <c r="F9" s="4">
        <v>145</v>
      </c>
      <c r="G9" s="4">
        <v>148</v>
      </c>
      <c r="H9" s="4">
        <v>146</v>
      </c>
      <c r="K9" s="4">
        <f>C9</f>
        <v>154</v>
      </c>
      <c r="L9" s="4">
        <f t="shared" ref="L9:P9" si="15">D9</f>
        <v>148</v>
      </c>
      <c r="M9" s="4">
        <f t="shared" si="15"/>
        <v>140</v>
      </c>
      <c r="N9" s="4">
        <f t="shared" si="15"/>
        <v>145</v>
      </c>
      <c r="O9" s="4">
        <f t="shared" si="15"/>
        <v>148</v>
      </c>
      <c r="P9" s="4">
        <f t="shared" si="15"/>
        <v>146</v>
      </c>
      <c r="R9" s="4">
        <f>K9-$B$9</f>
        <v>9</v>
      </c>
      <c r="S9" s="4">
        <f t="shared" ref="S9:W9" si="16">L9-$B$9</f>
        <v>3</v>
      </c>
      <c r="T9" s="4">
        <f t="shared" si="16"/>
        <v>-5</v>
      </c>
      <c r="U9" s="4">
        <f t="shared" si="16"/>
        <v>0</v>
      </c>
      <c r="V9" s="4">
        <f t="shared" si="16"/>
        <v>3</v>
      </c>
      <c r="W9" s="4">
        <f t="shared" si="16"/>
        <v>1</v>
      </c>
      <c r="Y9" s="4">
        <f>ROUND(R9/$B$9*100,2)</f>
        <v>6.21</v>
      </c>
      <c r="Z9" s="4">
        <f t="shared" ref="Z9:AD9" si="17">ROUND(S9/$B$9*100,2)</f>
        <v>2.0699999999999998</v>
      </c>
      <c r="AA9" s="4">
        <f t="shared" si="17"/>
        <v>-3.45</v>
      </c>
      <c r="AB9" s="4">
        <f t="shared" si="17"/>
        <v>0</v>
      </c>
      <c r="AC9" s="4">
        <f t="shared" si="17"/>
        <v>2.0699999999999998</v>
      </c>
      <c r="AD9" s="4">
        <f t="shared" si="17"/>
        <v>0.69</v>
      </c>
      <c r="AG9">
        <f t="shared" si="6"/>
        <v>1.27</v>
      </c>
    </row>
    <row r="13" spans="1:33" x14ac:dyDescent="0.25">
      <c r="A13" s="1" t="s">
        <v>9</v>
      </c>
      <c r="B13" s="1" t="s">
        <v>0</v>
      </c>
      <c r="C13" s="2" t="s">
        <v>8</v>
      </c>
      <c r="D13" s="2"/>
      <c r="E13" s="2"/>
    </row>
    <row r="14" spans="1:33" x14ac:dyDescent="0.25">
      <c r="A14" s="1"/>
      <c r="B14" s="1"/>
      <c r="C14" s="4">
        <v>1</v>
      </c>
      <c r="D14" s="4">
        <v>2</v>
      </c>
      <c r="E14" s="4">
        <v>3</v>
      </c>
      <c r="K14" s="2" t="s">
        <v>12</v>
      </c>
      <c r="L14" s="2"/>
      <c r="M14" s="2"/>
      <c r="R14" s="2" t="s">
        <v>11</v>
      </c>
      <c r="S14" s="2"/>
      <c r="T14" s="2"/>
      <c r="Y14" s="2" t="s">
        <v>10</v>
      </c>
      <c r="Z14" s="2"/>
      <c r="AA14" s="2"/>
    </row>
    <row r="15" spans="1:33" x14ac:dyDescent="0.25">
      <c r="A15" s="4" t="s">
        <v>1</v>
      </c>
      <c r="B15" s="4">
        <v>340</v>
      </c>
      <c r="C15" s="4">
        <v>352</v>
      </c>
      <c r="D15" s="4">
        <v>347</v>
      </c>
      <c r="E15" s="4">
        <v>343</v>
      </c>
      <c r="K15" s="4">
        <f>C15</f>
        <v>352</v>
      </c>
      <c r="L15" s="4">
        <f t="shared" ref="L15:M15" si="18">D15</f>
        <v>347</v>
      </c>
      <c r="M15" s="4">
        <f t="shared" si="18"/>
        <v>343</v>
      </c>
      <c r="R15" s="4">
        <f>K15-$B$15</f>
        <v>12</v>
      </c>
      <c r="S15" s="4">
        <f t="shared" ref="S15:T15" si="19">L15-$B$15</f>
        <v>7</v>
      </c>
      <c r="T15" s="4">
        <f t="shared" si="19"/>
        <v>3</v>
      </c>
      <c r="Y15" s="4">
        <f>ROUND(R15/$B$15*100,2)</f>
        <v>3.53</v>
      </c>
      <c r="Z15" s="4">
        <f t="shared" ref="Z15:AA15" si="20">ROUND(S15/$B$15*100,2)</f>
        <v>2.06</v>
      </c>
      <c r="AA15" s="4">
        <f t="shared" si="20"/>
        <v>0.88</v>
      </c>
      <c r="AG15">
        <f>ROUND(SUM(Y15:AA15)/3,2)</f>
        <v>2.16</v>
      </c>
    </row>
    <row r="16" spans="1:33" x14ac:dyDescent="0.25">
      <c r="A16" s="4" t="s">
        <v>2</v>
      </c>
      <c r="B16" s="4">
        <v>695</v>
      </c>
      <c r="C16" s="4">
        <v>1042</v>
      </c>
      <c r="D16" s="4">
        <v>1044</v>
      </c>
      <c r="E16" s="4">
        <v>1046</v>
      </c>
      <c r="K16" s="4">
        <f>C16-C15</f>
        <v>690</v>
      </c>
      <c r="L16" s="4">
        <f t="shared" ref="L16:M17" si="21">D16-D15</f>
        <v>697</v>
      </c>
      <c r="M16" s="4">
        <f t="shared" si="21"/>
        <v>703</v>
      </c>
      <c r="R16" s="4">
        <f>K16-$B$16</f>
        <v>-5</v>
      </c>
      <c r="S16" s="4">
        <f t="shared" ref="S16:T16" si="22">L16-$B$16</f>
        <v>2</v>
      </c>
      <c r="T16" s="4">
        <f t="shared" si="22"/>
        <v>8</v>
      </c>
      <c r="Y16" s="4">
        <f>ROUND(R16/$B$16*100,2)</f>
        <v>-0.72</v>
      </c>
      <c r="Z16" s="4">
        <f t="shared" ref="Z16:AA16" si="23">ROUND(S16/$B$16*100,2)</f>
        <v>0.28999999999999998</v>
      </c>
      <c r="AA16" s="4">
        <f t="shared" si="23"/>
        <v>1.1499999999999999</v>
      </c>
      <c r="AG16">
        <f t="shared" ref="AG16:AG21" si="24">ROUND(SUM(Y16:AA16)/3,2)</f>
        <v>0.24</v>
      </c>
    </row>
    <row r="17" spans="1:33" x14ac:dyDescent="0.25">
      <c r="A17" s="4" t="s">
        <v>3</v>
      </c>
      <c r="B17" s="4">
        <v>950</v>
      </c>
      <c r="C17" s="4">
        <v>2016</v>
      </c>
      <c r="D17" s="4">
        <v>2018</v>
      </c>
      <c r="E17" s="4">
        <v>2020</v>
      </c>
      <c r="K17" s="4">
        <f>C17-C16</f>
        <v>974</v>
      </c>
      <c r="L17" s="4">
        <f t="shared" si="21"/>
        <v>974</v>
      </c>
      <c r="M17" s="4">
        <f t="shared" si="21"/>
        <v>974</v>
      </c>
      <c r="R17" s="4">
        <f>K17-$B$17</f>
        <v>24</v>
      </c>
      <c r="S17" s="4">
        <f t="shared" ref="S17:T17" si="25">L17-$B$17</f>
        <v>24</v>
      </c>
      <c r="T17" s="4">
        <f t="shared" si="25"/>
        <v>24</v>
      </c>
      <c r="Y17" s="4">
        <f>ROUND(R17/$B$17*100,2)</f>
        <v>2.5299999999999998</v>
      </c>
      <c r="Z17" s="4">
        <f t="shared" ref="Z17:AA17" si="26">ROUND(S17/$B$17*100,2)</f>
        <v>2.5299999999999998</v>
      </c>
      <c r="AA17" s="4">
        <f t="shared" si="26"/>
        <v>2.5299999999999998</v>
      </c>
      <c r="AG17">
        <f t="shared" si="24"/>
        <v>2.5299999999999998</v>
      </c>
    </row>
    <row r="18" spans="1:33" x14ac:dyDescent="0.25">
      <c r="A18" s="4" t="s">
        <v>4</v>
      </c>
      <c r="B18" s="4">
        <v>48</v>
      </c>
      <c r="C18" s="4">
        <v>31</v>
      </c>
      <c r="D18" s="4">
        <v>31</v>
      </c>
      <c r="E18" s="4">
        <v>31</v>
      </c>
      <c r="K18" s="4">
        <f>C18</f>
        <v>31</v>
      </c>
      <c r="L18" s="4">
        <f t="shared" ref="L18:M18" si="27">D18</f>
        <v>31</v>
      </c>
      <c r="M18" s="4">
        <f t="shared" si="27"/>
        <v>31</v>
      </c>
      <c r="R18" s="4">
        <f>K18-$B$18</f>
        <v>-17</v>
      </c>
      <c r="S18" s="4">
        <f t="shared" ref="S18:T18" si="28">L18-$B$18</f>
        <v>-17</v>
      </c>
      <c r="T18" s="4">
        <f t="shared" si="28"/>
        <v>-17</v>
      </c>
      <c r="Y18" s="4">
        <f>ROUND(R18/$B$18*100,2)</f>
        <v>-35.42</v>
      </c>
      <c r="Z18" s="4">
        <f t="shared" ref="Z18:AA18" si="29">ROUND(S18/$B$18*100,2)</f>
        <v>-35.42</v>
      </c>
      <c r="AA18" s="4">
        <f t="shared" si="29"/>
        <v>-35.42</v>
      </c>
      <c r="AG18">
        <f t="shared" si="24"/>
        <v>-35.42</v>
      </c>
    </row>
    <row r="19" spans="1:33" x14ac:dyDescent="0.25">
      <c r="A19" s="4" t="s">
        <v>7</v>
      </c>
      <c r="B19" s="4"/>
      <c r="C19" s="4">
        <v>47</v>
      </c>
      <c r="D19" s="4">
        <v>47</v>
      </c>
      <c r="E19" s="4">
        <v>46</v>
      </c>
      <c r="K19" s="4"/>
      <c r="L19" s="4"/>
      <c r="M19" s="4"/>
      <c r="R19" s="4"/>
      <c r="S19" s="4"/>
      <c r="T19" s="4"/>
      <c r="Y19" s="4"/>
      <c r="Z19" s="4"/>
      <c r="AA19" s="4"/>
    </row>
    <row r="20" spans="1:33" x14ac:dyDescent="0.25">
      <c r="A20" s="4" t="s">
        <v>5</v>
      </c>
      <c r="B20" s="4">
        <v>202</v>
      </c>
      <c r="C20" s="4">
        <v>242</v>
      </c>
      <c r="D20" s="4">
        <v>244</v>
      </c>
      <c r="E20" s="4">
        <v>242</v>
      </c>
      <c r="K20" s="4">
        <f>C20-C19</f>
        <v>195</v>
      </c>
      <c r="L20" s="4">
        <f t="shared" ref="L20:M20" si="30">D20-D19</f>
        <v>197</v>
      </c>
      <c r="M20" s="4">
        <f t="shared" si="30"/>
        <v>196</v>
      </c>
      <c r="R20" s="4">
        <f>K20-$B$20</f>
        <v>-7</v>
      </c>
      <c r="S20" s="4">
        <f t="shared" ref="S20:T20" si="31">L20-$B$20</f>
        <v>-5</v>
      </c>
      <c r="T20" s="4">
        <f t="shared" si="31"/>
        <v>-6</v>
      </c>
      <c r="Y20" s="4">
        <f>ROUND(R20/$B$20*100,2)</f>
        <v>-3.47</v>
      </c>
      <c r="Z20" s="4">
        <f t="shared" ref="Z20:AA20" si="32">ROUND(S20/$B$20*100,2)</f>
        <v>-2.48</v>
      </c>
      <c r="AA20" s="4">
        <f t="shared" si="32"/>
        <v>-2.97</v>
      </c>
      <c r="AG20">
        <f t="shared" si="24"/>
        <v>-2.97</v>
      </c>
    </row>
    <row r="21" spans="1:33" x14ac:dyDescent="0.25">
      <c r="A21" s="4" t="s">
        <v>6</v>
      </c>
      <c r="B21" s="4">
        <v>150</v>
      </c>
      <c r="C21" s="4">
        <v>150</v>
      </c>
      <c r="D21" s="4">
        <v>147</v>
      </c>
      <c r="E21" s="4">
        <v>148</v>
      </c>
      <c r="K21" s="4">
        <f>C21</f>
        <v>150</v>
      </c>
      <c r="L21" s="4">
        <f t="shared" ref="L21:M21" si="33">D21</f>
        <v>147</v>
      </c>
      <c r="M21" s="4">
        <f t="shared" si="33"/>
        <v>148</v>
      </c>
      <c r="R21" s="4">
        <f>K21-$B$21</f>
        <v>0</v>
      </c>
      <c r="S21" s="4">
        <f t="shared" ref="S21:T21" si="34">L21-$B$21</f>
        <v>-3</v>
      </c>
      <c r="T21" s="4">
        <f t="shared" si="34"/>
        <v>-2</v>
      </c>
      <c r="Y21" s="4">
        <f>ROUND(R21/$B$21*100,2)</f>
        <v>0</v>
      </c>
      <c r="Z21" s="4">
        <f t="shared" ref="Z21:AA21" si="35">ROUND(S21/$B$21*100,2)</f>
        <v>-2</v>
      </c>
      <c r="AA21" s="4">
        <f t="shared" si="35"/>
        <v>-1.33</v>
      </c>
      <c r="AG21">
        <f t="shared" si="24"/>
        <v>-1.1100000000000001</v>
      </c>
    </row>
    <row r="29" spans="1:33" x14ac:dyDescent="0.25">
      <c r="F29">
        <v>0.94399999999999995</v>
      </c>
      <c r="G29">
        <v>460</v>
      </c>
    </row>
    <row r="30" spans="1:33" x14ac:dyDescent="0.25">
      <c r="F30">
        <f>F29*1.35</f>
        <v>1.2744</v>
      </c>
      <c r="G30">
        <f>G29*1.35</f>
        <v>621</v>
      </c>
    </row>
  </sheetData>
  <mergeCells count="12">
    <mergeCell ref="A13:A14"/>
    <mergeCell ref="B13:B14"/>
    <mergeCell ref="C13:E13"/>
    <mergeCell ref="K14:M14"/>
    <mergeCell ref="R14:T14"/>
    <mergeCell ref="Y14:AA14"/>
    <mergeCell ref="C1:H1"/>
    <mergeCell ref="B1:B2"/>
    <mergeCell ref="A1:A2"/>
    <mergeCell ref="R2:W2"/>
    <mergeCell ref="K2:P2"/>
    <mergeCell ref="Y2:A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2022-09-16T05:01:43Z</dcterms:created>
  <dcterms:modified xsi:type="dcterms:W3CDTF">2022-09-16T08:19:45Z</dcterms:modified>
</cp:coreProperties>
</file>