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Karma Üretim Planı" sheetId="1" r:id="rId1"/>
    <sheet name="Maliy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C22" i="2" s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B61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2" i="2"/>
  <c r="B6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E27" i="1" l="1"/>
  <c r="C27" i="2" s="1"/>
  <c r="D27" i="1"/>
  <c r="B27" i="2" s="1"/>
  <c r="C27" i="1"/>
  <c r="A27" i="2" s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C62" i="1"/>
  <c r="C63" i="1"/>
  <c r="F29" i="1" l="1"/>
  <c r="C3" i="1"/>
  <c r="A3" i="2" s="1"/>
  <c r="D3" i="1"/>
  <c r="B3" i="2" s="1"/>
  <c r="E3" i="1"/>
  <c r="C3" i="2" s="1"/>
  <c r="C4" i="1"/>
  <c r="D4" i="1"/>
  <c r="B4" i="2" s="1"/>
  <c r="E4" i="1"/>
  <c r="C4" i="2" s="1"/>
  <c r="C5" i="1"/>
  <c r="D5" i="1"/>
  <c r="B5" i="2" s="1"/>
  <c r="E5" i="1"/>
  <c r="C5" i="2" s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A20" i="2" s="1"/>
  <c r="F20" i="1" s="1"/>
  <c r="D20" i="1"/>
  <c r="E20" i="1"/>
  <c r="C21" i="1"/>
  <c r="A21" i="2" s="1"/>
  <c r="F21" i="1" s="1"/>
  <c r="D21" i="1"/>
  <c r="E21" i="1"/>
  <c r="C22" i="1"/>
  <c r="A22" i="2" s="1"/>
  <c r="D22" i="1"/>
  <c r="B22" i="2" s="1"/>
  <c r="C23" i="1"/>
  <c r="A23" i="2" s="1"/>
  <c r="D23" i="1"/>
  <c r="B23" i="2" s="1"/>
  <c r="E23" i="1"/>
  <c r="C23" i="2" s="1"/>
  <c r="C24" i="1"/>
  <c r="A24" i="2" s="1"/>
  <c r="D24" i="1"/>
  <c r="B24" i="2" s="1"/>
  <c r="E24" i="1"/>
  <c r="C24" i="2" s="1"/>
  <c r="C25" i="1"/>
  <c r="D25" i="1"/>
  <c r="B25" i="2" s="1"/>
  <c r="E25" i="1"/>
  <c r="C25" i="2" s="1"/>
  <c r="C26" i="1"/>
  <c r="A26" i="2" s="1"/>
  <c r="D26" i="1"/>
  <c r="B26" i="2" s="1"/>
  <c r="E26" i="1"/>
  <c r="C26" i="2" s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D62" i="1"/>
  <c r="E62" i="1"/>
  <c r="D63" i="1"/>
  <c r="E63" i="1"/>
  <c r="A25" i="2" l="1"/>
  <c r="F25" i="1" s="1"/>
  <c r="F26" i="1"/>
  <c r="F23" i="1"/>
  <c r="F24" i="1"/>
  <c r="F22" i="1"/>
  <c r="E4" i="2"/>
  <c r="E6" i="2"/>
  <c r="F3" i="1"/>
  <c r="E2" i="2"/>
  <c r="F28" i="1"/>
  <c r="F27" i="1"/>
  <c r="F4" i="1"/>
  <c r="F5" i="1"/>
  <c r="E2" i="1"/>
  <c r="D2" i="1"/>
  <c r="C2" i="1"/>
  <c r="I2" i="1" l="1"/>
</calcChain>
</file>

<file path=xl/sharedStrings.xml><?xml version="1.0" encoding="utf-8"?>
<sst xmlns="http://schemas.openxmlformats.org/spreadsheetml/2006/main" count="17" uniqueCount="15">
  <si>
    <t>Fason Üretim(Sonsuz)(55₺)</t>
  </si>
  <si>
    <t>Fazla Mesai(6 adet)(50₺)</t>
  </si>
  <si>
    <t>Talep Miktarı</t>
  </si>
  <si>
    <t>Dönem</t>
  </si>
  <si>
    <t>Normal Mesai</t>
  </si>
  <si>
    <t>Fazla Mesai</t>
  </si>
  <si>
    <t>Fason Üretim</t>
  </si>
  <si>
    <t>Sonsuz</t>
  </si>
  <si>
    <t>Toplam Maliyet</t>
  </si>
  <si>
    <t>Normal Mesai Maliyeti</t>
  </si>
  <si>
    <t>Fazla Mesai Maliyeti</t>
  </si>
  <si>
    <t>Fason Üretim Maliyeti</t>
  </si>
  <si>
    <t>Toplam Fazla Mesai Maliyeti</t>
  </si>
  <si>
    <t>Toplam Normal Mesai Maliyeti</t>
  </si>
  <si>
    <t>Toplam Fason Üretim Maliyeti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</si>
</sst>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0"/>
      <name val="Times New Roman"/>
      <family val="1"/>
      <charset val="16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rgb="FFFFCD2D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2" borderId="1" xfId="0" applyFill="1" applyBorder="1" applyAlignment="1">
      <alignment horizontal="right"/>
    </xf>
    <xf numFmtId="0" fontId="0" fillId="4" borderId="1" xfId="0" applyFill="1" applyBorder="1"/>
    <xf numFmtId="0" fontId="3" fillId="3" borderId="1" xfId="0" applyFont="1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CD2D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zoomScaleNormal="100" workbookViewId="0">
      <selection activeCell="B3" sqref="B3"/>
    </sheetView>
  </sheetViews>
  <sheetFormatPr defaultRowHeight="15" x14ac:dyDescent="0.25"/>
  <cols>
    <col min="2" max="2" width="13.42578125" bestFit="1" customWidth="1"/>
    <col min="3" max="3" width="28.42578125" bestFit="1" customWidth="1"/>
    <col min="4" max="4" width="24.5703125" bestFit="1" customWidth="1"/>
    <col min="5" max="5" width="26.42578125" bestFit="1" customWidth="1"/>
    <col min="6" max="6" width="14.85546875" style="10" bestFit="1" customWidth="1"/>
    <col min="7" max="7" width="4.140625" customWidth="1"/>
    <col min="8" max="8" width="5.5703125" customWidth="1"/>
    <col min="9" max="9" width="14.85546875" bestFit="1" customWidth="1"/>
    <col min="11" max="11" width="13.5703125" bestFit="1" customWidth="1"/>
    <col min="12" max="12" width="11.42578125" bestFit="1" customWidth="1"/>
    <col min="13" max="13" width="12.7109375" bestFit="1" customWidth="1"/>
  </cols>
  <sheetData>
    <row r="1" spans="1:13" ht="29.25" customHeight="1" x14ac:dyDescent="0.25">
      <c r="A1" s="17" t="s">
        <v>3</v>
      </c>
      <c r="B1" s="17" t="s">
        <v>2</v>
      </c>
      <c r="C1" s="6" t="s">
        <v>4</v>
      </c>
      <c r="D1" s="6" t="s">
        <v>1</v>
      </c>
      <c r="E1" s="6" t="s">
        <v>0</v>
      </c>
      <c r="F1" s="17" t="s">
        <v>8</v>
      </c>
      <c r="I1" s="14" t="s">
        <v>8</v>
      </c>
      <c r="K1" s="6" t="s">
        <v>4</v>
      </c>
      <c r="L1" s="6" t="s">
        <v>5</v>
      </c>
      <c r="M1" s="6" t="s">
        <v>6</v>
      </c>
    </row>
    <row r="2" spans="1:13" ht="15.75" x14ac:dyDescent="0.25">
      <c r="A2" s="17"/>
      <c r="B2" s="17"/>
      <c r="C2" s="9" t="str">
        <f>"("&amp; $K$2&amp;" adet)-("&amp;$K$3&amp;"₺)"</f>
        <v>(25 adet)-(40₺)</v>
      </c>
      <c r="D2" s="9" t="str">
        <f>"("&amp; $L$2&amp;" adet)-("&amp;$L$3&amp;"₺)"</f>
        <v>(6 adet)-(50₺)</v>
      </c>
      <c r="E2" s="9" t="str">
        <f>"("&amp; $M$2&amp;")-("&amp;$M$3&amp;"₺)"</f>
        <v>(Sonsuz)-(55₺)</v>
      </c>
      <c r="F2" s="17"/>
      <c r="I2" s="16" t="str">
        <f>Maliyet!E2+Maliyet!E4+Maliyet!E6&amp;"₺"</f>
        <v>26920₺</v>
      </c>
      <c r="K2" s="7">
        <v>25</v>
      </c>
      <c r="L2" s="7">
        <v>6</v>
      </c>
      <c r="M2" s="12" t="s">
        <v>7</v>
      </c>
    </row>
    <row r="3" spans="1:13" x14ac:dyDescent="0.25">
      <c r="A3" s="4">
        <v>1</v>
      </c>
      <c r="B3" s="5">
        <v>20</v>
      </c>
      <c r="C3" s="4" t="str">
        <f t="shared" ref="C3:C34" si="0">IF(B3="",""&amp;IF(B4&gt;$K$2,IF(($K$2+(((B4-$K$2)+($K$2+((B4-$K$2)-(B3-$K$2))-(B4-$K$2)))-B4))&lt;=B4,(((B4-$K$2)+($K$2+((B4-$K$2)-(B3-$K$2))-(B4-$K$2)))-B4)&amp;"("&amp;(A4)&amp;")",B4-$K$2&amp;"("&amp;(A4)&amp;")"),IF(B5&gt;$K$2,IF(($K$2+(((B5-$K$2)+($K$2+((B5-$K$2)-(B4-$K$2))-(B5-$K$2)))-B5)+(((B5-$K$2)+($K$2+((($K$2-B3)-(B5-$K$2))+(B5-$K$2))))-B5))&lt;=B5,(((B5-$K$2)+($K$2+((($K$2-B3)-(B5-$K$2))+(B5-$K$2))))-B5)&amp;"("&amp;(A5)&amp;")",""),"")),IF(B3&lt;$K$2,B3&amp;"("&amp;(A3)&amp;")"&amp;","&amp;IF(B4&gt;$K$2,IF(($K$2+(((B4-$K$2)+($K$2+((B4-$K$2)-(B3-$K$2))-(B4-$K$2)))-B4))&lt;=B4,(((B4-$K$2)+($K$2+((B4-$K$2)-(B3-$K$2))-(B4-$K$2)))-B4)&amp;"("&amp;(A4)&amp;")",B4-$K$2&amp;"("&amp;(A4)&amp;")"),IF(B5&gt;$K$2,IF(($K$2+(((B5-$K$2)+($K$2+((B5-$K$2)-(B4-$K$2))-(B5-$K$2)))-B5)+(((B5-$K$2)+($K$2+((($K$2-B3)-(B5-$K$2))+(B5-$K$2))))-B5))&lt;=B5,(((B5-$K$2)+($K$2+((($K$2-B3)-(B5-$K$2))+(B5-$K$2))))-B5)&amp;"("&amp;(A5)&amp;")",""),"")),IF(B3&gt;$K$2,$K$2&amp;"("&amp;(A3)&amp;")",IF(B3=$K$2,B3&amp;"("&amp;(A3)&amp;")",""))))</f>
        <v>20(1),5(3)</v>
      </c>
      <c r="D3" s="4" t="str">
        <f>IF(B3&gt;$K$2,IF(B3-$K$2&lt;$L$2,B3-$K$2&amp;"("&amp;(A3)&amp;")",$L$2&amp;"("&amp;(A3)&amp;")"),"")</f>
        <v/>
      </c>
      <c r="E3" s="4" t="str">
        <f>IF(B3&gt;$K$2,IF((B3-$K$2)&gt;$L$2,((B3-$K$2)-$L$2)&amp;"("&amp;(A3)&amp;")",""),"")</f>
        <v/>
      </c>
      <c r="F3" s="4" t="str">
        <f>Maliyet!A3+Maliyet!B3+Maliyet!C36&amp;"₺"</f>
        <v>1000₺</v>
      </c>
      <c r="K3" s="13">
        <v>40</v>
      </c>
      <c r="L3" s="13">
        <v>50</v>
      </c>
      <c r="M3" s="13">
        <v>55</v>
      </c>
    </row>
    <row r="4" spans="1:13" x14ac:dyDescent="0.25">
      <c r="A4" s="1">
        <v>2</v>
      </c>
      <c r="B4" s="3">
        <v>24</v>
      </c>
      <c r="C4" s="8" t="str">
        <f t="shared" si="0"/>
        <v>24(2),1(3)</v>
      </c>
      <c r="D4" s="1" t="str">
        <f>IF(B4&gt;$K$2,IF(($K$2+(((B4-$K$2)+($K$2+((B4-$K$2)-(B3-$K$2))-(B4-$K$2)))-B4))&lt;B4,IF((B4-(($K$2+((B4-$K$2)-(B3-$K$2))-(B4-$K$2))))&lt;=$L$2,(B4-(($K$2+((B4-$K$2)-(B3-$K$2))-(B4-$K$2))))&amp;"("&amp;(A4)&amp;")",$L$2&amp;"("&amp;(A4)&amp;")"),""),"")</f>
        <v/>
      </c>
      <c r="E4" s="1" t="str">
        <f>IF(B4&gt;$K$2,IF(($K$2+(((B4-$K$2)+($K$2+((B4-$K$2)-(B3-$K$2))-(B4-$K$2)))-B4))&lt;B4,IF((B4-(($K$2+((B4-$K$2)-(B3-$K$2))-(B4-$K$2))))&gt;$L$2,(B4-(($K$2+((B4-$K$2)-(B3-$K$2))-(B4-$K$2))+$L$2))&amp;"("&amp;(A4)&amp;")",""),""),"")</f>
        <v/>
      </c>
      <c r="F4" s="8" t="str">
        <f>Maliyet!A4+Maliyet!B4+Maliyet!C4&amp;"₺"</f>
        <v>1000₺</v>
      </c>
    </row>
    <row r="5" spans="1:13" x14ac:dyDescent="0.25">
      <c r="A5" s="4">
        <v>3</v>
      </c>
      <c r="B5" s="5">
        <v>35</v>
      </c>
      <c r="C5" s="4" t="str">
        <f t="shared" si="0"/>
        <v>25(3)</v>
      </c>
      <c r="D5" s="4" t="str">
        <f t="shared" ref="D5:D11" si="1">IF(B5&gt;$K$2,IF(($K$2+(((B5-$K$2)+($K$2+((B5-$K$2)-(B4-$K$2))-(B5-$K$2)))-B5)+(((B5-$K$2)+($K$2+((($K$2-B3)-(B5-$K$2))+(B5-$K$2))))-B5))&lt;B5,IF((B5-(($K$2+((B5-$K$2)-(B4-$K$2))-(B5-$K$2)+(((B5-$K$2)+($K$2+((($K$2-B3)-(B5-$K$2))+(B5-$K$2))))-B5))))&lt;=$L$2,(B5-(($K$2+((B5-$K$2)-(B4-$K$2))-(B5-$K$2)+((($K$2-B3)-(B5-$K$2))+(B5-$K$2)))))&amp;"("&amp;(A5)&amp;")",$L$2&amp;"("&amp;(A5)&amp;")"),""),"")</f>
        <v>4(3)</v>
      </c>
      <c r="E5" s="4" t="str">
        <f>IF(B5&gt;$K$2,IF(($K$2+(((B5-$K$2)+($K$2+((B5-$K$2)-(B4-$K$2))-(B5-$K$2)+(((B5-$K$2)+($K$2+((($K$2-B3)-(B5-$K$2))+(B5-$K$2))))-B5)))-B5))&lt;B5,IF((B5-(($K$2+((B5-$K$2)-(B4-$K$2))-(B5-$K$2)+((($K$2-B3)-(B5-$K$2))+(B5-$K$2)))))&gt;$L$2,(B5-(($K$2+((B5-$K$2)-(B4-$K$2))-(B5-$K$2)+((($K$2-B3)-(B5-$K$2))+(B5-$K$2)))+$L$2))&amp;"("&amp;(A5)&amp;")",""),""),"")</f>
        <v/>
      </c>
      <c r="F5" s="4" t="str">
        <f>Maliyet!A5+Maliyet!B5+Maliyet!C5&amp;"₺"</f>
        <v>1300₺</v>
      </c>
    </row>
    <row r="6" spans="1:13" x14ac:dyDescent="0.25">
      <c r="A6" s="1">
        <v>4</v>
      </c>
      <c r="B6" s="3">
        <v>32</v>
      </c>
      <c r="C6" s="8" t="str">
        <f t="shared" si="0"/>
        <v>25(4)</v>
      </c>
      <c r="D6" s="1" t="str">
        <f t="shared" si="1"/>
        <v>6(4)</v>
      </c>
      <c r="E6" s="1" t="str">
        <f>IF(B6&gt;$K$2,IF(($K$2+(((B6-$K$2)+($K$2+((B6-$K$2)-(B5-$K$2))-(B6-$K$2)+(((B6-$K$2)+($K$2+((($K$2-B4)-(B6-$K$2))+(B6-$K$2))))-B6)))-B6))&lt;B6,IF((B6-(($K$2+((B6-$K$2)-(B5-$K$2))-(B6-$K$2)+((($K$2-B4)-(B6-$K$2))+(B6-$K$2)))))&lt;$L$2,(B6-(($K$2+((B6-$K$2)-(B5-$K$2))-(B6-$K$2)+((($K$2-B4)-(B6-$K$2))+(B6-$K$2)))+$L$2))&amp;"("&amp;(A6)&amp;")",B6-($K$2+$L$2)&amp;"("&amp;(A6)&amp;")"),""),"")</f>
        <v>1(4)</v>
      </c>
      <c r="F6" s="8" t="str">
        <f>Maliyet!A6+Maliyet!B6+Maliyet!C6&amp;"₺"</f>
        <v>1355₺</v>
      </c>
      <c r="H6" s="2"/>
    </row>
    <row r="7" spans="1:13" x14ac:dyDescent="0.25">
      <c r="A7" s="4">
        <v>5</v>
      </c>
      <c r="B7" s="5">
        <v>36</v>
      </c>
      <c r="C7" s="4" t="str">
        <f t="shared" si="0"/>
        <v>25(5)</v>
      </c>
      <c r="D7" s="4" t="str">
        <f t="shared" si="1"/>
        <v>6(5)</v>
      </c>
      <c r="E7" s="4" t="str">
        <f>IF(B7&gt;$K$2,IF(($K$2+(((B7-$K$2)+($K$2+((B7-$K$2)-(B6-$K$2))-(B7-$K$2)+(((B7-$K$2)+($K$2+((($K$2-B5)-(B7-$K$2))+(B7-$K$2))))-B7)))-B7))&lt;B7,IF((B7-(($K$2+((B7-$K$2)-(B6-$K$2))-(B7-$K$2)+((($K$2-B5)-(B7-$K$2))+(B7-$K$2)))))&lt;=$L$2,(B7-(($K$2+((B7-$K$2)-(B6-$K$2))-(B7-$K$2)+((($K$2-B5)-(B7-$K$2))+(B7-$K$2)))+$L$2))&amp;"("&amp;(A7)&amp;")",B7-($K$2+$L$2)&amp;"("&amp;(A7)&amp;")"),""),"")</f>
        <v>5(5)</v>
      </c>
      <c r="F7" s="4" t="str">
        <f>Maliyet!A7+Maliyet!B7+Maliyet!C7&amp;"₺"</f>
        <v>1355₺</v>
      </c>
      <c r="H7" s="2"/>
    </row>
    <row r="8" spans="1:13" x14ac:dyDescent="0.25">
      <c r="A8" s="1">
        <v>6</v>
      </c>
      <c r="B8" s="3">
        <v>18</v>
      </c>
      <c r="C8" s="8" t="str">
        <f t="shared" si="0"/>
        <v>18(6),7(8)</v>
      </c>
      <c r="D8" s="1" t="str">
        <f t="shared" si="1"/>
        <v/>
      </c>
      <c r="E8" s="1" t="str">
        <f>IF(B8&gt;$K$2,IF(($K$2+(((B8-$K$2)+($K$2+((B8-$K$2)-(B7-$K$2))-(B8-$K$2)+(((B8-$K$2)+($K$2+((($K$2-B6)-(B8-$K$2))+(B8-$K$2))))-B8)))-B8))&lt;B8,IF((B8-(($K$2+((B8-$K$2)-(B7-$K$2))-(B8-$K$2)+((($K$2-B6)-(B8-$K$2))+(B8-$K$2)))))&gt;$L$2,(B8-(($K$2+((B8-$K$2)-(B7-$K$2))-(B8-$K$2)+((($K$2-B6)-(B8-$K$2))+(B8-$K$2)))+$L$2))&amp;"("&amp;(A8)&amp;")",""),""),"")</f>
        <v/>
      </c>
      <c r="F8" s="8" t="str">
        <f>Maliyet!A8+Maliyet!B8+Maliyet!C8&amp;"₺"</f>
        <v>1000₺</v>
      </c>
      <c r="H8" s="2"/>
    </row>
    <row r="9" spans="1:13" x14ac:dyDescent="0.25">
      <c r="A9" s="4">
        <v>7</v>
      </c>
      <c r="B9" s="5">
        <v>23</v>
      </c>
      <c r="C9" s="4" t="str">
        <f t="shared" si="0"/>
        <v>23(7),2(8)</v>
      </c>
      <c r="D9" s="4" t="str">
        <f t="shared" si="1"/>
        <v/>
      </c>
      <c r="E9" s="4" t="str">
        <f>IF(B9&gt;$K$2,IF(($K$2+(((B9-$K$2)+($K$2+((B9-$K$2)-(B8-$K$2))-(B9-$K$2)+(((B9-$K$2)+($K$2+((($K$2-B7)-(B9-$K$2))+(B9-$K$2))))-B9)))-B9))&lt;B9,IF((B9-(($K$2+((B9-$K$2)-(B8-$K$2))-(B9-$K$2)+((($K$2-B7)-(B9-$K$2))+(B9-$K$2)))))&gt;$L$2,(B9-(($K$2+((B9-$K$2)-(B8-$K$2))-(B9-$K$2)+((($K$2-B7)-(B9-$K$2))+(B9-$K$2)))+$L$2))&amp;"("&amp;(A9)&amp;")",""),""),"")</f>
        <v/>
      </c>
      <c r="F9" s="4" t="str">
        <f>Maliyet!A9+Maliyet!B9+Maliyet!C9&amp;"₺"</f>
        <v>1000₺</v>
      </c>
      <c r="H9" s="2"/>
    </row>
    <row r="10" spans="1:13" x14ac:dyDescent="0.25">
      <c r="A10" s="1">
        <v>8</v>
      </c>
      <c r="B10" s="3">
        <v>37</v>
      </c>
      <c r="C10" s="8" t="str">
        <f t="shared" si="0"/>
        <v>25(8)</v>
      </c>
      <c r="D10" s="1" t="str">
        <f t="shared" si="1"/>
        <v>3(8)</v>
      </c>
      <c r="E10" s="1" t="str">
        <f>IF(B10&gt;$K$2,IF(($K$2+(((B10-$K$2)+($K$2+((B10-$K$2)-(B9-$K$2))-(B10-$K$2)+(((B10-$K$2)+($K$2+((($K$2-B8)-(B10-$K$2))+(B10-$K$2))))-B10)))-B10))&lt;B10,IF((B10-(($K$2+((B10-$K$2)-(B9-$K$2))-(B10-$K$2)+((($K$2-B8)-(B10-$K$2))+(B10-$K$2)))))&gt;$L$2,(B10-(($K$2+((B10-$K$2)-(B9-$K$2))-(B10-$K$2)+((($K$2-B8)-(B10-$K$2))+(B10-$K$2)))+$L$2))&amp;"("&amp;(A10)&amp;")",""),""),"")</f>
        <v/>
      </c>
      <c r="F10" s="8" t="str">
        <f>Maliyet!A10+Maliyet!B10+Maliyet!C10&amp;"₺"</f>
        <v>1300₺</v>
      </c>
      <c r="H10" s="2"/>
    </row>
    <row r="11" spans="1:13" x14ac:dyDescent="0.25">
      <c r="A11" s="4">
        <v>9</v>
      </c>
      <c r="B11" s="5">
        <v>24</v>
      </c>
      <c r="C11" s="4" t="str">
        <f t="shared" si="0"/>
        <v>24(9),1(10)</v>
      </c>
      <c r="D11" s="4" t="str">
        <f t="shared" si="1"/>
        <v/>
      </c>
      <c r="E11" s="4" t="str">
        <f>IF(B11&gt;$K$2,IF(($K$2+(((B11-$K$2)+($K$2+((B11-$K$2)-(B10-$K$2))-(B11-$K$2)+(((B11-$K$2)+($K$2+((($K$2-B9)-(B11-$K$2))+(B11-$K$2))))-B11)))-B11))&lt;B11,IF((B11-(($K$2+((B11-$K$2)-(B10-$K$2))-(B11-$K$2)+((($K$2-B9)-(B11-$K$2))+(B11-$K$2)))))&gt;$L$2,(B11-(($K$2+((B11-$K$2)-(B10-$K$2))-(B11-$K$2)+((($K$2-B9)-(B11-$K$2))+(B11-$K$2)))+$L$2))&amp;"("&amp;(A11)&amp;")",""),""),"")</f>
        <v/>
      </c>
      <c r="F11" s="4" t="str">
        <f>Maliyet!A11+Maliyet!B11+Maliyet!C11&amp;"₺"</f>
        <v>1000₺</v>
      </c>
      <c r="H11" s="2"/>
    </row>
    <row r="12" spans="1:13" x14ac:dyDescent="0.25">
      <c r="A12" s="1">
        <v>10</v>
      </c>
      <c r="B12" s="3">
        <v>30</v>
      </c>
      <c r="C12" s="8" t="str">
        <f t="shared" si="0"/>
        <v>25(10)</v>
      </c>
      <c r="D12" s="1" t="str">
        <f>IF(B12&gt;$K$2,IF(($K$2+(((B12-$K$2)+($K$2+((B12-$K$2)-(B11-$K$2))-(B12-$K$2)))-B12)+(((B12-$K$2)+($K$2+((($K$2-B10)-(B12-$K$2))+(B12-$K$2))))-B12))&lt;B12,IF((B12-(($K$2+((B12-$K$2)-(B11-$K$2))-(B12-$K$2)+(((B12-$K$2))))-B12))&lt;=$L$2,(B12-((B12-$K$2)+($K$2+((B12-$K$2)-(B11-$K$2))-(B12-$K$2))))&amp;"("&amp;(A12)&amp;")",(((B12-$K$2)+($K$2+((B12-$K$2)-(B11-$K$2))-(B12-$K$2)))-B12)&amp;"("&amp;(A12)&amp;")"),""),"")</f>
        <v>1(10)</v>
      </c>
      <c r="E12" s="1" t="str">
        <f>IF(B12&gt;$K$2,IF(($K$2+(((B12-$K$2)+($K$2+((B12-$K$2)-(B11-$K$2))-(B12-$K$2)+(((B12-$K$2)+($K$2+((($K$2-B10)-(B12-$K$2))+(B12-$K$2))))-B12)))-B12))&lt;B12,IF((B12-(($K$2+((B12-$K$2)-(B11-$K$2))-(B12-$K$2)+((($K$2-B10)-(B12-$K$2))+(B12-$K$2)))))&lt;=$L$2,(B12-(($K$2+((B12-$K$2)-(B11-$K$2))-(B12-$K$2)+((($K$2-B10)-(B12-$K$2))+(B12-$K$2)))+$L$2))&amp;"("&amp;(A12)&amp;")",""),""),"")</f>
        <v/>
      </c>
      <c r="F12" s="8" t="str">
        <f>Maliyet!A12+Maliyet!B12+Maliyet!C12&amp;"₺"</f>
        <v>1300₺</v>
      </c>
      <c r="H12" s="2"/>
    </row>
    <row r="13" spans="1:13" x14ac:dyDescent="0.25">
      <c r="A13" s="4">
        <v>11</v>
      </c>
      <c r="B13" s="5">
        <v>45</v>
      </c>
      <c r="C13" s="4" t="str">
        <f t="shared" si="0"/>
        <v>25(11)</v>
      </c>
      <c r="D13" s="4" t="str">
        <f>IF(B13&gt;$K$2,IF(($K$2+(((B13-$K$2)+($K$2+((B13-$K$2)-(B12-$K$2))-(B13-$K$2)))-B13)+(((B13-$K$2)+($K$2+((($K$2-B11)-(B13-$K$2))+(B13-$K$2))))-B13))&lt;B13,IF((B13-(($K$2+((B13-$K$2)-(B12-$K$2))-(B13-$K$2)+(((B13-$K$2)+($K$2+((($K$2-B11)-(B13-$K$2))+(B13-$K$2))))-B13))))&lt;=$L$2,(B13-(($K$2+((B13-$K$2)-(B12-$K$2))-(B13-$K$2)+((($K$2-B11)-(B13-$K$2))+(B13-$K$2)))))&amp;"("&amp;(A13)&amp;")",$L$2&amp;"("&amp;(A13)&amp;")"),""),"")</f>
        <v>6(11)</v>
      </c>
      <c r="E13" s="4" t="str">
        <f>IF(B13&gt;$K$2,IF(($K$2+(((B13-$K$2)+($K$2+((B13-$K$2)-(B12-$K$2))-(B13-$K$2)+(((B13-$K$2)+($K$2+((($K$2-B11)-(B13-$K$2))+(B13-$K$2))))-B13)))-B13))&lt;B13,IF((B13-(($K$2+((B13-$K$2)-(B12-$K$2))-(B13-$K$2)+((($K$2-B11)-(B13-$K$2))+(B13-$K$2)))))&lt;=$L$2,(B13-(($K$2+((B13-$K$2)-(B12-$K$2))-(B13-$K$2)+((($K$2-B11)-(B13-$K$2))+(B13-$K$2)))+$L$2))&amp;"("&amp;(A13)&amp;")",B13-($K$2+$L$2)&amp;"("&amp;(A13)&amp;")"),""),"")</f>
        <v>14(11)</v>
      </c>
      <c r="F13" s="4" t="str">
        <f>Maliyet!A13+Maliyet!B13+Maliyet!C13&amp;"₺"</f>
        <v>1355₺</v>
      </c>
      <c r="H13" s="2"/>
    </row>
    <row r="14" spans="1:13" x14ac:dyDescent="0.25">
      <c r="A14" s="1">
        <v>12</v>
      </c>
      <c r="B14" s="3">
        <v>27</v>
      </c>
      <c r="C14" s="8" t="str">
        <f t="shared" si="0"/>
        <v>25(12)</v>
      </c>
      <c r="D14" s="1" t="str">
        <f>IF(B14&gt;$K$2,IF(($K$2+(((B14-$K$2)+($K$2+((B14-$K$2)-(B13-$K$2))-(B14-$K$2)))-B14)+(((B14-$K$2)+($K$2+((($K$2-B12)-(B14-$K$2))+(B14-$K$2))))-B14))&lt;B14,IF((B14-(($K$2+((B14-$K$2)-(B13-$K$2))-(B14-$K$2)+(((B14-$K$2)+($K$2+((($K$2-B12)-(B14-$K$2))+(B14-$K$2))))-B14))))&gt;$L$2,B14-$K$2&amp;"("&amp;(A14)&amp;")",$L$2&amp;"("&amp;(A14)&amp;")"),""),"")</f>
        <v>2(12)</v>
      </c>
      <c r="E14" s="1" t="str">
        <f>IF(B14&gt;$K$2,IF(($K$2+(((B14-$K$2)+($K$2+((B14-$K$2)-(B13-$K$2))-(B14-$K$2)+(((B14-$K$2)+($K$2+((($K$2-B12)-(B14-$K$2))+(B14-$K$2))))-B14)))-B14))&lt;B14,IF((B14-(($K$2+((B14-$K$2)-(B13-$K$2))-(B14-$K$2)+((($K$2-B12)-(B14-$K$2))+(B14-$K$2)))))&lt;=$L$2,(B14-(($K$2+((B14-$K$2)-(B13-$K$2))-(B14-$K$2)+((($K$2-B12)-(B14-$K$2))+(B14-$K$2)))+$L$2))&amp;"("&amp;(A14)&amp;")",""),""),"")</f>
        <v/>
      </c>
      <c r="F14" s="8" t="str">
        <f>Maliyet!A14+Maliyet!B14+Maliyet!C14&amp;"₺"</f>
        <v>1300₺</v>
      </c>
    </row>
    <row r="15" spans="1:13" x14ac:dyDescent="0.25">
      <c r="A15" s="4">
        <v>13</v>
      </c>
      <c r="B15" s="5">
        <v>16</v>
      </c>
      <c r="C15" s="4" t="str">
        <f t="shared" si="0"/>
        <v>16(13),9(15)</v>
      </c>
      <c r="D15" s="4" t="str">
        <f t="shared" ref="D15:D46" si="2">IF(B15&gt;$K$2,IF(($K$2+(((B15-$K$2)+($K$2+((B15-$K$2)-(B14-$K$2))-(B15-$K$2)))-B15)+(((B15-$K$2)+($K$2+((($K$2-B13)-(B15-$K$2))+(B15-$K$2))))-B15))&lt;B15,IF((B15-(($K$2+((B15-$K$2)-(B14-$K$2))-(B15-$K$2)+(((B15-$K$2)+($K$2+((($K$2-B13)-(B15-$K$2))+(B15-$K$2))))-B15))))&lt;=$L$2,(B15-(($K$2+((B15-$K$2)-(B14-$K$2))-(B15-$K$2)+((($K$2-B13)-(B15-$K$2))+(B15-$K$2)))))&amp;"("&amp;(A15)&amp;")",$L$2&amp;"("&amp;(A15)&amp;")"),""),"")</f>
        <v/>
      </c>
      <c r="E15" s="4" t="str">
        <f t="shared" ref="E15:E46" si="3">IF(B15&gt;$K$2,IF(($K$2+(((B15-$K$2)+($K$2+((B15-$K$2)-(B14-$K$2))-(B15-$K$2)+(((B15-$K$2)+($K$2+((($K$2-B13)-(B15-$K$2))+(B15-$K$2))))-B15)))-B15))&lt;B15,IF((B15-(($K$2+((B15-$K$2)-(B14-$K$2))-(B15-$K$2)+((($K$2-B13)-(B15-$K$2))+(B15-$K$2)))))&gt;$L$2,(B15-(($K$2+((B15-$K$2)-(B14-$K$2))-(B15-$K$2)+((($K$2-B13)-(B15-$K$2))+(B15-$K$2)))+$L$2))&amp;"("&amp;(A15)&amp;")",""),""),"")</f>
        <v/>
      </c>
      <c r="F15" s="4" t="str">
        <f>Maliyet!A15+Maliyet!B15+Maliyet!C15&amp;"₺"</f>
        <v>1000₺</v>
      </c>
    </row>
    <row r="16" spans="1:13" x14ac:dyDescent="0.25">
      <c r="A16" s="1">
        <v>14</v>
      </c>
      <c r="B16" s="3">
        <v>23</v>
      </c>
      <c r="C16" s="8" t="str">
        <f t="shared" si="0"/>
        <v>23(14),2(15)</v>
      </c>
      <c r="D16" s="1" t="str">
        <f t="shared" si="2"/>
        <v/>
      </c>
      <c r="E16" s="1" t="str">
        <f t="shared" si="3"/>
        <v/>
      </c>
      <c r="F16" s="8" t="str">
        <f>Maliyet!A16+Maliyet!B16+Maliyet!C16&amp;"₺"</f>
        <v>1000₺</v>
      </c>
    </row>
    <row r="17" spans="1:6" x14ac:dyDescent="0.25">
      <c r="A17" s="4">
        <v>15</v>
      </c>
      <c r="B17" s="5">
        <v>38</v>
      </c>
      <c r="C17" s="4" t="str">
        <f t="shared" si="0"/>
        <v>25(15)</v>
      </c>
      <c r="D17" s="4" t="str">
        <f t="shared" si="2"/>
        <v>2(15)</v>
      </c>
      <c r="E17" s="4" t="str">
        <f t="shared" si="3"/>
        <v/>
      </c>
      <c r="F17" s="4" t="str">
        <f>Maliyet!A17+Maliyet!B17+Maliyet!C17&amp;"₺"</f>
        <v>1300₺</v>
      </c>
    </row>
    <row r="18" spans="1:6" x14ac:dyDescent="0.25">
      <c r="A18" s="1">
        <v>16</v>
      </c>
      <c r="B18" s="3">
        <v>25</v>
      </c>
      <c r="C18" s="8" t="str">
        <f t="shared" si="0"/>
        <v>25(16)</v>
      </c>
      <c r="D18" s="1" t="str">
        <f t="shared" si="2"/>
        <v/>
      </c>
      <c r="E18" s="1" t="str">
        <f t="shared" si="3"/>
        <v/>
      </c>
      <c r="F18" s="8" t="str">
        <f>Maliyet!A18+Maliyet!B18+Maliyet!C18&amp;"₺"</f>
        <v>1000₺</v>
      </c>
    </row>
    <row r="19" spans="1:6" x14ac:dyDescent="0.25">
      <c r="A19" s="4">
        <v>17</v>
      </c>
      <c r="B19" s="5">
        <v>21</v>
      </c>
      <c r="C19" s="4" t="str">
        <f t="shared" si="0"/>
        <v>21(17),4(19)</v>
      </c>
      <c r="D19" s="4" t="str">
        <f t="shared" si="2"/>
        <v/>
      </c>
      <c r="E19" s="4" t="str">
        <f t="shared" si="3"/>
        <v/>
      </c>
      <c r="F19" s="4" t="str">
        <f>Maliyet!A19+Maliyet!B19+Maliyet!C19&amp;"₺"</f>
        <v>1000₺</v>
      </c>
    </row>
    <row r="20" spans="1:6" x14ac:dyDescent="0.25">
      <c r="A20" s="1">
        <v>18</v>
      </c>
      <c r="B20" s="3">
        <v>17</v>
      </c>
      <c r="C20" s="8" t="str">
        <f t="shared" si="0"/>
        <v>17(18),8(19)</v>
      </c>
      <c r="D20" s="1" t="str">
        <f t="shared" si="2"/>
        <v/>
      </c>
      <c r="E20" s="1" t="str">
        <f t="shared" si="3"/>
        <v/>
      </c>
      <c r="F20" s="8" t="str">
        <f>Maliyet!A20+Maliyet!B20+Maliyet!C20&amp;"₺"</f>
        <v>1000₺</v>
      </c>
    </row>
    <row r="21" spans="1:6" x14ac:dyDescent="0.25">
      <c r="A21" s="4">
        <v>19</v>
      </c>
      <c r="B21" s="5">
        <v>62</v>
      </c>
      <c r="C21" s="4" t="str">
        <f t="shared" si="0"/>
        <v>25(19)</v>
      </c>
      <c r="D21" s="4" t="str">
        <f t="shared" si="2"/>
        <v>6(19)</v>
      </c>
      <c r="E21" s="4" t="str">
        <f t="shared" si="3"/>
        <v>19(19)</v>
      </c>
      <c r="F21" s="4" t="str">
        <f>Maliyet!A21+Maliyet!B21+Maliyet!C21&amp;"₺"</f>
        <v>1355₺</v>
      </c>
    </row>
    <row r="22" spans="1:6" x14ac:dyDescent="0.25">
      <c r="A22" s="1">
        <v>20</v>
      </c>
      <c r="B22" s="3">
        <v>15</v>
      </c>
      <c r="C22" s="8" t="str">
        <f t="shared" si="0"/>
        <v>15(20),</v>
      </c>
      <c r="D22" s="1" t="str">
        <f t="shared" si="2"/>
        <v/>
      </c>
      <c r="E22" s="1" t="str">
        <f>IF(B22&gt;$K$2,IF(($K$2+(((B22-$K$2)+($K$2+((B22-$K$2)-(B21-$K$2))-(B22-$K$2)+(((B22-$K$2)+($K$2+((($K$2-B20)-(B22-$K$2))+(B22-$K$2))))-B22)))-B22))&lt;B22,IF((B22-(($K$2+((B22-$K$2)-(B21-$K$2))-(B22-$K$2)+((($K$2-B20)-(B22-$K$2))+(B22-$K$2)))))&gt;$L$2,(B22-(($K$2+((B22-$K$2)-(B21-$K$2))-(B22-$K$2)+((($K$2-B20)-(B22-$K$2))+(B22-$K$2)))+$L$2))&amp;"("&amp;(A22)&amp;")",""),""),"")</f>
        <v/>
      </c>
      <c r="F22" s="8" t="str">
        <f>Maliyet!A22+Maliyet!B22+Maliyet!C22&amp;"₺"</f>
        <v>1000₺</v>
      </c>
    </row>
    <row r="23" spans="1:6" x14ac:dyDescent="0.25">
      <c r="A23" s="4">
        <v>21</v>
      </c>
      <c r="B23" s="5">
        <v>14</v>
      </c>
      <c r="C23" s="4" t="str">
        <f t="shared" si="0"/>
        <v>14(21),5(22)</v>
      </c>
      <c r="D23" s="4" t="str">
        <f t="shared" si="2"/>
        <v/>
      </c>
      <c r="E23" s="4" t="str">
        <f t="shared" si="3"/>
        <v/>
      </c>
      <c r="F23" s="4" t="str">
        <f>Maliyet!A23+Maliyet!B23+Maliyet!C23&amp;"₺"</f>
        <v>1000₺</v>
      </c>
    </row>
    <row r="24" spans="1:6" x14ac:dyDescent="0.25">
      <c r="A24" s="1">
        <v>22</v>
      </c>
      <c r="B24" s="3">
        <v>30</v>
      </c>
      <c r="C24" s="8" t="str">
        <f t="shared" si="0"/>
        <v>25(22)</v>
      </c>
      <c r="D24" s="1" t="str">
        <f t="shared" si="2"/>
        <v/>
      </c>
      <c r="E24" s="1" t="str">
        <f t="shared" si="3"/>
        <v/>
      </c>
      <c r="F24" s="8" t="str">
        <f>Maliyet!A24+Maliyet!B24+Maliyet!C24&amp;"₺"</f>
        <v>1000₺</v>
      </c>
    </row>
    <row r="25" spans="1:6" x14ac:dyDescent="0.25">
      <c r="A25" s="4">
        <v>23</v>
      </c>
      <c r="B25" s="5">
        <v>25</v>
      </c>
      <c r="C25" s="4" t="str">
        <f t="shared" si="0"/>
        <v>25(23)</v>
      </c>
      <c r="D25" s="4" t="str">
        <f t="shared" si="2"/>
        <v/>
      </c>
      <c r="E25" s="4" t="str">
        <f t="shared" si="3"/>
        <v/>
      </c>
      <c r="F25" s="4" t="str">
        <f>Maliyet!A25+Maliyet!B25+Maliyet!C25&amp;"₺"</f>
        <v>1000₺</v>
      </c>
    </row>
    <row r="26" spans="1:6" x14ac:dyDescent="0.25">
      <c r="A26" s="1">
        <v>24</v>
      </c>
      <c r="B26" s="3">
        <v>15</v>
      </c>
      <c r="C26" s="8" t="str">
        <f t="shared" si="0"/>
        <v>15(24),</v>
      </c>
      <c r="D26" s="1" t="str">
        <f t="shared" si="2"/>
        <v/>
      </c>
      <c r="E26" s="1" t="str">
        <f t="shared" si="3"/>
        <v/>
      </c>
      <c r="F26" s="8" t="str">
        <f>Maliyet!A26+Maliyet!B26+Maliyet!C26&amp;"₺"</f>
        <v>1000₺</v>
      </c>
    </row>
    <row r="27" spans="1:6" x14ac:dyDescent="0.25">
      <c r="A27" s="4">
        <v>25</v>
      </c>
      <c r="B27" s="5"/>
      <c r="C27" s="4" t="str">
        <f t="shared" si="0"/>
        <v/>
      </c>
      <c r="D27" s="4" t="str">
        <f t="shared" si="2"/>
        <v/>
      </c>
      <c r="E27" s="4" t="str">
        <f t="shared" si="3"/>
        <v/>
      </c>
      <c r="F27" s="4" t="str">
        <f>Maliyet!A27+Maliyet!B27+Maliyet!C27&amp;"₺"</f>
        <v>0₺</v>
      </c>
    </row>
    <row r="28" spans="1:6" x14ac:dyDescent="0.25">
      <c r="A28" s="1">
        <v>26</v>
      </c>
      <c r="B28" s="3"/>
      <c r="C28" s="8" t="str">
        <f t="shared" si="0"/>
        <v/>
      </c>
      <c r="D28" s="1" t="str">
        <f t="shared" si="2"/>
        <v/>
      </c>
      <c r="E28" s="1" t="str">
        <f t="shared" si="3"/>
        <v/>
      </c>
      <c r="F28" s="8" t="str">
        <f>Maliyet!A28+Maliyet!B28+Maliyet!C28&amp;"₺"</f>
        <v>0₺</v>
      </c>
    </row>
    <row r="29" spans="1:6" x14ac:dyDescent="0.25">
      <c r="A29" s="4">
        <v>27</v>
      </c>
      <c r="B29" s="5"/>
      <c r="C29" s="4" t="str">
        <f t="shared" si="0"/>
        <v/>
      </c>
      <c r="D29" s="4" t="str">
        <f t="shared" si="2"/>
        <v/>
      </c>
      <c r="E29" s="4" t="str">
        <f t="shared" si="3"/>
        <v/>
      </c>
      <c r="F29" s="4" t="str">
        <f>Maliyet!A29+Maliyet!B29+Maliyet!C29&amp;"₺"</f>
        <v>0₺</v>
      </c>
    </row>
    <row r="30" spans="1:6" x14ac:dyDescent="0.25">
      <c r="A30" s="1">
        <v>28</v>
      </c>
      <c r="B30" s="3"/>
      <c r="C30" s="8" t="str">
        <f t="shared" si="0"/>
        <v/>
      </c>
      <c r="D30" s="1" t="str">
        <f t="shared" si="2"/>
        <v/>
      </c>
      <c r="E30" s="1" t="str">
        <f t="shared" si="3"/>
        <v/>
      </c>
      <c r="F30" s="8" t="str">
        <f>Maliyet!A30+Maliyet!B30+Maliyet!C30&amp;"₺"</f>
        <v>0₺</v>
      </c>
    </row>
    <row r="31" spans="1:6" x14ac:dyDescent="0.25">
      <c r="A31" s="4">
        <v>29</v>
      </c>
      <c r="B31" s="5"/>
      <c r="C31" s="4" t="str">
        <f t="shared" si="0"/>
        <v/>
      </c>
      <c r="D31" s="4" t="str">
        <f t="shared" si="2"/>
        <v/>
      </c>
      <c r="E31" s="4" t="str">
        <f t="shared" si="3"/>
        <v/>
      </c>
      <c r="F31" s="4" t="str">
        <f>Maliyet!A31+Maliyet!B31+Maliyet!C31&amp;"₺"</f>
        <v>0₺</v>
      </c>
    </row>
    <row r="32" spans="1:6" x14ac:dyDescent="0.25">
      <c r="A32" s="1">
        <v>30</v>
      </c>
      <c r="B32" s="3"/>
      <c r="C32" s="8" t="str">
        <f t="shared" si="0"/>
        <v/>
      </c>
      <c r="D32" s="1" t="str">
        <f t="shared" si="2"/>
        <v/>
      </c>
      <c r="E32" s="1" t="str">
        <f t="shared" si="3"/>
        <v/>
      </c>
      <c r="F32" s="8" t="str">
        <f>Maliyet!A32+Maliyet!B32+Maliyet!C32&amp;"₺"</f>
        <v>0₺</v>
      </c>
    </row>
    <row r="33" spans="1:6" x14ac:dyDescent="0.25">
      <c r="A33" s="4">
        <v>31</v>
      </c>
      <c r="B33" s="5"/>
      <c r="C33" s="4" t="str">
        <f t="shared" si="0"/>
        <v/>
      </c>
      <c r="D33" s="4" t="str">
        <f t="shared" si="2"/>
        <v/>
      </c>
      <c r="E33" s="4" t="str">
        <f t="shared" si="3"/>
        <v/>
      </c>
      <c r="F33" s="4" t="str">
        <f>Maliyet!A33+Maliyet!B33+Maliyet!C33&amp;"₺"</f>
        <v>0₺</v>
      </c>
    </row>
    <row r="34" spans="1:6" x14ac:dyDescent="0.25">
      <c r="A34" s="1">
        <v>32</v>
      </c>
      <c r="B34" s="3"/>
      <c r="C34" s="8" t="str">
        <f t="shared" si="0"/>
        <v/>
      </c>
      <c r="D34" s="1" t="str">
        <f t="shared" si="2"/>
        <v/>
      </c>
      <c r="E34" s="1" t="str">
        <f t="shared" si="3"/>
        <v/>
      </c>
      <c r="F34" s="8" t="str">
        <f>Maliyet!A34+Maliyet!B34+Maliyet!C34&amp;"₺"</f>
        <v>0₺</v>
      </c>
    </row>
    <row r="35" spans="1:6" x14ac:dyDescent="0.25">
      <c r="A35" s="4">
        <v>33</v>
      </c>
      <c r="B35" s="5"/>
      <c r="C35" s="4" t="str">
        <f t="shared" ref="C35:C63" si="4">IF(B35="",""&amp;IF(B36&gt;$K$2,IF(($K$2+(((B36-$K$2)+($K$2+((B36-$K$2)-(B35-$K$2))-(B36-$K$2)))-B36))&lt;=B36,(((B36-$K$2)+($K$2+((B36-$K$2)-(B35-$K$2))-(B36-$K$2)))-B36)&amp;"("&amp;(A36)&amp;")",B36-$K$2&amp;"("&amp;(A36)&amp;")"),IF(B37&gt;$K$2,IF(($K$2+(((B37-$K$2)+($K$2+((B37-$K$2)-(B36-$K$2))-(B37-$K$2)))-B37)+(((B37-$K$2)+($K$2+((($K$2-B35)-(B37-$K$2))+(B37-$K$2))))-B37))&lt;=B37,(((B37-$K$2)+($K$2+((($K$2-B35)-(B37-$K$2))+(B37-$K$2))))-B37)&amp;"("&amp;(A37)&amp;")",""),"")),IF(B35&lt;$K$2,B35&amp;"("&amp;(A35)&amp;")"&amp;","&amp;IF(B36&gt;$K$2,IF(($K$2+(((B36-$K$2)+($K$2+((B36-$K$2)-(B35-$K$2))-(B36-$K$2)))-B36))&lt;=B36,(((B36-$K$2)+($K$2+((B36-$K$2)-(B35-$K$2))-(B36-$K$2)))-B36)&amp;"("&amp;(A36)&amp;")",B36-$K$2&amp;"("&amp;(A36)&amp;")"),IF(B37&gt;$K$2,IF(($K$2+(((B37-$K$2)+($K$2+((B37-$K$2)-(B36-$K$2))-(B37-$K$2)))-B37)+(((B37-$K$2)+($K$2+((($K$2-B35)-(B37-$K$2))+(B37-$K$2))))-B37))&lt;=B37,(((B37-$K$2)+($K$2+((($K$2-B35)-(B37-$K$2))+(B37-$K$2))))-B37)&amp;"("&amp;(A37)&amp;")",""),"")),IF(B35&gt;$K$2,$K$2&amp;"("&amp;(A35)&amp;")",IF(B35=$K$2,B35&amp;"("&amp;(A35)&amp;")",""))))</f>
        <v/>
      </c>
      <c r="D35" s="4" t="str">
        <f t="shared" si="2"/>
        <v/>
      </c>
      <c r="E35" s="4" t="str">
        <f t="shared" si="3"/>
        <v/>
      </c>
      <c r="F35" s="4" t="str">
        <f>Maliyet!A35+Maliyet!B35+Maliyet!C35&amp;"₺"</f>
        <v>0₺</v>
      </c>
    </row>
    <row r="36" spans="1:6" x14ac:dyDescent="0.25">
      <c r="A36" s="1">
        <v>34</v>
      </c>
      <c r="B36" s="3"/>
      <c r="C36" s="8" t="str">
        <f t="shared" si="4"/>
        <v/>
      </c>
      <c r="D36" s="1" t="str">
        <f t="shared" si="2"/>
        <v/>
      </c>
      <c r="E36" s="1" t="str">
        <f t="shared" si="3"/>
        <v/>
      </c>
      <c r="F36" s="8" t="str">
        <f>Maliyet!A36+Maliyet!B36+Maliyet!C36&amp;"₺"</f>
        <v>0₺</v>
      </c>
    </row>
    <row r="37" spans="1:6" x14ac:dyDescent="0.25">
      <c r="A37" s="4">
        <v>35</v>
      </c>
      <c r="B37" s="5"/>
      <c r="C37" s="4" t="str">
        <f t="shared" si="4"/>
        <v/>
      </c>
      <c r="D37" s="4" t="str">
        <f t="shared" si="2"/>
        <v/>
      </c>
      <c r="E37" s="4" t="str">
        <f t="shared" si="3"/>
        <v/>
      </c>
      <c r="F37" s="4" t="str">
        <f>Maliyet!A37+Maliyet!B37+Maliyet!C37&amp;"₺"</f>
        <v>0₺</v>
      </c>
    </row>
    <row r="38" spans="1:6" x14ac:dyDescent="0.25">
      <c r="A38" s="1">
        <v>36</v>
      </c>
      <c r="B38" s="3"/>
      <c r="C38" s="8" t="str">
        <f t="shared" si="4"/>
        <v/>
      </c>
      <c r="D38" s="1" t="str">
        <f t="shared" si="2"/>
        <v/>
      </c>
      <c r="E38" s="1" t="str">
        <f t="shared" si="3"/>
        <v/>
      </c>
      <c r="F38" s="8" t="str">
        <f>Maliyet!A38+Maliyet!B38+Maliyet!C38&amp;"₺"</f>
        <v>0₺</v>
      </c>
    </row>
    <row r="39" spans="1:6" x14ac:dyDescent="0.25">
      <c r="A39" s="4">
        <v>37</v>
      </c>
      <c r="B39" s="5"/>
      <c r="C39" s="4" t="str">
        <f t="shared" si="4"/>
        <v/>
      </c>
      <c r="D39" s="4" t="str">
        <f t="shared" si="2"/>
        <v/>
      </c>
      <c r="E39" s="4" t="str">
        <f t="shared" si="3"/>
        <v/>
      </c>
      <c r="F39" s="4" t="str">
        <f>Maliyet!A39+Maliyet!B39+Maliyet!C39&amp;"₺"</f>
        <v>0₺</v>
      </c>
    </row>
    <row r="40" spans="1:6" x14ac:dyDescent="0.25">
      <c r="A40" s="1">
        <v>38</v>
      </c>
      <c r="B40" s="3"/>
      <c r="C40" s="8" t="str">
        <f t="shared" si="4"/>
        <v/>
      </c>
      <c r="D40" s="1" t="str">
        <f t="shared" si="2"/>
        <v/>
      </c>
      <c r="E40" s="1" t="str">
        <f t="shared" si="3"/>
        <v/>
      </c>
      <c r="F40" s="8" t="str">
        <f>Maliyet!A40+Maliyet!B40+Maliyet!C40&amp;"₺"</f>
        <v>0₺</v>
      </c>
    </row>
    <row r="41" spans="1:6" x14ac:dyDescent="0.25">
      <c r="A41" s="4">
        <v>39</v>
      </c>
      <c r="B41" s="5"/>
      <c r="C41" s="4" t="str">
        <f t="shared" si="4"/>
        <v/>
      </c>
      <c r="D41" s="4" t="str">
        <f t="shared" si="2"/>
        <v/>
      </c>
      <c r="E41" s="4" t="str">
        <f t="shared" si="3"/>
        <v/>
      </c>
      <c r="F41" s="4" t="str">
        <f>Maliyet!A41+Maliyet!B41+Maliyet!C41&amp;"₺"</f>
        <v>0₺</v>
      </c>
    </row>
    <row r="42" spans="1:6" x14ac:dyDescent="0.25">
      <c r="A42" s="1">
        <v>40</v>
      </c>
      <c r="B42" s="3"/>
      <c r="C42" s="8" t="str">
        <f t="shared" si="4"/>
        <v/>
      </c>
      <c r="D42" s="1" t="str">
        <f t="shared" si="2"/>
        <v/>
      </c>
      <c r="E42" s="1" t="str">
        <f t="shared" si="3"/>
        <v/>
      </c>
      <c r="F42" s="8" t="str">
        <f>Maliyet!A42+Maliyet!B42+Maliyet!C42&amp;"₺"</f>
        <v>0₺</v>
      </c>
    </row>
    <row r="43" spans="1:6" x14ac:dyDescent="0.25">
      <c r="A43" s="4">
        <v>41</v>
      </c>
      <c r="B43" s="5"/>
      <c r="C43" s="4" t="str">
        <f t="shared" si="4"/>
        <v/>
      </c>
      <c r="D43" s="4" t="str">
        <f t="shared" si="2"/>
        <v/>
      </c>
      <c r="E43" s="4" t="str">
        <f t="shared" si="3"/>
        <v/>
      </c>
      <c r="F43" s="4" t="str">
        <f>Maliyet!A43+Maliyet!B43+Maliyet!C43&amp;"₺"</f>
        <v>0₺</v>
      </c>
    </row>
    <row r="44" spans="1:6" x14ac:dyDescent="0.25">
      <c r="A44" s="1">
        <v>42</v>
      </c>
      <c r="B44" s="3"/>
      <c r="C44" s="8" t="str">
        <f t="shared" si="4"/>
        <v/>
      </c>
      <c r="D44" s="1" t="str">
        <f t="shared" si="2"/>
        <v/>
      </c>
      <c r="E44" s="1" t="str">
        <f t="shared" si="3"/>
        <v/>
      </c>
      <c r="F44" s="8" t="str">
        <f>Maliyet!A44+Maliyet!B44+Maliyet!C44&amp;"₺"</f>
        <v>0₺</v>
      </c>
    </row>
    <row r="45" spans="1:6" x14ac:dyDescent="0.25">
      <c r="A45" s="4">
        <v>43</v>
      </c>
      <c r="B45" s="5"/>
      <c r="C45" s="4" t="str">
        <f t="shared" si="4"/>
        <v/>
      </c>
      <c r="D45" s="4" t="str">
        <f t="shared" si="2"/>
        <v/>
      </c>
      <c r="E45" s="4" t="str">
        <f t="shared" si="3"/>
        <v/>
      </c>
      <c r="F45" s="4" t="str">
        <f>Maliyet!A45+Maliyet!B45+Maliyet!C45&amp;"₺"</f>
        <v>0₺</v>
      </c>
    </row>
    <row r="46" spans="1:6" x14ac:dyDescent="0.25">
      <c r="A46" s="1">
        <v>44</v>
      </c>
      <c r="B46" s="3"/>
      <c r="C46" s="8" t="str">
        <f t="shared" si="4"/>
        <v/>
      </c>
      <c r="D46" s="1" t="str">
        <f t="shared" si="2"/>
        <v/>
      </c>
      <c r="E46" s="1" t="str">
        <f t="shared" si="3"/>
        <v/>
      </c>
      <c r="F46" s="8" t="str">
        <f>Maliyet!A46+Maliyet!B46+Maliyet!C46&amp;"₺"</f>
        <v>0₺</v>
      </c>
    </row>
    <row r="47" spans="1:6" x14ac:dyDescent="0.25">
      <c r="A47" s="4">
        <v>45</v>
      </c>
      <c r="B47" s="5"/>
      <c r="C47" s="4" t="str">
        <f t="shared" si="4"/>
        <v/>
      </c>
      <c r="D47" s="4" t="str">
        <f t="shared" ref="D47:D63" si="5">IF(B47&gt;$K$2,IF(($K$2+(((B47-$K$2)+($K$2+((B47-$K$2)-(B46-$K$2))-(B47-$K$2)))-B47)+(((B47-$K$2)+($K$2+((($K$2-B45)-(B47-$K$2))+(B47-$K$2))))-B47))&lt;B47,IF((B47-(($K$2+((B47-$K$2)-(B46-$K$2))-(B47-$K$2)+(((B47-$K$2)+($K$2+((($K$2-B45)-(B47-$K$2))+(B47-$K$2))))-B47))))&lt;=$L$2,(B47-(($K$2+((B47-$K$2)-(B46-$K$2))-(B47-$K$2)+((($K$2-B45)-(B47-$K$2))+(B47-$K$2)))))&amp;"("&amp;(A47)&amp;")",$L$2&amp;"("&amp;(A47)&amp;")"),""),"")</f>
        <v/>
      </c>
      <c r="E47" s="4" t="str">
        <f t="shared" ref="E47:E63" si="6">IF(B47&gt;$K$2,IF(($K$2+(((B47-$K$2)+($K$2+((B47-$K$2)-(B46-$K$2))-(B47-$K$2)+(((B47-$K$2)+($K$2+((($K$2-B45)-(B47-$K$2))+(B47-$K$2))))-B47)))-B47))&lt;B47,IF((B47-(($K$2+((B47-$K$2)-(B46-$K$2))-(B47-$K$2)+((($K$2-B45)-(B47-$K$2))+(B47-$K$2)))))&gt;$L$2,(B47-(($K$2+((B47-$K$2)-(B46-$K$2))-(B47-$K$2)+((($K$2-B45)-(B47-$K$2))+(B47-$K$2)))+$L$2))&amp;"("&amp;(A47)&amp;")",""),""),"")</f>
        <v/>
      </c>
      <c r="F47" s="4" t="str">
        <f>Maliyet!A47+Maliyet!B47+Maliyet!C47&amp;"₺"</f>
        <v>0₺</v>
      </c>
    </row>
    <row r="48" spans="1:6" x14ac:dyDescent="0.25">
      <c r="A48" s="1">
        <v>46</v>
      </c>
      <c r="B48" s="3"/>
      <c r="C48" s="8" t="str">
        <f t="shared" si="4"/>
        <v/>
      </c>
      <c r="D48" s="1" t="str">
        <f t="shared" si="5"/>
        <v/>
      </c>
      <c r="E48" s="1" t="str">
        <f t="shared" si="6"/>
        <v/>
      </c>
      <c r="F48" s="8" t="str">
        <f>Maliyet!A48+Maliyet!B48+Maliyet!C48&amp;"₺"</f>
        <v>0₺</v>
      </c>
    </row>
    <row r="49" spans="1:6" x14ac:dyDescent="0.25">
      <c r="A49" s="4">
        <v>47</v>
      </c>
      <c r="B49" s="5"/>
      <c r="C49" s="4" t="str">
        <f t="shared" si="4"/>
        <v/>
      </c>
      <c r="D49" s="4" t="str">
        <f t="shared" si="5"/>
        <v/>
      </c>
      <c r="E49" s="4" t="str">
        <f t="shared" si="6"/>
        <v/>
      </c>
      <c r="F49" s="4" t="str">
        <f>Maliyet!A49+Maliyet!B49+Maliyet!C49&amp;"₺"</f>
        <v>0₺</v>
      </c>
    </row>
    <row r="50" spans="1:6" x14ac:dyDescent="0.25">
      <c r="A50" s="1">
        <v>48</v>
      </c>
      <c r="B50" s="3"/>
      <c r="C50" s="8" t="str">
        <f t="shared" si="4"/>
        <v/>
      </c>
      <c r="D50" s="1" t="str">
        <f t="shared" si="5"/>
        <v/>
      </c>
      <c r="E50" s="1" t="str">
        <f t="shared" si="6"/>
        <v/>
      </c>
      <c r="F50" s="8" t="str">
        <f>Maliyet!A50+Maliyet!B50+Maliyet!C50&amp;"₺"</f>
        <v>0₺</v>
      </c>
    </row>
    <row r="51" spans="1:6" x14ac:dyDescent="0.25">
      <c r="A51" s="4">
        <v>49</v>
      </c>
      <c r="B51" s="5"/>
      <c r="C51" s="4" t="str">
        <f t="shared" si="4"/>
        <v/>
      </c>
      <c r="D51" s="4" t="str">
        <f t="shared" si="5"/>
        <v/>
      </c>
      <c r="E51" s="4" t="str">
        <f t="shared" si="6"/>
        <v/>
      </c>
      <c r="F51" s="4" t="str">
        <f>Maliyet!A51+Maliyet!B51+Maliyet!C51&amp;"₺"</f>
        <v>0₺</v>
      </c>
    </row>
    <row r="52" spans="1:6" x14ac:dyDescent="0.25">
      <c r="A52" s="1">
        <v>50</v>
      </c>
      <c r="B52" s="3"/>
      <c r="C52" s="8" t="str">
        <f t="shared" si="4"/>
        <v/>
      </c>
      <c r="D52" s="1" t="str">
        <f t="shared" si="5"/>
        <v/>
      </c>
      <c r="E52" s="1" t="str">
        <f t="shared" si="6"/>
        <v/>
      </c>
      <c r="F52" s="8" t="str">
        <f>Maliyet!A52+Maliyet!B52+Maliyet!C52&amp;"₺"</f>
        <v>0₺</v>
      </c>
    </row>
    <row r="53" spans="1:6" x14ac:dyDescent="0.25">
      <c r="A53" s="4">
        <v>51</v>
      </c>
      <c r="B53" s="5"/>
      <c r="C53" s="4" t="str">
        <f t="shared" si="4"/>
        <v/>
      </c>
      <c r="D53" s="4" t="str">
        <f t="shared" si="5"/>
        <v/>
      </c>
      <c r="E53" s="4" t="str">
        <f t="shared" si="6"/>
        <v/>
      </c>
      <c r="F53" s="4" t="str">
        <f>Maliyet!A53+Maliyet!B53+Maliyet!C53&amp;"₺"</f>
        <v>0₺</v>
      </c>
    </row>
    <row r="54" spans="1:6" x14ac:dyDescent="0.25">
      <c r="A54" s="1">
        <v>52</v>
      </c>
      <c r="B54" s="3"/>
      <c r="C54" s="8" t="str">
        <f t="shared" si="4"/>
        <v/>
      </c>
      <c r="D54" s="1" t="str">
        <f t="shared" si="5"/>
        <v/>
      </c>
      <c r="E54" s="1" t="str">
        <f t="shared" si="6"/>
        <v/>
      </c>
      <c r="F54" s="8" t="str">
        <f>Maliyet!A54+Maliyet!B54+Maliyet!C54&amp;"₺"</f>
        <v>0₺</v>
      </c>
    </row>
    <row r="55" spans="1:6" x14ac:dyDescent="0.25">
      <c r="A55" s="4">
        <v>53</v>
      </c>
      <c r="B55" s="5"/>
      <c r="C55" s="4" t="str">
        <f t="shared" si="4"/>
        <v/>
      </c>
      <c r="D55" s="4" t="str">
        <f t="shared" si="5"/>
        <v/>
      </c>
      <c r="E55" s="4" t="str">
        <f t="shared" si="6"/>
        <v/>
      </c>
      <c r="F55" s="4" t="str">
        <f>Maliyet!A55+Maliyet!B55+Maliyet!C55&amp;"₺"</f>
        <v>0₺</v>
      </c>
    </row>
    <row r="56" spans="1:6" x14ac:dyDescent="0.25">
      <c r="A56" s="1">
        <v>54</v>
      </c>
      <c r="B56" s="3"/>
      <c r="C56" s="8" t="str">
        <f t="shared" si="4"/>
        <v/>
      </c>
      <c r="D56" s="1" t="str">
        <f t="shared" si="5"/>
        <v/>
      </c>
      <c r="E56" s="1" t="str">
        <f t="shared" si="6"/>
        <v/>
      </c>
      <c r="F56" s="8" t="str">
        <f>Maliyet!A56+Maliyet!B56+Maliyet!C56&amp;"₺"</f>
        <v>0₺</v>
      </c>
    </row>
    <row r="57" spans="1:6" x14ac:dyDescent="0.25">
      <c r="A57" s="4">
        <v>55</v>
      </c>
      <c r="B57" s="5"/>
      <c r="C57" s="4" t="str">
        <f t="shared" si="4"/>
        <v/>
      </c>
      <c r="D57" s="4" t="str">
        <f t="shared" si="5"/>
        <v/>
      </c>
      <c r="E57" s="4" t="str">
        <f t="shared" si="6"/>
        <v/>
      </c>
      <c r="F57" s="4" t="str">
        <f>Maliyet!A57+Maliyet!B57+Maliyet!C57&amp;"₺"</f>
        <v>0₺</v>
      </c>
    </row>
    <row r="58" spans="1:6" x14ac:dyDescent="0.25">
      <c r="A58" s="1">
        <v>56</v>
      </c>
      <c r="B58" s="3"/>
      <c r="C58" s="8" t="str">
        <f t="shared" si="4"/>
        <v/>
      </c>
      <c r="D58" s="1" t="str">
        <f t="shared" si="5"/>
        <v/>
      </c>
      <c r="E58" s="1" t="str">
        <f t="shared" si="6"/>
        <v/>
      </c>
      <c r="F58" s="8" t="str">
        <f>Maliyet!A58+Maliyet!B58+Maliyet!C58&amp;"₺"</f>
        <v>0₺</v>
      </c>
    </row>
    <row r="59" spans="1:6" x14ac:dyDescent="0.25">
      <c r="A59" s="4">
        <v>57</v>
      </c>
      <c r="B59" s="5"/>
      <c r="C59" s="4" t="str">
        <f t="shared" si="4"/>
        <v/>
      </c>
      <c r="D59" s="4" t="str">
        <f t="shared" si="5"/>
        <v/>
      </c>
      <c r="E59" s="4" t="str">
        <f t="shared" si="6"/>
        <v/>
      </c>
      <c r="F59" s="4" t="str">
        <f>Maliyet!A59+Maliyet!B59+Maliyet!C59&amp;"₺"</f>
        <v>0₺</v>
      </c>
    </row>
    <row r="60" spans="1:6" x14ac:dyDescent="0.25">
      <c r="A60" s="1">
        <v>58</v>
      </c>
      <c r="B60" s="3"/>
      <c r="C60" s="8" t="str">
        <f t="shared" si="4"/>
        <v/>
      </c>
      <c r="D60" s="1" t="str">
        <f t="shared" si="5"/>
        <v/>
      </c>
      <c r="E60" s="1" t="str">
        <f t="shared" si="6"/>
        <v/>
      </c>
      <c r="F60" s="8" t="str">
        <f>Maliyet!A60+Maliyet!B60+Maliyet!C60&amp;"₺"</f>
        <v>0₺</v>
      </c>
    </row>
    <row r="61" spans="1:6" x14ac:dyDescent="0.25">
      <c r="A61" s="4">
        <v>59</v>
      </c>
      <c r="B61" s="5"/>
      <c r="C61" s="4" t="str">
        <f t="shared" si="4"/>
        <v/>
      </c>
      <c r="D61" s="4" t="str">
        <f t="shared" si="5"/>
        <v/>
      </c>
      <c r="E61" s="4" t="str">
        <f t="shared" si="6"/>
        <v/>
      </c>
      <c r="F61" s="4" t="str">
        <f>Maliyet!A61+Maliyet!B61+Maliyet!C61&amp;"₺"</f>
        <v>0₺</v>
      </c>
    </row>
    <row r="62" spans="1:6" x14ac:dyDescent="0.25">
      <c r="A62" s="1">
        <v>60</v>
      </c>
      <c r="B62" s="3"/>
      <c r="C62" s="8" t="str">
        <f t="shared" si="4"/>
        <v/>
      </c>
      <c r="D62" s="1" t="str">
        <f t="shared" si="5"/>
        <v/>
      </c>
      <c r="E62" s="1" t="str">
        <f t="shared" si="6"/>
        <v/>
      </c>
      <c r="F62" s="8" t="str">
        <f>Maliyet!A62+Maliyet!B62+Maliyet!C62&amp;"₺"</f>
        <v>0₺</v>
      </c>
    </row>
    <row r="63" spans="1:6" x14ac:dyDescent="0.25">
      <c r="A63" s="4">
        <v>61</v>
      </c>
      <c r="B63" s="5"/>
      <c r="C63" s="4" t="str">
        <f t="shared" si="4"/>
        <v/>
      </c>
      <c r="D63" s="4" t="str">
        <f t="shared" si="5"/>
        <v/>
      </c>
      <c r="E63" s="4" t="str">
        <f t="shared" si="6"/>
        <v/>
      </c>
      <c r="F63" s="4" t="str">
        <f>Maliyet!A63+Maliyet!B63+Maliyet!C63&amp;"₺"</f>
        <v>0₺</v>
      </c>
    </row>
  </sheetData>
  <mergeCells count="3">
    <mergeCell ref="A1:A2"/>
    <mergeCell ref="B1:B2"/>
    <mergeCell ref="F1:F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E7" sqref="E7"/>
    </sheetView>
  </sheetViews>
  <sheetFormatPr defaultRowHeight="15" x14ac:dyDescent="0.25"/>
  <cols>
    <col min="1" max="1" width="21.140625" bestFit="1" customWidth="1"/>
    <col min="2" max="2" width="19.140625" bestFit="1" customWidth="1"/>
    <col min="3" max="3" width="20.7109375" style="10" bestFit="1" customWidth="1"/>
    <col min="5" max="5" width="28.5703125" bestFit="1" customWidth="1"/>
    <col min="6" max="6" width="26.42578125" bestFit="1" customWidth="1"/>
    <col min="7" max="7" width="28" bestFit="1" customWidth="1"/>
  </cols>
  <sheetData>
    <row r="1" spans="1:5" x14ac:dyDescent="0.25">
      <c r="A1" s="17" t="s">
        <v>9</v>
      </c>
      <c r="B1" s="17" t="s">
        <v>10</v>
      </c>
      <c r="C1" s="17" t="s">
        <v>11</v>
      </c>
      <c r="E1" s="15" t="s">
        <v>13</v>
      </c>
    </row>
    <row r="2" spans="1:5" x14ac:dyDescent="0.25">
      <c r="A2" s="17"/>
      <c r="B2" s="17"/>
      <c r="C2" s="17"/>
      <c r="E2" s="16">
        <f>SUM(A3:A63)</f>
        <v>24000</v>
      </c>
    </row>
    <row r="3" spans="1:5" x14ac:dyDescent="0.25">
      <c r="A3" s="4">
        <f>IF('Karma Üretim Planı'!B3&lt;&gt;"",IF('Karma Üretim Planı'!C3&lt;&gt;"",'Karma Üretim Planı'!$K$2*'Karma Üretim Planı'!$K$3,0),0)</f>
        <v>1000</v>
      </c>
      <c r="B3" s="4">
        <f>IF('Karma Üretim Planı'!B3&lt;&gt;"",IF('Karma Üretim Planı'!D3&lt;&gt;"",'Karma Üretim Planı'!$L$2*'Karma Üretim Planı'!$L$3,0),0)</f>
        <v>0</v>
      </c>
      <c r="C3" s="4">
        <f>IF('Karma Üretim Planı'!B3&lt;&gt;"",IF('Karma Üretim Planı'!E3&lt;&gt;"",'Karma Üretim Planı'!$M$2*'Karma Üretim Planı'!$M$3,0),0)</f>
        <v>0</v>
      </c>
      <c r="E3" s="15" t="s">
        <v>12</v>
      </c>
    </row>
    <row r="4" spans="1:5" x14ac:dyDescent="0.25">
      <c r="A4" s="8">
        <f>IF('Karma Üretim Planı'!B4&lt;&gt;"",IF('Karma Üretim Planı'!C4&lt;&gt;"",'Karma Üretim Planı'!$K$2*'Karma Üretim Planı'!$K$3,0),0)</f>
        <v>1000</v>
      </c>
      <c r="B4" s="8">
        <f>IF('Karma Üretim Planı'!B4&lt;&gt;"",IF('Karma Üretim Planı'!D4&lt;&gt;"",'Karma Üretim Planı'!$L$2*'Karma Üretim Planı'!$L$3,0),0)</f>
        <v>0</v>
      </c>
      <c r="C4" s="1">
        <f>IF('Karma Üretim Planı'!B4&lt;&gt;"",IF('Karma Üretim Planı'!E4&lt;&gt;"",'Karma Üretim Planı'!$M$3,0),0)</f>
        <v>0</v>
      </c>
      <c r="E4" s="4">
        <f>SUM(B3:B63)</f>
        <v>2700</v>
      </c>
    </row>
    <row r="5" spans="1:5" x14ac:dyDescent="0.25">
      <c r="A5" s="4">
        <f>IF('Karma Üretim Planı'!B5&lt;&gt;"",IF('Karma Üretim Planı'!C5&lt;&gt;"",'Karma Üretim Planı'!$K$2*'Karma Üretim Planı'!$K$3,0),0)</f>
        <v>1000</v>
      </c>
      <c r="B5" s="4">
        <f>IF('Karma Üretim Planı'!B5&lt;&gt;"",IF('Karma Üretim Planı'!D5&lt;&gt;"",'Karma Üretim Planı'!$L$2*'Karma Üretim Planı'!$L$3,0),0)</f>
        <v>300</v>
      </c>
      <c r="C5" s="4">
        <f>IF('Karma Üretim Planı'!B5&lt;&gt;"",IF('Karma Üretim Planı'!E5&lt;&gt;"",'Karma Üretim Planı'!$M$3,0),0)</f>
        <v>0</v>
      </c>
      <c r="E5" s="15" t="s">
        <v>14</v>
      </c>
    </row>
    <row r="6" spans="1:5" x14ac:dyDescent="0.25">
      <c r="A6" s="8">
        <f>IF('Karma Üretim Planı'!B6&lt;&gt;"",IF('Karma Üretim Planı'!C6&lt;&gt;"",'Karma Üretim Planı'!$K$2*'Karma Üretim Planı'!$K$3,0),0)</f>
        <v>1000</v>
      </c>
      <c r="B6" s="8">
        <f>IF('Karma Üretim Planı'!B6&lt;&gt;"",IF('Karma Üretim Planı'!D6&lt;&gt;"",'Karma Üretim Planı'!$L$2*'Karma Üretim Planı'!$L$3,0),0)</f>
        <v>300</v>
      </c>
      <c r="C6" s="1">
        <f>IF('Karma Üretim Planı'!B6&lt;&gt;"",IF('Karma Üretim Planı'!E6&lt;&gt;"",'Karma Üretim Planı'!$M$3,0),0)</f>
        <v>55</v>
      </c>
      <c r="E6" s="4">
        <f>SUM(C3:C63)</f>
        <v>220</v>
      </c>
    </row>
    <row r="7" spans="1:5" x14ac:dyDescent="0.25">
      <c r="A7" s="4">
        <f>IF('Karma Üretim Planı'!B7&lt;&gt;"",IF('Karma Üretim Planı'!C7&lt;&gt;"",'Karma Üretim Planı'!$K$2*'Karma Üretim Planı'!$K$3,0),0)</f>
        <v>1000</v>
      </c>
      <c r="B7" s="4">
        <f>IF('Karma Üretim Planı'!B7&lt;&gt;"",IF('Karma Üretim Planı'!D7&lt;&gt;"",'Karma Üretim Planı'!$L$2*'Karma Üretim Planı'!$L$3,0),0)</f>
        <v>300</v>
      </c>
      <c r="C7" s="4">
        <f>IF('Karma Üretim Planı'!B7&lt;&gt;"",IF('Karma Üretim Planı'!E7&lt;&gt;"",'Karma Üretim Planı'!$M$3,0),0)</f>
        <v>55</v>
      </c>
    </row>
    <row r="8" spans="1:5" x14ac:dyDescent="0.25">
      <c r="A8" s="8">
        <f>IF('Karma Üretim Planı'!B8&lt;&gt;"",IF('Karma Üretim Planı'!C8&lt;&gt;"",'Karma Üretim Planı'!$K$2*'Karma Üretim Planı'!$K$3,0),0)</f>
        <v>1000</v>
      </c>
      <c r="B8" s="8">
        <f>IF('Karma Üretim Planı'!B8&lt;&gt;"",IF('Karma Üretim Planı'!D8&lt;&gt;"",'Karma Üretim Planı'!$L$2*'Karma Üretim Planı'!$L$3,0),0)</f>
        <v>0</v>
      </c>
      <c r="C8" s="1">
        <f>IF('Karma Üretim Planı'!B8&lt;&gt;"",IF('Karma Üretim Planı'!E8&lt;&gt;"",'Karma Üretim Planı'!$M$3,0),0)</f>
        <v>0</v>
      </c>
    </row>
    <row r="9" spans="1:5" x14ac:dyDescent="0.25">
      <c r="A9" s="4">
        <f>IF('Karma Üretim Planı'!B9&lt;&gt;"",IF('Karma Üretim Planı'!C9&lt;&gt;"",'Karma Üretim Planı'!$K$2*'Karma Üretim Planı'!$K$3,0),0)</f>
        <v>1000</v>
      </c>
      <c r="B9" s="4">
        <f>IF('Karma Üretim Planı'!B9&lt;&gt;"",IF('Karma Üretim Planı'!D9&lt;&gt;"",'Karma Üretim Planı'!$L$2*'Karma Üretim Planı'!$L$3,0),0)</f>
        <v>0</v>
      </c>
      <c r="C9" s="4">
        <f>IF('Karma Üretim Planı'!B9&lt;&gt;"",IF('Karma Üretim Planı'!E9&lt;&gt;"",'Karma Üretim Planı'!$M$3,0),0)</f>
        <v>0</v>
      </c>
    </row>
    <row r="10" spans="1:5" x14ac:dyDescent="0.25">
      <c r="A10" s="8">
        <f>IF('Karma Üretim Planı'!B10&lt;&gt;"",IF('Karma Üretim Planı'!C10&lt;&gt;"",'Karma Üretim Planı'!$K$2*'Karma Üretim Planı'!$K$3,0),0)</f>
        <v>1000</v>
      </c>
      <c r="B10" s="8">
        <f>IF('Karma Üretim Planı'!B10&lt;&gt;"",IF('Karma Üretim Planı'!D10&lt;&gt;"",'Karma Üretim Planı'!$L$2*'Karma Üretim Planı'!$L$3,0),0)</f>
        <v>300</v>
      </c>
      <c r="C10" s="1">
        <f>IF('Karma Üretim Planı'!B10&lt;&gt;"",IF('Karma Üretim Planı'!E10&lt;&gt;"",'Karma Üretim Planı'!$M$3,0),0)</f>
        <v>0</v>
      </c>
    </row>
    <row r="11" spans="1:5" x14ac:dyDescent="0.25">
      <c r="A11" s="4">
        <f>IF('Karma Üretim Planı'!B11&lt;&gt;"",IF('Karma Üretim Planı'!C11&lt;&gt;"",'Karma Üretim Planı'!$K$2*'Karma Üretim Planı'!$K$3,0),0)</f>
        <v>1000</v>
      </c>
      <c r="B11" s="4">
        <f>IF('Karma Üretim Planı'!B11&lt;&gt;"",IF('Karma Üretim Planı'!D11&lt;&gt;"",'Karma Üretim Planı'!$L$2*'Karma Üretim Planı'!$L$3,0),0)</f>
        <v>0</v>
      </c>
      <c r="C11" s="4">
        <f>IF('Karma Üretim Planı'!B11&lt;&gt;"",IF('Karma Üretim Planı'!E11&lt;&gt;"",'Karma Üretim Planı'!$M$3,0),0)</f>
        <v>0</v>
      </c>
    </row>
    <row r="12" spans="1:5" x14ac:dyDescent="0.25">
      <c r="A12" s="8">
        <f>IF('Karma Üretim Planı'!B12&lt;&gt;"",IF('Karma Üretim Planı'!C12&lt;&gt;"",'Karma Üretim Planı'!$K$2*'Karma Üretim Planı'!$K$3,0),0)</f>
        <v>1000</v>
      </c>
      <c r="B12" s="8">
        <f>IF('Karma Üretim Planı'!B12&lt;&gt;"",IF('Karma Üretim Planı'!D12&lt;&gt;"",'Karma Üretim Planı'!$L$2*'Karma Üretim Planı'!$L$3,0),0)</f>
        <v>300</v>
      </c>
      <c r="C12" s="1">
        <f>IF('Karma Üretim Planı'!B12&lt;&gt;"",IF('Karma Üretim Planı'!E12&lt;&gt;"",'Karma Üretim Planı'!$M$3,0),0)</f>
        <v>0</v>
      </c>
    </row>
    <row r="13" spans="1:5" x14ac:dyDescent="0.25">
      <c r="A13" s="4">
        <f>IF('Karma Üretim Planı'!B13&lt;&gt;"",IF('Karma Üretim Planı'!C13&lt;&gt;"",'Karma Üretim Planı'!$K$2*'Karma Üretim Planı'!$K$3,0),0)</f>
        <v>1000</v>
      </c>
      <c r="B13" s="4">
        <f>IF('Karma Üretim Planı'!B13&lt;&gt;"",IF('Karma Üretim Planı'!D13&lt;&gt;"",'Karma Üretim Planı'!$L$2*'Karma Üretim Planı'!$L$3,0),0)</f>
        <v>300</v>
      </c>
      <c r="C13" s="4">
        <f>IF('Karma Üretim Planı'!B13&lt;&gt;"",IF('Karma Üretim Planı'!E13&lt;&gt;"",'Karma Üretim Planı'!$M$3,0),0)</f>
        <v>55</v>
      </c>
    </row>
    <row r="14" spans="1:5" x14ac:dyDescent="0.25">
      <c r="A14" s="8">
        <f>IF('Karma Üretim Planı'!B14&lt;&gt;"",IF('Karma Üretim Planı'!C14&lt;&gt;"",'Karma Üretim Planı'!$K$2*'Karma Üretim Planı'!$K$3,0),0)</f>
        <v>1000</v>
      </c>
      <c r="B14" s="8">
        <f>IF('Karma Üretim Planı'!B14&lt;&gt;"",IF('Karma Üretim Planı'!D14&lt;&gt;"",'Karma Üretim Planı'!$L$2*'Karma Üretim Planı'!$L$3,0),0)</f>
        <v>300</v>
      </c>
      <c r="C14" s="1">
        <f>IF('Karma Üretim Planı'!B14&lt;&gt;"",IF('Karma Üretim Planı'!E14&lt;&gt;"",'Karma Üretim Planı'!$M$3,0),0)</f>
        <v>0</v>
      </c>
    </row>
    <row r="15" spans="1:5" x14ac:dyDescent="0.25">
      <c r="A15" s="4">
        <f>IF('Karma Üretim Planı'!B15&lt;&gt;"",IF('Karma Üretim Planı'!C15&lt;&gt;"",'Karma Üretim Planı'!$K$2*'Karma Üretim Planı'!$K$3,0),0)</f>
        <v>1000</v>
      </c>
      <c r="B15" s="4">
        <f>IF('Karma Üretim Planı'!B15&lt;&gt;"",IF('Karma Üretim Planı'!D15&lt;&gt;"",'Karma Üretim Planı'!$L$2*'Karma Üretim Planı'!$L$3,0),0)</f>
        <v>0</v>
      </c>
      <c r="C15" s="4">
        <f>IF('Karma Üretim Planı'!B15&lt;&gt;"",IF('Karma Üretim Planı'!E15&lt;&gt;"",'Karma Üretim Planı'!$M$3,0),0)</f>
        <v>0</v>
      </c>
    </row>
    <row r="16" spans="1:5" x14ac:dyDescent="0.25">
      <c r="A16" s="8">
        <f>IF('Karma Üretim Planı'!B16&lt;&gt;"",IF('Karma Üretim Planı'!C16&lt;&gt;"",'Karma Üretim Planı'!$K$2*'Karma Üretim Planı'!$K$3,0),0)</f>
        <v>1000</v>
      </c>
      <c r="B16" s="8">
        <f>IF('Karma Üretim Planı'!B16&lt;&gt;"",IF('Karma Üretim Planı'!D16&lt;&gt;"",'Karma Üretim Planı'!$L$2*'Karma Üretim Planı'!$L$3,0),0)</f>
        <v>0</v>
      </c>
      <c r="C16" s="1">
        <f>IF('Karma Üretim Planı'!B16&lt;&gt;"",IF('Karma Üretim Planı'!E16&lt;&gt;"",'Karma Üretim Planı'!$M$3,0),0)</f>
        <v>0</v>
      </c>
    </row>
    <row r="17" spans="1:3" x14ac:dyDescent="0.25">
      <c r="A17" s="4">
        <f>IF('Karma Üretim Planı'!B17&lt;&gt;"",IF('Karma Üretim Planı'!C17&lt;&gt;"",'Karma Üretim Planı'!$K$2*'Karma Üretim Planı'!$K$3,0),0)</f>
        <v>1000</v>
      </c>
      <c r="B17" s="4">
        <f>IF('Karma Üretim Planı'!B17&lt;&gt;"",IF('Karma Üretim Planı'!D17&lt;&gt;"",'Karma Üretim Planı'!$L$2*'Karma Üretim Planı'!$L$3,0),0)</f>
        <v>300</v>
      </c>
      <c r="C17" s="4">
        <f>IF('Karma Üretim Planı'!B17&lt;&gt;"",IF('Karma Üretim Planı'!E17&lt;&gt;"",'Karma Üretim Planı'!$M$3,0),0)</f>
        <v>0</v>
      </c>
    </row>
    <row r="18" spans="1:3" x14ac:dyDescent="0.25">
      <c r="A18" s="8">
        <f>IF('Karma Üretim Planı'!B18&lt;&gt;"",IF('Karma Üretim Planı'!C18&lt;&gt;"",'Karma Üretim Planı'!$K$2*'Karma Üretim Planı'!$K$3,0),0)</f>
        <v>1000</v>
      </c>
      <c r="B18" s="8">
        <f>IF('Karma Üretim Planı'!B18&lt;&gt;"",IF('Karma Üretim Planı'!D18&lt;&gt;"",'Karma Üretim Planı'!$L$2*'Karma Üretim Planı'!$L$3,0),0)</f>
        <v>0</v>
      </c>
      <c r="C18" s="1">
        <f>IF('Karma Üretim Planı'!B18&lt;&gt;"",IF('Karma Üretim Planı'!E18&lt;&gt;"",'Karma Üretim Planı'!$M$3,0),0)</f>
        <v>0</v>
      </c>
    </row>
    <row r="19" spans="1:3" x14ac:dyDescent="0.25">
      <c r="A19" s="4">
        <f>IF('Karma Üretim Planı'!B19&lt;&gt;"",IF('Karma Üretim Planı'!C19&lt;&gt;"",'Karma Üretim Planı'!$K$2*'Karma Üretim Planı'!$K$3,0),0)</f>
        <v>1000</v>
      </c>
      <c r="B19" s="4">
        <f>IF('Karma Üretim Planı'!B19&lt;&gt;"",IF('Karma Üretim Planı'!D19&lt;&gt;"",'Karma Üretim Planı'!$L$2*'Karma Üretim Planı'!$L$3,0),0)</f>
        <v>0</v>
      </c>
      <c r="C19" s="4">
        <f>IF('Karma Üretim Planı'!B19&lt;&gt;"",IF('Karma Üretim Planı'!E19&lt;&gt;"",'Karma Üretim Planı'!$M$3,0),0)</f>
        <v>0</v>
      </c>
    </row>
    <row r="20" spans="1:3" x14ac:dyDescent="0.25">
      <c r="A20" s="8">
        <f>IF('Karma Üretim Planı'!B20&lt;&gt;"",IF('Karma Üretim Planı'!C20&lt;&gt;"",'Karma Üretim Planı'!$K$2*'Karma Üretim Planı'!$K$3,0),0)</f>
        <v>1000</v>
      </c>
      <c r="B20" s="8">
        <f>IF('Karma Üretim Planı'!B20&lt;&gt;"",IF('Karma Üretim Planı'!D20&lt;&gt;"",'Karma Üretim Planı'!$L$2*'Karma Üretim Planı'!$L$3,0),0)</f>
        <v>0</v>
      </c>
      <c r="C20" s="1">
        <f>IF('Karma Üretim Planı'!B20&lt;&gt;"",IF('Karma Üretim Planı'!E20&lt;&gt;"",'Karma Üretim Planı'!$M$3,0),0)</f>
        <v>0</v>
      </c>
    </row>
    <row r="21" spans="1:3" x14ac:dyDescent="0.25">
      <c r="A21" s="4">
        <f>IF('Karma Üretim Planı'!B21&lt;&gt;"",IF('Karma Üretim Planı'!C21&lt;&gt;"",'Karma Üretim Planı'!$K$2*'Karma Üretim Planı'!$K$3,0),0)</f>
        <v>1000</v>
      </c>
      <c r="B21" s="4">
        <f>IF('Karma Üretim Planı'!B21&lt;&gt;"",IF('Karma Üretim Planı'!D21&lt;&gt;"",'Karma Üretim Planı'!$L$2*'Karma Üretim Planı'!$L$3,0),0)</f>
        <v>300</v>
      </c>
      <c r="C21" s="4">
        <f>IF('Karma Üretim Planı'!B21&lt;&gt;"",IF('Karma Üretim Planı'!E21&lt;&gt;"",'Karma Üretim Planı'!$M$3,0),0)</f>
        <v>55</v>
      </c>
    </row>
    <row r="22" spans="1:3" x14ac:dyDescent="0.25">
      <c r="A22" s="8">
        <f>IF('Karma Üretim Planı'!B22&lt;&gt;"",IF('Karma Üretim Planı'!C22&lt;&gt;"",'Karma Üretim Planı'!$K$2*'Karma Üretim Planı'!$K$3,0),0)</f>
        <v>1000</v>
      </c>
      <c r="B22" s="8">
        <f>IF('Karma Üretim Planı'!B22&lt;&gt;"",IF('Karma Üretim Planı'!D22&lt;&gt;"",'Karma Üretim Planı'!$L$2*'Karma Üretim Planı'!$L$3,0),0)</f>
        <v>0</v>
      </c>
      <c r="C22" s="1">
        <f>IF('Karma Üretim Planı'!B22&lt;&gt;"",IF('Karma Üretim Planı'!E22&lt;&gt;"",'Karma Üretim Planı'!$M$3,0),0)</f>
        <v>0</v>
      </c>
    </row>
    <row r="23" spans="1:3" x14ac:dyDescent="0.25">
      <c r="A23" s="4">
        <f>IF('Karma Üretim Planı'!B23&lt;&gt;"",IF('Karma Üretim Planı'!C23&lt;&gt;"",'Karma Üretim Planı'!$K$2*'Karma Üretim Planı'!$K$3,0),0)</f>
        <v>1000</v>
      </c>
      <c r="B23" s="4">
        <f>IF('Karma Üretim Planı'!B23&lt;&gt;"",IF('Karma Üretim Planı'!D23&lt;&gt;"",'Karma Üretim Planı'!$L$2*'Karma Üretim Planı'!$L$3,0),0)</f>
        <v>0</v>
      </c>
      <c r="C23" s="4">
        <f>IF('Karma Üretim Planı'!B23&lt;&gt;"",IF('Karma Üretim Planı'!E23&lt;&gt;"",'Karma Üretim Planı'!$M$3,0),0)</f>
        <v>0</v>
      </c>
    </row>
    <row r="24" spans="1:3" x14ac:dyDescent="0.25">
      <c r="A24" s="8">
        <f>IF('Karma Üretim Planı'!B24&lt;&gt;"",IF('Karma Üretim Planı'!C24&lt;&gt;"",'Karma Üretim Planı'!$K$2*'Karma Üretim Planı'!$K$3,0),0)</f>
        <v>1000</v>
      </c>
      <c r="B24" s="8">
        <f>IF('Karma Üretim Planı'!B24&lt;&gt;"",IF('Karma Üretim Planı'!D24&lt;&gt;"",'Karma Üretim Planı'!$L$2*'Karma Üretim Planı'!$L$3,0),0)</f>
        <v>0</v>
      </c>
      <c r="C24" s="1">
        <f>IF('Karma Üretim Planı'!B24&lt;&gt;"",IF('Karma Üretim Planı'!E24&lt;&gt;"",'Karma Üretim Planı'!$M$3,0),0)</f>
        <v>0</v>
      </c>
    </row>
    <row r="25" spans="1:3" x14ac:dyDescent="0.25">
      <c r="A25" s="4">
        <f>IF('Karma Üretim Planı'!B25&lt;&gt;"",IF('Karma Üretim Planı'!C25&lt;&gt;"",'Karma Üretim Planı'!$K$2*'Karma Üretim Planı'!$K$3,0),0)</f>
        <v>1000</v>
      </c>
      <c r="B25" s="4">
        <f>IF('Karma Üretim Planı'!B25&lt;&gt;"",IF('Karma Üretim Planı'!D25&lt;&gt;"",'Karma Üretim Planı'!$L$2*'Karma Üretim Planı'!$L$3,0),0)</f>
        <v>0</v>
      </c>
      <c r="C25" s="4">
        <f>IF('Karma Üretim Planı'!B25&lt;&gt;"",IF('Karma Üretim Planı'!E25&lt;&gt;"",'Karma Üretim Planı'!$M$3,0),0)</f>
        <v>0</v>
      </c>
    </row>
    <row r="26" spans="1:3" x14ac:dyDescent="0.25">
      <c r="A26" s="8">
        <f>IF('Karma Üretim Planı'!B26&lt;&gt;"",IF('Karma Üretim Planı'!C26&lt;&gt;"",'Karma Üretim Planı'!$K$2*'Karma Üretim Planı'!$K$3,0),0)</f>
        <v>1000</v>
      </c>
      <c r="B26" s="8">
        <f>IF('Karma Üretim Planı'!B26&lt;&gt;"",IF('Karma Üretim Planı'!D26&lt;&gt;"",'Karma Üretim Planı'!$L$2*'Karma Üretim Planı'!$L$3,0),0)</f>
        <v>0</v>
      </c>
      <c r="C26" s="1">
        <f>IF('Karma Üretim Planı'!B26&lt;&gt;"",IF('Karma Üretim Planı'!E26&lt;&gt;"",'Karma Üretim Planı'!$M$3,0),0)</f>
        <v>0</v>
      </c>
    </row>
    <row r="27" spans="1:3" x14ac:dyDescent="0.25">
      <c r="A27" s="4">
        <f>IF('Karma Üretim Planı'!B27&lt;&gt;"",IF('Karma Üretim Planı'!C27&lt;&gt;"",'Karma Üretim Planı'!$K$2*'Karma Üretim Planı'!$K$3,0),0)</f>
        <v>0</v>
      </c>
      <c r="B27" s="4">
        <f>IF('Karma Üretim Planı'!B27&lt;&gt;"",IF('Karma Üretim Planı'!D27&lt;&gt;"",'Karma Üretim Planı'!$L$2*'Karma Üretim Planı'!$L$3,0),0)</f>
        <v>0</v>
      </c>
      <c r="C27" s="4">
        <f>IF('Karma Üretim Planı'!B27&lt;&gt;"",IF('Karma Üretim Planı'!E27&lt;&gt;"",'Karma Üretim Planı'!$M$3,0),0)</f>
        <v>0</v>
      </c>
    </row>
    <row r="28" spans="1:3" x14ac:dyDescent="0.25">
      <c r="A28" s="8">
        <f>IF('Karma Üretim Planı'!B28&lt;&gt;"",IF('Karma Üretim Planı'!C28&lt;&gt;"",'Karma Üretim Planı'!$K$2*'Karma Üretim Planı'!$K$3,0),0)</f>
        <v>0</v>
      </c>
      <c r="B28" s="8">
        <f>IF('Karma Üretim Planı'!B28&lt;&gt;"",IF('Karma Üretim Planı'!D28&lt;&gt;"",'Karma Üretim Planı'!$L$2*'Karma Üretim Planı'!$L$3,0),0)</f>
        <v>0</v>
      </c>
      <c r="C28" s="1">
        <f>IF('Karma Üretim Planı'!B28&lt;&gt;"",IF('Karma Üretim Planı'!E28&lt;&gt;"",'Karma Üretim Planı'!$M$3,0),0)</f>
        <v>0</v>
      </c>
    </row>
    <row r="29" spans="1:3" x14ac:dyDescent="0.25">
      <c r="A29" s="4">
        <f>IF('Karma Üretim Planı'!B29&lt;&gt;"",IF('Karma Üretim Planı'!C29&lt;&gt;"",'Karma Üretim Planı'!$K$2*'Karma Üretim Planı'!$K$3,0),0)</f>
        <v>0</v>
      </c>
      <c r="B29" s="4">
        <f>IF('Karma Üretim Planı'!B29&lt;&gt;"",IF('Karma Üretim Planı'!D29&lt;&gt;"",'Karma Üretim Planı'!$L$2*'Karma Üretim Planı'!$L$3,0),0)</f>
        <v>0</v>
      </c>
      <c r="C29" s="4">
        <f>IF('Karma Üretim Planı'!B29&lt;&gt;"",IF('Karma Üretim Planı'!E29&lt;&gt;"",'Karma Üretim Planı'!$M$3,0),0)</f>
        <v>0</v>
      </c>
    </row>
    <row r="30" spans="1:3" x14ac:dyDescent="0.25">
      <c r="A30" s="8">
        <f>IF('Karma Üretim Planı'!B30&lt;&gt;"",IF('Karma Üretim Planı'!C30&lt;&gt;"",'Karma Üretim Planı'!$K$2*'Karma Üretim Planı'!$K$3,0),0)</f>
        <v>0</v>
      </c>
      <c r="B30" s="8">
        <f>IF('Karma Üretim Planı'!B30&lt;&gt;"",IF('Karma Üretim Planı'!D30&lt;&gt;"",'Karma Üretim Planı'!$L$2*'Karma Üretim Planı'!$L$3,0),0)</f>
        <v>0</v>
      </c>
      <c r="C30" s="1">
        <f>IF('Karma Üretim Planı'!B30&lt;&gt;"",IF('Karma Üretim Planı'!E30&lt;&gt;"",'Karma Üretim Planı'!$M$3,0),0)</f>
        <v>0</v>
      </c>
    </row>
    <row r="31" spans="1:3" x14ac:dyDescent="0.25">
      <c r="A31" s="4">
        <f>IF('Karma Üretim Planı'!B31&lt;&gt;"",IF('Karma Üretim Planı'!C31&lt;&gt;"",'Karma Üretim Planı'!$K$2*'Karma Üretim Planı'!$K$3,0),0)</f>
        <v>0</v>
      </c>
      <c r="B31" s="4">
        <f>IF('Karma Üretim Planı'!B31&lt;&gt;"",IF('Karma Üretim Planı'!D31&lt;&gt;"",'Karma Üretim Planı'!$L$2*'Karma Üretim Planı'!$L$3,0),0)</f>
        <v>0</v>
      </c>
      <c r="C31" s="4">
        <f>IF('Karma Üretim Planı'!B31&lt;&gt;"",IF('Karma Üretim Planı'!E31&lt;&gt;"",'Karma Üretim Planı'!$M$3,0),0)</f>
        <v>0</v>
      </c>
    </row>
    <row r="32" spans="1:3" x14ac:dyDescent="0.25">
      <c r="A32" s="8">
        <f>IF('Karma Üretim Planı'!B32&lt;&gt;"",IF('Karma Üretim Planı'!C32&lt;&gt;"",'Karma Üretim Planı'!$K$2*'Karma Üretim Planı'!$K$3,0),0)</f>
        <v>0</v>
      </c>
      <c r="B32" s="8">
        <f>IF('Karma Üretim Planı'!B32&lt;&gt;"",IF('Karma Üretim Planı'!D32&lt;&gt;"",'Karma Üretim Planı'!$L$2*'Karma Üretim Planı'!$L$3,0),0)</f>
        <v>0</v>
      </c>
      <c r="C32" s="1">
        <f>IF('Karma Üretim Planı'!B32&lt;&gt;"",IF('Karma Üretim Planı'!E32&lt;&gt;"",'Karma Üretim Planı'!$M$3,0),0)</f>
        <v>0</v>
      </c>
    </row>
    <row r="33" spans="1:4" x14ac:dyDescent="0.25">
      <c r="A33" s="4">
        <f>IF('Karma Üretim Planı'!B33&lt;&gt;"",IF('Karma Üretim Planı'!C33&lt;&gt;"",'Karma Üretim Planı'!$K$2*'Karma Üretim Planı'!$K$3,0),0)</f>
        <v>0</v>
      </c>
      <c r="B33" s="4">
        <f>IF('Karma Üretim Planı'!B33&lt;&gt;"",IF('Karma Üretim Planı'!D33&lt;&gt;"",'Karma Üretim Planı'!$L$2*'Karma Üretim Planı'!$L$3,0),0)</f>
        <v>0</v>
      </c>
      <c r="C33" s="4">
        <f>IF('Karma Üretim Planı'!B33&lt;&gt;"",IF('Karma Üretim Planı'!E33&lt;&gt;"",'Karma Üretim Planı'!$M$3,0),0)</f>
        <v>0</v>
      </c>
    </row>
    <row r="34" spans="1:4" x14ac:dyDescent="0.25">
      <c r="A34" s="8">
        <f>IF('Karma Üretim Planı'!B34&lt;&gt;"",IF('Karma Üretim Planı'!C34&lt;&gt;"",'Karma Üretim Planı'!$K$2*'Karma Üretim Planı'!$K$3,0),0)</f>
        <v>0</v>
      </c>
      <c r="B34" s="8">
        <f>IF('Karma Üretim Planı'!B34&lt;&gt;"",IF('Karma Üretim Planı'!D34&lt;&gt;"",'Karma Üretim Planı'!$L$2*'Karma Üretim Planı'!$L$3,0),0)</f>
        <v>0</v>
      </c>
      <c r="C34" s="1">
        <f>IF('Karma Üretim Planı'!B34&lt;&gt;"",IF('Karma Üretim Planı'!E34&lt;&gt;"",'Karma Üretim Planı'!$M$3,0),0)</f>
        <v>0</v>
      </c>
    </row>
    <row r="35" spans="1:4" x14ac:dyDescent="0.25">
      <c r="A35" s="4">
        <f>IF('Karma Üretim Planı'!B35&lt;&gt;"",IF('Karma Üretim Planı'!C35&lt;&gt;"",'Karma Üretim Planı'!$K$2*'Karma Üretim Planı'!$K$3,0),0)</f>
        <v>0</v>
      </c>
      <c r="B35" s="4">
        <f>IF('Karma Üretim Planı'!B35&lt;&gt;"",IF('Karma Üretim Planı'!D35&lt;&gt;"",'Karma Üretim Planı'!$L$2*'Karma Üretim Planı'!$L$3,0),0)</f>
        <v>0</v>
      </c>
      <c r="C35" s="4">
        <f>IF('Karma Üretim Planı'!B35&lt;&gt;"",IF('Karma Üretim Planı'!E35&lt;&gt;"",'Karma Üretim Planı'!$M$3,0),0)</f>
        <v>0</v>
      </c>
    </row>
    <row r="36" spans="1:4" x14ac:dyDescent="0.25">
      <c r="A36" s="8">
        <f>IF('Karma Üretim Planı'!B36&lt;&gt;"",IF('Karma Üretim Planı'!C36&lt;&gt;"",'Karma Üretim Planı'!$K$2*'Karma Üretim Planı'!$K$3,0),0)</f>
        <v>0</v>
      </c>
      <c r="B36" s="8">
        <f>IF('Karma Üretim Planı'!B36&lt;&gt;"",IF('Karma Üretim Planı'!D36&lt;&gt;"",'Karma Üretim Planı'!$L$2*'Karma Üretim Planı'!$L$3,0),0)</f>
        <v>0</v>
      </c>
      <c r="C36" s="1">
        <f>IF('Karma Üretim Planı'!B36&lt;&gt;"",IF('Karma Üretim Planı'!E36&lt;&gt;"",'Karma Üretim Planı'!$M$3,0),0)</f>
        <v>0</v>
      </c>
    </row>
    <row r="37" spans="1:4" x14ac:dyDescent="0.25">
      <c r="A37" s="4">
        <f>IF('Karma Üretim Planı'!B37&lt;&gt;"",IF('Karma Üretim Planı'!C37&lt;&gt;"",'Karma Üretim Planı'!$K$2*'Karma Üretim Planı'!$K$3,0),0)</f>
        <v>0</v>
      </c>
      <c r="B37" s="4">
        <f>IF('Karma Üretim Planı'!B37&lt;&gt;"",IF('Karma Üretim Planı'!D37&lt;&gt;"",'Karma Üretim Planı'!$L$2*'Karma Üretim Planı'!$L$3,0),0)</f>
        <v>0</v>
      </c>
      <c r="C37" s="4">
        <f>IF('Karma Üretim Planı'!B37&lt;&gt;"",IF('Karma Üretim Planı'!E37&lt;&gt;"",'Karma Üretim Planı'!$M$3,0),0)</f>
        <v>0</v>
      </c>
    </row>
    <row r="38" spans="1:4" x14ac:dyDescent="0.25">
      <c r="A38" s="8">
        <f>IF('Karma Üretim Planı'!B38&lt;&gt;"",IF('Karma Üretim Planı'!C38&lt;&gt;"",'Karma Üretim Planı'!$K$2*'Karma Üretim Planı'!$K$3,0),0)</f>
        <v>0</v>
      </c>
      <c r="B38" s="8">
        <f>IF('Karma Üretim Planı'!B38&lt;&gt;"",IF('Karma Üretim Planı'!D38&lt;&gt;"",'Karma Üretim Planı'!$L$2*'Karma Üretim Planı'!$L$3,0),0)</f>
        <v>0</v>
      </c>
      <c r="C38" s="1">
        <f>IF('Karma Üretim Planı'!B38&lt;&gt;"",IF('Karma Üretim Planı'!E38&lt;&gt;"",'Karma Üretim Planı'!$M$3,0),0)</f>
        <v>0</v>
      </c>
    </row>
    <row r="39" spans="1:4" x14ac:dyDescent="0.25">
      <c r="A39" s="4">
        <f>IF('Karma Üretim Planı'!B39&lt;&gt;"",IF('Karma Üretim Planı'!C39&lt;&gt;"",'Karma Üretim Planı'!$K$2*'Karma Üretim Planı'!$K$3,0),0)</f>
        <v>0</v>
      </c>
      <c r="B39" s="4">
        <f>IF('Karma Üretim Planı'!B39&lt;&gt;"",IF('Karma Üretim Planı'!D39&lt;&gt;"",'Karma Üretim Planı'!$L$2*'Karma Üretim Planı'!$L$3,0),0)</f>
        <v>0</v>
      </c>
      <c r="C39" s="4">
        <f>IF('Karma Üretim Planı'!B39&lt;&gt;"",IF('Karma Üretim Planı'!E39&lt;&gt;"",'Karma Üretim Planı'!$M$3,0),0)</f>
        <v>0</v>
      </c>
    </row>
    <row r="40" spans="1:4" x14ac:dyDescent="0.25">
      <c r="A40" s="8">
        <f>IF('Karma Üretim Planı'!B40&lt;&gt;"",IF('Karma Üretim Planı'!C40&lt;&gt;"",'Karma Üretim Planı'!$K$2*'Karma Üretim Planı'!$K$3,0),0)</f>
        <v>0</v>
      </c>
      <c r="B40" s="8">
        <f>IF('Karma Üretim Planı'!B40&lt;&gt;"",IF('Karma Üretim Planı'!D40&lt;&gt;"",'Karma Üretim Planı'!$L$2*'Karma Üretim Planı'!$L$3,0),0)</f>
        <v>0</v>
      </c>
      <c r="C40" s="1">
        <f>IF('Karma Üretim Planı'!B40&lt;&gt;"",IF('Karma Üretim Planı'!E40&lt;&gt;"",'Karma Üretim Planı'!$M$3,0),0)</f>
        <v>0</v>
      </c>
    </row>
    <row r="41" spans="1:4" x14ac:dyDescent="0.25">
      <c r="A41" s="4">
        <f>IF('Karma Üretim Planı'!B41&lt;&gt;"",IF('Karma Üretim Planı'!C41&lt;&gt;"",'Karma Üretim Planı'!$K$2*'Karma Üretim Planı'!$K$3,0),0)</f>
        <v>0</v>
      </c>
      <c r="B41" s="4">
        <f>IF('Karma Üretim Planı'!B41&lt;&gt;"",IF('Karma Üretim Planı'!D41&lt;&gt;"",'Karma Üretim Planı'!$L$2*'Karma Üretim Planı'!$L$3,0),0)</f>
        <v>0</v>
      </c>
      <c r="C41" s="4">
        <f>IF('Karma Üretim Planı'!B41&lt;&gt;"",IF('Karma Üretim Planı'!E41&lt;&gt;"",'Karma Üretim Planı'!$M$3,0),0)</f>
        <v>0</v>
      </c>
    </row>
    <row r="42" spans="1:4" x14ac:dyDescent="0.25">
      <c r="A42" s="8">
        <f>IF('Karma Üretim Planı'!B42&lt;&gt;"",IF('Karma Üretim Planı'!C42&lt;&gt;"",'Karma Üretim Planı'!$K$2*'Karma Üretim Planı'!$K$3,0),0)</f>
        <v>0</v>
      </c>
      <c r="B42" s="8">
        <f>IF('Karma Üretim Planı'!B42&lt;&gt;"",IF('Karma Üretim Planı'!D42&lt;&gt;"",'Karma Üretim Planı'!$L$2*'Karma Üretim Planı'!$L$3,0),0)</f>
        <v>0</v>
      </c>
      <c r="C42" s="1">
        <f>IF('Karma Üretim Planı'!B42&lt;&gt;"",IF('Karma Üretim Planı'!E42&lt;&gt;"",'Karma Üretim Planı'!$M$3,0),0)</f>
        <v>0</v>
      </c>
    </row>
    <row r="43" spans="1:4" x14ac:dyDescent="0.25">
      <c r="A43" s="4">
        <f>IF('Karma Üretim Planı'!B43&lt;&gt;"",IF('Karma Üretim Planı'!C43&lt;&gt;"",'Karma Üretim Planı'!$K$2*'Karma Üretim Planı'!$K$3,0),0)</f>
        <v>0</v>
      </c>
      <c r="B43" s="4">
        <f>IF('Karma Üretim Planı'!B43&lt;&gt;"",IF('Karma Üretim Planı'!D43&lt;&gt;"",'Karma Üretim Planı'!$L$2*'Karma Üretim Planı'!$L$3,0),0)</f>
        <v>0</v>
      </c>
      <c r="C43" s="4">
        <f>IF('Karma Üretim Planı'!B43&lt;&gt;"",IF('Karma Üretim Planı'!E43&lt;&gt;"",'Karma Üretim Planı'!$M$3,0),0)</f>
        <v>0</v>
      </c>
    </row>
    <row r="44" spans="1:4" x14ac:dyDescent="0.25">
      <c r="A44" s="8">
        <f>IF('Karma Üretim Planı'!B44&lt;&gt;"",IF('Karma Üretim Planı'!C44&lt;&gt;"",'Karma Üretim Planı'!$K$2*'Karma Üretim Planı'!$K$3,0),0)</f>
        <v>0</v>
      </c>
      <c r="B44" s="8">
        <f>IF('Karma Üretim Planı'!B44&lt;&gt;"",IF('Karma Üretim Planı'!D44&lt;&gt;"",'Karma Üretim Planı'!$L$2*'Karma Üretim Planı'!$L$3,0),0)</f>
        <v>0</v>
      </c>
      <c r="C44" s="1">
        <f>IF('Karma Üretim Planı'!B44&lt;&gt;"",IF('Karma Üretim Planı'!E44&lt;&gt;"",'Karma Üretim Planı'!$M$3,0),0)</f>
        <v>0</v>
      </c>
    </row>
    <row r="45" spans="1:4" x14ac:dyDescent="0.25">
      <c r="A45" s="4">
        <f>IF('Karma Üretim Planı'!B45&lt;&gt;"",IF('Karma Üretim Planı'!C45&lt;&gt;"",'Karma Üretim Planı'!$K$2*'Karma Üretim Planı'!$K$3,0),0)</f>
        <v>0</v>
      </c>
      <c r="B45" s="4">
        <f>IF('Karma Üretim Planı'!B45&lt;&gt;"",IF('Karma Üretim Planı'!D45&lt;&gt;"",'Karma Üretim Planı'!$L$2*'Karma Üretim Planı'!$L$3,0),0)</f>
        <v>0</v>
      </c>
      <c r="C45" s="4">
        <f>IF('Karma Üretim Planı'!B45&lt;&gt;"",IF('Karma Üretim Planı'!E45&lt;&gt;"",'Karma Üretim Planı'!$M$3,0),0)</f>
        <v>0</v>
      </c>
    </row>
    <row r="46" spans="1:4" x14ac:dyDescent="0.25">
      <c r="A46" s="8">
        <f>IF('Karma Üretim Planı'!B46&lt;&gt;"",IF('Karma Üretim Planı'!C46&lt;&gt;"",'Karma Üretim Planı'!$K$2*'Karma Üretim Planı'!$K$3,0),0)</f>
        <v>0</v>
      </c>
      <c r="B46" s="8">
        <f>IF('Karma Üretim Planı'!B46&lt;&gt;"",IF('Karma Üretim Planı'!D46&lt;&gt;"",'Karma Üretim Planı'!$L$2*'Karma Üretim Planı'!$L$3,0),0)</f>
        <v>0</v>
      </c>
      <c r="C46" s="1">
        <f>IF('Karma Üretim Planı'!B46&lt;&gt;"",IF('Karma Üretim Planı'!E46&lt;&gt;"",'Karma Üretim Planı'!$M$3,0),0)</f>
        <v>0</v>
      </c>
    </row>
    <row r="47" spans="1:4" x14ac:dyDescent="0.25">
      <c r="A47" s="4">
        <f>IF('Karma Üretim Planı'!B47&lt;&gt;"",IF('Karma Üretim Planı'!C47&lt;&gt;"",'Karma Üretim Planı'!$K$2*'Karma Üretim Planı'!$K$3,0),0)</f>
        <v>0</v>
      </c>
      <c r="B47" s="4">
        <f>IF('Karma Üretim Planı'!B47&lt;&gt;"",IF('Karma Üretim Planı'!D47&lt;&gt;"",'Karma Üretim Planı'!$L$2*'Karma Üretim Planı'!$L$3,0),0)</f>
        <v>0</v>
      </c>
      <c r="C47" s="4">
        <f>IF('Karma Üretim Planı'!B47&lt;&gt;"",IF('Karma Üretim Planı'!E47&lt;&gt;"",'Karma Üretim Planı'!$M$3,0),0)</f>
        <v>0</v>
      </c>
      <c r="D47" s="11"/>
    </row>
    <row r="48" spans="1:4" x14ac:dyDescent="0.25">
      <c r="A48" s="8">
        <f>IF('Karma Üretim Planı'!B48&lt;&gt;"",IF('Karma Üretim Planı'!C48&lt;&gt;"",'Karma Üretim Planı'!$K$2*'Karma Üretim Planı'!$K$3,0),0)</f>
        <v>0</v>
      </c>
      <c r="B48" s="8">
        <f>IF('Karma Üretim Planı'!B48&lt;&gt;"",IF('Karma Üretim Planı'!D48&lt;&gt;"",'Karma Üretim Planı'!$L$2*'Karma Üretim Planı'!$L$3,0),0)</f>
        <v>0</v>
      </c>
      <c r="C48" s="1">
        <f>IF('Karma Üretim Planı'!B48&lt;&gt;"",IF('Karma Üretim Planı'!E48&lt;&gt;"",'Karma Üretim Planı'!$M$3,0),0)</f>
        <v>0</v>
      </c>
      <c r="D48" s="11"/>
    </row>
    <row r="49" spans="1:3" x14ac:dyDescent="0.25">
      <c r="A49" s="4">
        <f>IF('Karma Üretim Planı'!B49&lt;&gt;"",IF('Karma Üretim Planı'!C49&lt;&gt;"",'Karma Üretim Planı'!$K$2*'Karma Üretim Planı'!$K$3,0),0)</f>
        <v>0</v>
      </c>
      <c r="B49" s="4">
        <f>IF('Karma Üretim Planı'!B49&lt;&gt;"",IF('Karma Üretim Planı'!D49&lt;&gt;"",'Karma Üretim Planı'!$L$2*'Karma Üretim Planı'!$L$3,0),0)</f>
        <v>0</v>
      </c>
      <c r="C49" s="4">
        <f>IF('Karma Üretim Planı'!B49&lt;&gt;"",IF('Karma Üretim Planı'!E49&lt;&gt;"",'Karma Üretim Planı'!$M$3,0),0)</f>
        <v>0</v>
      </c>
    </row>
    <row r="50" spans="1:3" x14ac:dyDescent="0.25">
      <c r="A50" s="8">
        <f>IF('Karma Üretim Planı'!B50&lt;&gt;"",IF('Karma Üretim Planı'!C50&lt;&gt;"",'Karma Üretim Planı'!$K$2*'Karma Üretim Planı'!$K$3,0),0)</f>
        <v>0</v>
      </c>
      <c r="B50" s="8">
        <f>IF('Karma Üretim Planı'!B50&lt;&gt;"",IF('Karma Üretim Planı'!D50&lt;&gt;"",'Karma Üretim Planı'!$L$2*'Karma Üretim Planı'!$L$3,0),0)</f>
        <v>0</v>
      </c>
      <c r="C50" s="1">
        <f>IF('Karma Üretim Planı'!B50&lt;&gt;"",IF('Karma Üretim Planı'!E50&lt;&gt;"",'Karma Üretim Planı'!$M$3,0),0)</f>
        <v>0</v>
      </c>
    </row>
    <row r="51" spans="1:3" x14ac:dyDescent="0.25">
      <c r="A51" s="4">
        <f>IF('Karma Üretim Planı'!B51&lt;&gt;"",IF('Karma Üretim Planı'!C51&lt;&gt;"",'Karma Üretim Planı'!$K$2*'Karma Üretim Planı'!$K$3,0),0)</f>
        <v>0</v>
      </c>
      <c r="B51" s="4">
        <f>IF('Karma Üretim Planı'!B51&lt;&gt;"",IF('Karma Üretim Planı'!D51&lt;&gt;"",'Karma Üretim Planı'!$L$2*'Karma Üretim Planı'!$L$3,0),0)</f>
        <v>0</v>
      </c>
      <c r="C51" s="4">
        <f>IF('Karma Üretim Planı'!B51&lt;&gt;"",IF('Karma Üretim Planı'!E51&lt;&gt;"",'Karma Üretim Planı'!$M$3,0),0)</f>
        <v>0</v>
      </c>
    </row>
    <row r="52" spans="1:3" x14ac:dyDescent="0.25">
      <c r="A52" s="8">
        <f>IF('Karma Üretim Planı'!B52&lt;&gt;"",IF('Karma Üretim Planı'!C52&lt;&gt;"",'Karma Üretim Planı'!$K$2*'Karma Üretim Planı'!$K$3,0),0)</f>
        <v>0</v>
      </c>
      <c r="B52" s="8">
        <f>IF('Karma Üretim Planı'!B52&lt;&gt;"",IF('Karma Üretim Planı'!D52&lt;&gt;"",'Karma Üretim Planı'!$L$2*'Karma Üretim Planı'!$L$3,0),0)</f>
        <v>0</v>
      </c>
      <c r="C52" s="1">
        <f>IF('Karma Üretim Planı'!B52&lt;&gt;"",IF('Karma Üretim Planı'!E52&lt;&gt;"",'Karma Üretim Planı'!$M$3,0),0)</f>
        <v>0</v>
      </c>
    </row>
    <row r="53" spans="1:3" x14ac:dyDescent="0.25">
      <c r="A53" s="4">
        <f>IF('Karma Üretim Planı'!B53&lt;&gt;"",IF('Karma Üretim Planı'!C53&lt;&gt;"",'Karma Üretim Planı'!$K$2*'Karma Üretim Planı'!$K$3,0),0)</f>
        <v>0</v>
      </c>
      <c r="B53" s="4">
        <f>IF('Karma Üretim Planı'!B53&lt;&gt;"",IF('Karma Üretim Planı'!D53&lt;&gt;"",'Karma Üretim Planı'!$L$2*'Karma Üretim Planı'!$L$3,0),0)</f>
        <v>0</v>
      </c>
      <c r="C53" s="4">
        <f>IF('Karma Üretim Planı'!B53&lt;&gt;"",IF('Karma Üretim Planı'!E53&lt;&gt;"",'Karma Üretim Planı'!$M$3,0),0)</f>
        <v>0</v>
      </c>
    </row>
    <row r="54" spans="1:3" x14ac:dyDescent="0.25">
      <c r="A54" s="8">
        <f>IF('Karma Üretim Planı'!B54&lt;&gt;"",IF('Karma Üretim Planı'!C54&lt;&gt;"",'Karma Üretim Planı'!$K$2*'Karma Üretim Planı'!$K$3,0),0)</f>
        <v>0</v>
      </c>
      <c r="B54" s="8">
        <f>IF('Karma Üretim Planı'!B54&lt;&gt;"",IF('Karma Üretim Planı'!D54&lt;&gt;"",'Karma Üretim Planı'!$L$2*'Karma Üretim Planı'!$L$3,0),0)</f>
        <v>0</v>
      </c>
      <c r="C54" s="1">
        <f>IF('Karma Üretim Planı'!B54&lt;&gt;"",IF('Karma Üretim Planı'!E54&lt;&gt;"",'Karma Üretim Planı'!$M$3,0),0)</f>
        <v>0</v>
      </c>
    </row>
    <row r="55" spans="1:3" x14ac:dyDescent="0.25">
      <c r="A55" s="4">
        <f>IF('Karma Üretim Planı'!B55&lt;&gt;"",IF('Karma Üretim Planı'!C55&lt;&gt;"",'Karma Üretim Planı'!$K$2*'Karma Üretim Planı'!$K$3,0),0)</f>
        <v>0</v>
      </c>
      <c r="B55" s="4">
        <f>IF('Karma Üretim Planı'!B55&lt;&gt;"",IF('Karma Üretim Planı'!D55&lt;&gt;"",'Karma Üretim Planı'!$L$2*'Karma Üretim Planı'!$L$3,0),0)</f>
        <v>0</v>
      </c>
      <c r="C55" s="4">
        <f>IF('Karma Üretim Planı'!B55&lt;&gt;"",IF('Karma Üretim Planı'!E55&lt;&gt;"",'Karma Üretim Planı'!$M$3,0),0)</f>
        <v>0</v>
      </c>
    </row>
    <row r="56" spans="1:3" x14ac:dyDescent="0.25">
      <c r="A56" s="8">
        <f>IF('Karma Üretim Planı'!B56&lt;&gt;"",IF('Karma Üretim Planı'!C56&lt;&gt;"",'Karma Üretim Planı'!$K$2*'Karma Üretim Planı'!$K$3,0),0)</f>
        <v>0</v>
      </c>
      <c r="B56" s="8">
        <f>IF('Karma Üretim Planı'!B56&lt;&gt;"",IF('Karma Üretim Planı'!D56&lt;&gt;"",'Karma Üretim Planı'!$L$2*'Karma Üretim Planı'!$L$3,0),0)</f>
        <v>0</v>
      </c>
      <c r="C56" s="1">
        <f>IF('Karma Üretim Planı'!B56&lt;&gt;"",IF('Karma Üretim Planı'!E56&lt;&gt;"",'Karma Üretim Planı'!$M$3,0),0)</f>
        <v>0</v>
      </c>
    </row>
    <row r="57" spans="1:3" x14ac:dyDescent="0.25">
      <c r="A57" s="4">
        <f>IF('Karma Üretim Planı'!B57&lt;&gt;"",IF('Karma Üretim Planı'!C57&lt;&gt;"",'Karma Üretim Planı'!$K$2*'Karma Üretim Planı'!$K$3,0),0)</f>
        <v>0</v>
      </c>
      <c r="B57" s="4">
        <f>IF('Karma Üretim Planı'!B57&lt;&gt;"",IF('Karma Üretim Planı'!D57&lt;&gt;"",'Karma Üretim Planı'!$L$2*'Karma Üretim Planı'!$L$3,0),0)</f>
        <v>0</v>
      </c>
      <c r="C57" s="4">
        <f>IF('Karma Üretim Planı'!B57&lt;&gt;"",IF('Karma Üretim Planı'!E57&lt;&gt;"",'Karma Üretim Planı'!$M$3,0),0)</f>
        <v>0</v>
      </c>
    </row>
    <row r="58" spans="1:3" x14ac:dyDescent="0.25">
      <c r="A58" s="8">
        <f>IF('Karma Üretim Planı'!B58&lt;&gt;"",IF('Karma Üretim Planı'!C58&lt;&gt;"",'Karma Üretim Planı'!$K$2*'Karma Üretim Planı'!$K$3,0),0)</f>
        <v>0</v>
      </c>
      <c r="B58" s="8">
        <f>IF('Karma Üretim Planı'!B58&lt;&gt;"",IF('Karma Üretim Planı'!D58&lt;&gt;"",'Karma Üretim Planı'!$L$2*'Karma Üretim Planı'!$L$3,0),0)</f>
        <v>0</v>
      </c>
      <c r="C58" s="1">
        <f>IF('Karma Üretim Planı'!B58&lt;&gt;"",IF('Karma Üretim Planı'!E58&lt;&gt;"",'Karma Üretim Planı'!$M$3,0),0)</f>
        <v>0</v>
      </c>
    </row>
    <row r="59" spans="1:3" x14ac:dyDescent="0.25">
      <c r="A59" s="4">
        <f>IF('Karma Üretim Planı'!B59&lt;&gt;"",IF('Karma Üretim Planı'!C59&lt;&gt;"",'Karma Üretim Planı'!$K$2*'Karma Üretim Planı'!$K$3,0),0)</f>
        <v>0</v>
      </c>
      <c r="B59" s="4">
        <f>IF('Karma Üretim Planı'!B59&lt;&gt;"",IF('Karma Üretim Planı'!D59&lt;&gt;"",'Karma Üretim Planı'!$L$2*'Karma Üretim Planı'!$L$3,0),0)</f>
        <v>0</v>
      </c>
      <c r="C59" s="4">
        <f>IF('Karma Üretim Planı'!B59&lt;&gt;"",IF('Karma Üretim Planı'!E59&lt;&gt;"",'Karma Üretim Planı'!$M$3,0),0)</f>
        <v>0</v>
      </c>
    </row>
    <row r="60" spans="1:3" x14ac:dyDescent="0.25">
      <c r="A60" s="8">
        <f>IF('Karma Üretim Planı'!B60&lt;&gt;"",IF('Karma Üretim Planı'!C60&lt;&gt;"",'Karma Üretim Planı'!$K$2*'Karma Üretim Planı'!$K$3,0),0)</f>
        <v>0</v>
      </c>
      <c r="B60" s="8">
        <f>IF('Karma Üretim Planı'!B60&lt;&gt;"",IF('Karma Üretim Planı'!D60&lt;&gt;"",'Karma Üretim Planı'!$L$2*'Karma Üretim Planı'!$L$3,0),0)</f>
        <v>0</v>
      </c>
      <c r="C60" s="8">
        <f>IF('Karma Üretim Planı'!B60&lt;&gt;"",IF('Karma Üretim Planı'!E60&lt;&gt;"",'Karma Üretim Planı'!$M$3,0),0)</f>
        <v>0</v>
      </c>
    </row>
    <row r="61" spans="1:3" x14ac:dyDescent="0.25">
      <c r="A61" s="4">
        <f>IF('Karma Üretim Planı'!B61&lt;&gt;"",IF('Karma Üretim Planı'!C61&lt;&gt;"",'Karma Üretim Planı'!$K$2*'Karma Üretim Planı'!$K$3,0),0)</f>
        <v>0</v>
      </c>
      <c r="B61" s="4">
        <f>IF('Karma Üretim Planı'!B61&lt;&gt;"",IF('Karma Üretim Planı'!D61&lt;&gt;"",'Karma Üretim Planı'!$L$2*'Karma Üretim Planı'!$L$3,0),0)</f>
        <v>0</v>
      </c>
      <c r="C61" s="4">
        <f>IF('Karma Üretim Planı'!B61&lt;&gt;"",IF('Karma Üretim Planı'!E61&lt;&gt;"",'Karma Üretim Planı'!$M$3,0),0)</f>
        <v>0</v>
      </c>
    </row>
    <row r="62" spans="1:3" x14ac:dyDescent="0.25">
      <c r="A62" s="8">
        <f>IF('Karma Üretim Planı'!B62&lt;&gt;"",IF('Karma Üretim Planı'!C62&lt;&gt;"",'Karma Üretim Planı'!$K$2*'Karma Üretim Planı'!$K$3,0),0)</f>
        <v>0</v>
      </c>
      <c r="B62" s="8">
        <f>IF('Karma Üretim Planı'!B62&lt;&gt;"",IF('Karma Üretim Planı'!D62&lt;&gt;"",'Karma Üretim Planı'!$L$2*'Karma Üretim Planı'!$L$3,0),0)</f>
        <v>0</v>
      </c>
      <c r="C62" s="8">
        <f>IF('Karma Üretim Planı'!B62&lt;&gt;"",IF('Karma Üretim Planı'!E62&lt;&gt;"",'Karma Üretim Planı'!$M$3,0),0)</f>
        <v>0</v>
      </c>
    </row>
    <row r="63" spans="1:3" x14ac:dyDescent="0.25">
      <c r="A63" s="4">
        <f>IF('Karma Üretim Planı'!B63&lt;&gt;"",IF('Karma Üretim Planı'!C63&lt;&gt;"",'Karma Üretim Planı'!$K$2*'Karma Üretim Planı'!$K$3,0),0)</f>
        <v>0</v>
      </c>
      <c r="B63" s="4">
        <f>IF('Karma Üretim Planı'!B63&lt;&gt;"",IF('Karma Üretim Planı'!D63&lt;&gt;"",'Karma Üretim Planı'!$L$2*'Karma Üretim Planı'!$L$3,0),0)</f>
        <v>0</v>
      </c>
      <c r="C63" s="4">
        <f>IF('Karma Üretim Planı'!B63&lt;&gt;"",IF('Karma Üretim Planı'!E63&lt;&gt;"",'Karma Üretim Planı'!$M$3,0),0)</f>
        <v>0</v>
      </c>
    </row>
  </sheetData>
  <mergeCells count="3"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Karma Üretim Planı</vt:lpstr>
      <vt:lpstr>Maliyet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2020-07-11T09:59:25Z</dcterms:modified>
</cp:coreProperties>
</file>