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08h\Downloads\"/>
    </mc:Choice>
  </mc:AlternateContent>
  <xr:revisionPtr revIDLastSave="0" documentId="13_ncr:1_{0968CE19-EC66-42B9-B823-DE05AF938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概要" sheetId="1" r:id="rId1"/>
    <sheet name="計算データ" sheetId="2" r:id="rId2"/>
    <sheet name="主要点" sheetId="3" r:id="rId3"/>
    <sheet name="グラフ_振幅" sheetId="4" r:id="rId4"/>
    <sheet name="グラフ_位相_tau" sheetId="5" r:id="rId5"/>
    <sheet name="グラフ_Open容量" sheetId="6" r:id="rId6"/>
    <sheet name="グラフ_主自己共振拡大" sheetId="7" r:id="rId7"/>
    <sheet name="グラフ_18.9MHz拡大" sheetId="8" r:id="rId8"/>
    <sheet name="等価回路パラメータ" sheetId="9" r:id="rId9"/>
    <sheet name="LTspice_Subck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2" i="2" l="1"/>
  <c r="AB502" i="2"/>
  <c r="AG502" i="2" s="1"/>
  <c r="AF501" i="2"/>
  <c r="AB501" i="2"/>
  <c r="AF500" i="2"/>
  <c r="AB500" i="2"/>
  <c r="AF499" i="2"/>
  <c r="AB499" i="2"/>
  <c r="AF498" i="2"/>
  <c r="AB498" i="2"/>
  <c r="AF497" i="2"/>
  <c r="AB497" i="2"/>
  <c r="AF496" i="2"/>
  <c r="AB496" i="2"/>
  <c r="AF495" i="2"/>
  <c r="AB495" i="2"/>
  <c r="AF494" i="2"/>
  <c r="AB494" i="2"/>
  <c r="AF493" i="2"/>
  <c r="AB493" i="2"/>
  <c r="AF492" i="2"/>
  <c r="AB492" i="2"/>
  <c r="AF491" i="2"/>
  <c r="AB491" i="2"/>
  <c r="AF490" i="2"/>
  <c r="AB490" i="2"/>
  <c r="AF489" i="2"/>
  <c r="AB489" i="2"/>
  <c r="AF488" i="2"/>
  <c r="AB488" i="2"/>
  <c r="AF487" i="2"/>
  <c r="AB487" i="2"/>
  <c r="AF486" i="2"/>
  <c r="AB486" i="2"/>
  <c r="AF485" i="2"/>
  <c r="AB485" i="2"/>
  <c r="AF484" i="2"/>
  <c r="AB484" i="2"/>
  <c r="AF483" i="2"/>
  <c r="AB483" i="2"/>
  <c r="AF482" i="2"/>
  <c r="AB482" i="2"/>
  <c r="AF481" i="2"/>
  <c r="AB481" i="2"/>
  <c r="AF480" i="2"/>
  <c r="AB480" i="2"/>
  <c r="AF479" i="2"/>
  <c r="AB479" i="2"/>
  <c r="AF478" i="2"/>
  <c r="AB478" i="2"/>
  <c r="AF477" i="2"/>
  <c r="AB477" i="2"/>
  <c r="AF476" i="2"/>
  <c r="AB476" i="2"/>
  <c r="AF475" i="2"/>
  <c r="AB475" i="2"/>
  <c r="AF474" i="2"/>
  <c r="AB474" i="2"/>
  <c r="AF473" i="2"/>
  <c r="AB473" i="2"/>
  <c r="AF472" i="2"/>
  <c r="AB472" i="2"/>
  <c r="AF471" i="2"/>
  <c r="AB471" i="2"/>
  <c r="AF470" i="2"/>
  <c r="AB470" i="2"/>
  <c r="AF469" i="2"/>
  <c r="AB469" i="2"/>
  <c r="AF468" i="2"/>
  <c r="AB468" i="2"/>
  <c r="AF467" i="2"/>
  <c r="AB467" i="2"/>
  <c r="AF466" i="2"/>
  <c r="AB466" i="2"/>
  <c r="AF465" i="2"/>
  <c r="AB465" i="2"/>
  <c r="AF464" i="2"/>
  <c r="AB464" i="2"/>
  <c r="AF463" i="2"/>
  <c r="AB463" i="2"/>
  <c r="AF462" i="2"/>
  <c r="AB462" i="2"/>
  <c r="AF461" i="2"/>
  <c r="AB461" i="2"/>
  <c r="AF460" i="2"/>
  <c r="AB460" i="2"/>
  <c r="AF459" i="2"/>
  <c r="AB459" i="2"/>
  <c r="AF458" i="2"/>
  <c r="AB458" i="2"/>
  <c r="AF457" i="2"/>
  <c r="AB457" i="2"/>
  <c r="AF456" i="2"/>
  <c r="AB456" i="2"/>
  <c r="AF455" i="2"/>
  <c r="AB455" i="2"/>
  <c r="AF454" i="2"/>
  <c r="AB454" i="2"/>
  <c r="AF453" i="2"/>
  <c r="AB453" i="2"/>
  <c r="AF452" i="2"/>
  <c r="AB452" i="2"/>
  <c r="AF451" i="2"/>
  <c r="AB451" i="2"/>
  <c r="AF450" i="2"/>
  <c r="AB450" i="2"/>
  <c r="AF449" i="2"/>
  <c r="AB449" i="2"/>
  <c r="AF448" i="2"/>
  <c r="AB448" i="2"/>
  <c r="AF447" i="2"/>
  <c r="AB447" i="2"/>
  <c r="AF446" i="2"/>
  <c r="AB446" i="2"/>
  <c r="AF445" i="2"/>
  <c r="AB445" i="2"/>
  <c r="AF444" i="2"/>
  <c r="AB444" i="2"/>
  <c r="AF443" i="2"/>
  <c r="AB443" i="2"/>
  <c r="AF442" i="2"/>
  <c r="AB442" i="2"/>
  <c r="AF441" i="2"/>
  <c r="AB441" i="2"/>
  <c r="AF440" i="2"/>
  <c r="AB440" i="2"/>
  <c r="AF439" i="2"/>
  <c r="AB439" i="2"/>
  <c r="AF438" i="2"/>
  <c r="AB438" i="2"/>
  <c r="AF437" i="2"/>
  <c r="AB437" i="2"/>
  <c r="AF436" i="2"/>
  <c r="AB436" i="2"/>
  <c r="AF435" i="2"/>
  <c r="AB435" i="2"/>
  <c r="AF434" i="2"/>
  <c r="AB434" i="2"/>
  <c r="AF433" i="2"/>
  <c r="AB433" i="2"/>
  <c r="AF432" i="2"/>
  <c r="AB432" i="2"/>
  <c r="AF431" i="2"/>
  <c r="AB431" i="2"/>
  <c r="AF430" i="2"/>
  <c r="AB430" i="2"/>
  <c r="AF429" i="2"/>
  <c r="AB429" i="2"/>
  <c r="AF428" i="2"/>
  <c r="AB428" i="2"/>
  <c r="AF427" i="2"/>
  <c r="AB427" i="2"/>
  <c r="AF426" i="2"/>
  <c r="AB426" i="2"/>
  <c r="AF425" i="2"/>
  <c r="AB425" i="2"/>
  <c r="AF424" i="2"/>
  <c r="AB424" i="2"/>
  <c r="AF423" i="2"/>
  <c r="AB423" i="2"/>
  <c r="AF422" i="2"/>
  <c r="AB422" i="2"/>
  <c r="AF421" i="2"/>
  <c r="AB421" i="2"/>
  <c r="AF420" i="2"/>
  <c r="AB420" i="2"/>
  <c r="AF419" i="2"/>
  <c r="AB419" i="2"/>
  <c r="AF418" i="2"/>
  <c r="AB418" i="2"/>
  <c r="AF417" i="2"/>
  <c r="AB417" i="2"/>
  <c r="AG417" i="2" s="1"/>
  <c r="AF416" i="2"/>
  <c r="AD416" i="2"/>
  <c r="AC416" i="2"/>
  <c r="AB416" i="2"/>
  <c r="AE416" i="2" s="1"/>
  <c r="AF415" i="2"/>
  <c r="AB415" i="2"/>
  <c r="AE415" i="2" s="1"/>
  <c r="AF414" i="2"/>
  <c r="AB414" i="2"/>
  <c r="AE414" i="2" s="1"/>
  <c r="AF413" i="2"/>
  <c r="AD413" i="2"/>
  <c r="AB413" i="2"/>
  <c r="AE413" i="2" s="1"/>
  <c r="AF412" i="2"/>
  <c r="AC412" i="2"/>
  <c r="AB412" i="2"/>
  <c r="AE412" i="2" s="1"/>
  <c r="AI411" i="2"/>
  <c r="AG411" i="2"/>
  <c r="AH411" i="2" s="1"/>
  <c r="AF411" i="2"/>
  <c r="AB411" i="2"/>
  <c r="AE411" i="2" s="1"/>
  <c r="AI410" i="2"/>
  <c r="AH410" i="2"/>
  <c r="AJ410" i="2" s="1"/>
  <c r="AG410" i="2"/>
  <c r="AF410" i="2"/>
  <c r="AC410" i="2"/>
  <c r="AB410" i="2"/>
  <c r="AE410" i="2" s="1"/>
  <c r="AG409" i="2"/>
  <c r="AF409" i="2"/>
  <c r="AD409" i="2"/>
  <c r="AB409" i="2"/>
  <c r="AE409" i="2" s="1"/>
  <c r="AG408" i="2"/>
  <c r="AI408" i="2" s="1"/>
  <c r="AF408" i="2"/>
  <c r="AD408" i="2"/>
  <c r="AK408" i="2" s="1"/>
  <c r="AC408" i="2"/>
  <c r="AB408" i="2"/>
  <c r="AE408" i="2" s="1"/>
  <c r="AG407" i="2"/>
  <c r="AI407" i="2" s="1"/>
  <c r="AF407" i="2"/>
  <c r="AD407" i="2"/>
  <c r="AB407" i="2"/>
  <c r="AE407" i="2" s="1"/>
  <c r="AG406" i="2"/>
  <c r="AI406" i="2" s="1"/>
  <c r="AF406" i="2"/>
  <c r="AD406" i="2"/>
  <c r="AK406" i="2" s="1"/>
  <c r="AC406" i="2"/>
  <c r="AB406" i="2"/>
  <c r="AE406" i="2" s="1"/>
  <c r="AF405" i="2"/>
  <c r="AB405" i="2"/>
  <c r="AF404" i="2"/>
  <c r="AB404" i="2"/>
  <c r="AE404" i="2" s="1"/>
  <c r="AF403" i="2"/>
  <c r="AB403" i="2"/>
  <c r="AE403" i="2" s="1"/>
  <c r="AF402" i="2"/>
  <c r="AB402" i="2"/>
  <c r="AE402" i="2" s="1"/>
  <c r="AF401" i="2"/>
  <c r="AB401" i="2"/>
  <c r="AE401" i="2" s="1"/>
  <c r="AF400" i="2"/>
  <c r="AD400" i="2"/>
  <c r="AC400" i="2"/>
  <c r="AB400" i="2"/>
  <c r="AE400" i="2" s="1"/>
  <c r="AF399" i="2"/>
  <c r="AB399" i="2"/>
  <c r="AE399" i="2" s="1"/>
  <c r="AF398" i="2"/>
  <c r="AB398" i="2"/>
  <c r="AE398" i="2" s="1"/>
  <c r="AF397" i="2"/>
  <c r="AD397" i="2"/>
  <c r="AB397" i="2"/>
  <c r="AE397" i="2" s="1"/>
  <c r="AF396" i="2"/>
  <c r="AC396" i="2"/>
  <c r="AB396" i="2"/>
  <c r="AE396" i="2" s="1"/>
  <c r="AI395" i="2"/>
  <c r="AG395" i="2"/>
  <c r="AH395" i="2" s="1"/>
  <c r="AF395" i="2"/>
  <c r="AB395" i="2"/>
  <c r="AE395" i="2" s="1"/>
  <c r="AI394" i="2"/>
  <c r="AH394" i="2"/>
  <c r="AG394" i="2"/>
  <c r="AF394" i="2"/>
  <c r="AB394" i="2"/>
  <c r="AE394" i="2" s="1"/>
  <c r="AH393" i="2"/>
  <c r="AG393" i="2"/>
  <c r="AI393" i="2" s="1"/>
  <c r="AF393" i="2"/>
  <c r="AD393" i="2"/>
  <c r="AK393" i="2" s="1"/>
  <c r="AB393" i="2"/>
  <c r="AE393" i="2" s="1"/>
  <c r="AG392" i="2"/>
  <c r="AF392" i="2"/>
  <c r="AD392" i="2"/>
  <c r="AC392" i="2"/>
  <c r="AB392" i="2"/>
  <c r="AE392" i="2" s="1"/>
  <c r="AG391" i="2"/>
  <c r="AI391" i="2" s="1"/>
  <c r="AF391" i="2"/>
  <c r="AD391" i="2"/>
  <c r="AK391" i="2" s="1"/>
  <c r="AB391" i="2"/>
  <c r="AE391" i="2" s="1"/>
  <c r="AG390" i="2"/>
  <c r="AI390" i="2" s="1"/>
  <c r="AF390" i="2"/>
  <c r="AD390" i="2"/>
  <c r="AK390" i="2" s="1"/>
  <c r="AC390" i="2"/>
  <c r="AB390" i="2"/>
  <c r="AE390" i="2" s="1"/>
  <c r="AF389" i="2"/>
  <c r="AC389" i="2"/>
  <c r="AB389" i="2"/>
  <c r="AF388" i="2"/>
  <c r="AB388" i="2"/>
  <c r="AF387" i="2"/>
  <c r="AB387" i="2"/>
  <c r="AF386" i="2"/>
  <c r="AB386" i="2"/>
  <c r="AE386" i="2" s="1"/>
  <c r="AF385" i="2"/>
  <c r="AB385" i="2"/>
  <c r="AE385" i="2" s="1"/>
  <c r="AH384" i="2"/>
  <c r="AG384" i="2"/>
  <c r="AI384" i="2" s="1"/>
  <c r="AF384" i="2"/>
  <c r="AD384" i="2"/>
  <c r="AK384" i="2" s="1"/>
  <c r="AM384" i="2" s="1"/>
  <c r="AC384" i="2"/>
  <c r="AJ384" i="2" s="1"/>
  <c r="AB384" i="2"/>
  <c r="AE384" i="2" s="1"/>
  <c r="AG383" i="2"/>
  <c r="AI383" i="2" s="1"/>
  <c r="AF383" i="2"/>
  <c r="AB383" i="2"/>
  <c r="AE383" i="2" s="1"/>
  <c r="AF382" i="2"/>
  <c r="AB382" i="2"/>
  <c r="AE382" i="2" s="1"/>
  <c r="AF381" i="2"/>
  <c r="AD381" i="2"/>
  <c r="AB381" i="2"/>
  <c r="AE381" i="2" s="1"/>
  <c r="AF380" i="2"/>
  <c r="AC380" i="2"/>
  <c r="AB380" i="2"/>
  <c r="AE380" i="2" s="1"/>
  <c r="AI379" i="2"/>
  <c r="AG379" i="2"/>
  <c r="AH379" i="2" s="1"/>
  <c r="AF379" i="2"/>
  <c r="AB379" i="2"/>
  <c r="AE379" i="2" s="1"/>
  <c r="AI378" i="2"/>
  <c r="AH378" i="2"/>
  <c r="AG378" i="2"/>
  <c r="AF378" i="2"/>
  <c r="AB378" i="2"/>
  <c r="AE378" i="2" s="1"/>
  <c r="AG377" i="2"/>
  <c r="AI377" i="2" s="1"/>
  <c r="AF377" i="2"/>
  <c r="AD377" i="2"/>
  <c r="AB377" i="2"/>
  <c r="AE377" i="2" s="1"/>
  <c r="AG376" i="2"/>
  <c r="AI376" i="2" s="1"/>
  <c r="AF376" i="2"/>
  <c r="AD376" i="2"/>
  <c r="AK376" i="2" s="1"/>
  <c r="AC376" i="2"/>
  <c r="AB376" i="2"/>
  <c r="AE376" i="2" s="1"/>
  <c r="AG375" i="2"/>
  <c r="AF375" i="2"/>
  <c r="AD375" i="2"/>
  <c r="AB375" i="2"/>
  <c r="AE375" i="2" s="1"/>
  <c r="AG374" i="2"/>
  <c r="AI374" i="2" s="1"/>
  <c r="AF374" i="2"/>
  <c r="AD374" i="2"/>
  <c r="AK374" i="2" s="1"/>
  <c r="AC374" i="2"/>
  <c r="AB374" i="2"/>
  <c r="AE374" i="2" s="1"/>
  <c r="AF373" i="2"/>
  <c r="AB373" i="2"/>
  <c r="AF372" i="2"/>
  <c r="AB372" i="2"/>
  <c r="AF371" i="2"/>
  <c r="AB371" i="2"/>
  <c r="AF370" i="2"/>
  <c r="AB370" i="2"/>
  <c r="AF369" i="2"/>
  <c r="AB369" i="2"/>
  <c r="AE369" i="2" s="1"/>
  <c r="AH368" i="2"/>
  <c r="AG368" i="2"/>
  <c r="AI368" i="2" s="1"/>
  <c r="AF368" i="2"/>
  <c r="AD368" i="2"/>
  <c r="AC368" i="2"/>
  <c r="AJ368" i="2" s="1"/>
  <c r="AB368" i="2"/>
  <c r="AE368" i="2" s="1"/>
  <c r="AG367" i="2"/>
  <c r="AI367" i="2" s="1"/>
  <c r="AF367" i="2"/>
  <c r="AB367" i="2"/>
  <c r="AE367" i="2" s="1"/>
  <c r="AF366" i="2"/>
  <c r="AD366" i="2"/>
  <c r="AC366" i="2"/>
  <c r="AB366" i="2"/>
  <c r="AE366" i="2" s="1"/>
  <c r="AF365" i="2"/>
  <c r="AD365" i="2"/>
  <c r="AB365" i="2"/>
  <c r="AE365" i="2" s="1"/>
  <c r="AF364" i="2"/>
  <c r="AC364" i="2"/>
  <c r="AB364" i="2"/>
  <c r="AE364" i="2" s="1"/>
  <c r="AF363" i="2"/>
  <c r="AB363" i="2"/>
  <c r="AE363" i="2" s="1"/>
  <c r="AI362" i="2"/>
  <c r="AH362" i="2"/>
  <c r="AG362" i="2"/>
  <c r="AF362" i="2"/>
  <c r="AB362" i="2"/>
  <c r="AE362" i="2" s="1"/>
  <c r="AI361" i="2"/>
  <c r="AH361" i="2"/>
  <c r="AG361" i="2"/>
  <c r="AF361" i="2"/>
  <c r="AD361" i="2"/>
  <c r="AB361" i="2"/>
  <c r="AE361" i="2" s="1"/>
  <c r="AG360" i="2"/>
  <c r="AI360" i="2" s="1"/>
  <c r="AF360" i="2"/>
  <c r="AD360" i="2"/>
  <c r="AC360" i="2"/>
  <c r="AB360" i="2"/>
  <c r="AE360" i="2" s="1"/>
  <c r="AG359" i="2"/>
  <c r="AI359" i="2" s="1"/>
  <c r="AF359" i="2"/>
  <c r="AD359" i="2"/>
  <c r="AB359" i="2"/>
  <c r="AE359" i="2" s="1"/>
  <c r="AG358" i="2"/>
  <c r="AF358" i="2"/>
  <c r="AD358" i="2"/>
  <c r="AC358" i="2"/>
  <c r="AB358" i="2"/>
  <c r="AE358" i="2" s="1"/>
  <c r="AF357" i="2"/>
  <c r="AB357" i="2"/>
  <c r="AF356" i="2"/>
  <c r="AB356" i="2"/>
  <c r="AF355" i="2"/>
  <c r="AC355" i="2"/>
  <c r="AB355" i="2"/>
  <c r="AF354" i="2"/>
  <c r="AB354" i="2"/>
  <c r="AF353" i="2"/>
  <c r="AB353" i="2"/>
  <c r="AE353" i="2" s="1"/>
  <c r="AH352" i="2"/>
  <c r="AG352" i="2"/>
  <c r="AI352" i="2" s="1"/>
  <c r="AF352" i="2"/>
  <c r="AD352" i="2"/>
  <c r="AK352" i="2" s="1"/>
  <c r="AC352" i="2"/>
  <c r="AJ352" i="2" s="1"/>
  <c r="AL352" i="2" s="1"/>
  <c r="AB352" i="2"/>
  <c r="AE352" i="2" s="1"/>
  <c r="AG351" i="2"/>
  <c r="AF351" i="2"/>
  <c r="AD351" i="2"/>
  <c r="AB351" i="2"/>
  <c r="AE351" i="2" s="1"/>
  <c r="AG350" i="2"/>
  <c r="AI350" i="2" s="1"/>
  <c r="AK350" i="2" s="1"/>
  <c r="AF350" i="2"/>
  <c r="AD350" i="2"/>
  <c r="AC350" i="2"/>
  <c r="AB350" i="2"/>
  <c r="AE350" i="2" s="1"/>
  <c r="AF349" i="2"/>
  <c r="AD349" i="2"/>
  <c r="AC349" i="2"/>
  <c r="AB349" i="2"/>
  <c r="AE349" i="2" s="1"/>
  <c r="AF348" i="2"/>
  <c r="AC348" i="2"/>
  <c r="AB348" i="2"/>
  <c r="AE348" i="2" s="1"/>
  <c r="AF347" i="2"/>
  <c r="AB347" i="2"/>
  <c r="AI346" i="2"/>
  <c r="AH346" i="2"/>
  <c r="AG346" i="2"/>
  <c r="AF346" i="2"/>
  <c r="AB346" i="2"/>
  <c r="AE346" i="2" s="1"/>
  <c r="AH345" i="2"/>
  <c r="AG345" i="2"/>
  <c r="AI345" i="2" s="1"/>
  <c r="AF345" i="2"/>
  <c r="AD345" i="2"/>
  <c r="AB345" i="2"/>
  <c r="AE345" i="2" s="1"/>
  <c r="AG344" i="2"/>
  <c r="AI344" i="2" s="1"/>
  <c r="AF344" i="2"/>
  <c r="AD344" i="2"/>
  <c r="AC344" i="2"/>
  <c r="AB344" i="2"/>
  <c r="AE344" i="2" s="1"/>
  <c r="AH343" i="2"/>
  <c r="AG343" i="2"/>
  <c r="AI343" i="2" s="1"/>
  <c r="AF343" i="2"/>
  <c r="AD343" i="2"/>
  <c r="AK343" i="2" s="1"/>
  <c r="AB343" i="2"/>
  <c r="AE343" i="2" s="1"/>
  <c r="AG342" i="2"/>
  <c r="AF342" i="2"/>
  <c r="AD342" i="2"/>
  <c r="AC342" i="2"/>
  <c r="AB342" i="2"/>
  <c r="AE342" i="2" s="1"/>
  <c r="AF341" i="2"/>
  <c r="AB341" i="2"/>
  <c r="AF340" i="2"/>
  <c r="AB340" i="2"/>
  <c r="AF339" i="2"/>
  <c r="AB339" i="2"/>
  <c r="AF338" i="2"/>
  <c r="AB338" i="2"/>
  <c r="AI337" i="2"/>
  <c r="AH337" i="2"/>
  <c r="AG337" i="2"/>
  <c r="AF337" i="2"/>
  <c r="AB337" i="2"/>
  <c r="AE337" i="2" s="1"/>
  <c r="AG336" i="2"/>
  <c r="AI336" i="2" s="1"/>
  <c r="AF336" i="2"/>
  <c r="AD336" i="2"/>
  <c r="AK336" i="2" s="1"/>
  <c r="AC336" i="2"/>
  <c r="AB336" i="2"/>
  <c r="AE336" i="2" s="1"/>
  <c r="AG335" i="2"/>
  <c r="AF335" i="2"/>
  <c r="AD335" i="2"/>
  <c r="AB335" i="2"/>
  <c r="AE335" i="2" s="1"/>
  <c r="AG334" i="2"/>
  <c r="AI334" i="2" s="1"/>
  <c r="AF334" i="2"/>
  <c r="AD334" i="2"/>
  <c r="AK334" i="2" s="1"/>
  <c r="AC334" i="2"/>
  <c r="AB334" i="2"/>
  <c r="AE334" i="2" s="1"/>
  <c r="AF333" i="2"/>
  <c r="AB333" i="2"/>
  <c r="AF332" i="2"/>
  <c r="AB332" i="2"/>
  <c r="AF331" i="2"/>
  <c r="AC331" i="2"/>
  <c r="AB331" i="2"/>
  <c r="AG330" i="2"/>
  <c r="AH330" i="2" s="1"/>
  <c r="AF330" i="2"/>
  <c r="AB330" i="2"/>
  <c r="AF329" i="2"/>
  <c r="AB329" i="2"/>
  <c r="AE329" i="2" s="1"/>
  <c r="AG328" i="2"/>
  <c r="AH328" i="2" s="1"/>
  <c r="AF328" i="2"/>
  <c r="AB328" i="2"/>
  <c r="AE328" i="2" s="1"/>
  <c r="AG327" i="2"/>
  <c r="AF327" i="2"/>
  <c r="AD327" i="2"/>
  <c r="AB327" i="2"/>
  <c r="AE327" i="2" s="1"/>
  <c r="AF326" i="2"/>
  <c r="AB326" i="2"/>
  <c r="AE326" i="2" s="1"/>
  <c r="AI325" i="2"/>
  <c r="AH325" i="2"/>
  <c r="AG325" i="2"/>
  <c r="AF325" i="2"/>
  <c r="AB325" i="2"/>
  <c r="AE325" i="2" s="1"/>
  <c r="AF324" i="2"/>
  <c r="AB324" i="2"/>
  <c r="AE324" i="2" s="1"/>
  <c r="AF323" i="2"/>
  <c r="AB323" i="2"/>
  <c r="AF322" i="2"/>
  <c r="AB322" i="2"/>
  <c r="AE322" i="2" s="1"/>
  <c r="AF321" i="2"/>
  <c r="AB321" i="2"/>
  <c r="AE321" i="2" s="1"/>
  <c r="AF320" i="2"/>
  <c r="AC320" i="2"/>
  <c r="AB320" i="2"/>
  <c r="AF319" i="2"/>
  <c r="AD319" i="2"/>
  <c r="AC319" i="2"/>
  <c r="AB319" i="2"/>
  <c r="AE319" i="2" s="1"/>
  <c r="AH318" i="2"/>
  <c r="AG318" i="2"/>
  <c r="AI318" i="2" s="1"/>
  <c r="AF318" i="2"/>
  <c r="AD318" i="2"/>
  <c r="AK318" i="2" s="1"/>
  <c r="AB318" i="2"/>
  <c r="AE318" i="2" s="1"/>
  <c r="AG317" i="2"/>
  <c r="AF317" i="2"/>
  <c r="AD317" i="2"/>
  <c r="AC317" i="2"/>
  <c r="AB317" i="2"/>
  <c r="AE317" i="2" s="1"/>
  <c r="AF316" i="2"/>
  <c r="AB316" i="2"/>
  <c r="AF315" i="2"/>
  <c r="AD315" i="2"/>
  <c r="AC315" i="2"/>
  <c r="AB315" i="2"/>
  <c r="AE315" i="2" s="1"/>
  <c r="AG314" i="2"/>
  <c r="AI314" i="2" s="1"/>
  <c r="AK314" i="2" s="1"/>
  <c r="AF314" i="2"/>
  <c r="AD314" i="2"/>
  <c r="AB314" i="2"/>
  <c r="AE314" i="2" s="1"/>
  <c r="AF313" i="2"/>
  <c r="AB313" i="2"/>
  <c r="AE313" i="2" s="1"/>
  <c r="AF312" i="2"/>
  <c r="AB312" i="2"/>
  <c r="AF311" i="2"/>
  <c r="AD311" i="2"/>
  <c r="AC311" i="2"/>
  <c r="AB311" i="2"/>
  <c r="AE311" i="2" s="1"/>
  <c r="AG310" i="2"/>
  <c r="AI310" i="2" s="1"/>
  <c r="AF310" i="2"/>
  <c r="AD310" i="2"/>
  <c r="AK310" i="2" s="1"/>
  <c r="AB310" i="2"/>
  <c r="AE310" i="2" s="1"/>
  <c r="AF309" i="2"/>
  <c r="AB309" i="2"/>
  <c r="AE309" i="2" s="1"/>
  <c r="AF308" i="2"/>
  <c r="AB308" i="2"/>
  <c r="AF307" i="2"/>
  <c r="AD307" i="2"/>
  <c r="AC307" i="2"/>
  <c r="AB307" i="2"/>
  <c r="AE307" i="2" s="1"/>
  <c r="AG306" i="2"/>
  <c r="AI306" i="2" s="1"/>
  <c r="AF306" i="2"/>
  <c r="AD306" i="2"/>
  <c r="AK306" i="2" s="1"/>
  <c r="AB306" i="2"/>
  <c r="AE306" i="2" s="1"/>
  <c r="AG305" i="2"/>
  <c r="AF305" i="2"/>
  <c r="AD305" i="2"/>
  <c r="AB305" i="2"/>
  <c r="AE305" i="2" s="1"/>
  <c r="AF304" i="2"/>
  <c r="AB304" i="2"/>
  <c r="AF303" i="2"/>
  <c r="AD303" i="2"/>
  <c r="AC303" i="2"/>
  <c r="AB303" i="2"/>
  <c r="AE303" i="2" s="1"/>
  <c r="AG302" i="2"/>
  <c r="AI302" i="2" s="1"/>
  <c r="AF302" i="2"/>
  <c r="AD302" i="2"/>
  <c r="AB302" i="2"/>
  <c r="AE302" i="2" s="1"/>
  <c r="AF301" i="2"/>
  <c r="AB301" i="2"/>
  <c r="AE301" i="2" s="1"/>
  <c r="AF300" i="2"/>
  <c r="AB300" i="2"/>
  <c r="AF299" i="2"/>
  <c r="AD299" i="2"/>
  <c r="AC299" i="2"/>
  <c r="AB299" i="2"/>
  <c r="AE299" i="2" s="1"/>
  <c r="AG298" i="2"/>
  <c r="AI298" i="2" s="1"/>
  <c r="AK298" i="2" s="1"/>
  <c r="AF298" i="2"/>
  <c r="AD298" i="2"/>
  <c r="AB298" i="2"/>
  <c r="AE298" i="2" s="1"/>
  <c r="AF297" i="2"/>
  <c r="AC297" i="2"/>
  <c r="AB297" i="2"/>
  <c r="AE297" i="2" s="1"/>
  <c r="AF296" i="2"/>
  <c r="AB296" i="2"/>
  <c r="AF295" i="2"/>
  <c r="AD295" i="2"/>
  <c r="AC295" i="2"/>
  <c r="AB295" i="2"/>
  <c r="AE295" i="2" s="1"/>
  <c r="AI294" i="2"/>
  <c r="AK294" i="2" s="1"/>
  <c r="AH294" i="2"/>
  <c r="AG294" i="2"/>
  <c r="AF294" i="2"/>
  <c r="AD294" i="2"/>
  <c r="AB294" i="2"/>
  <c r="AE294" i="2" s="1"/>
  <c r="AF293" i="2"/>
  <c r="AB293" i="2"/>
  <c r="AE293" i="2" s="1"/>
  <c r="AF292" i="2"/>
  <c r="AB292" i="2"/>
  <c r="AF291" i="2"/>
  <c r="AD291" i="2"/>
  <c r="AC291" i="2"/>
  <c r="AB291" i="2"/>
  <c r="AE291" i="2" s="1"/>
  <c r="AI290" i="2"/>
  <c r="AH290" i="2"/>
  <c r="AG290" i="2"/>
  <c r="AF290" i="2"/>
  <c r="AD290" i="2"/>
  <c r="AK290" i="2" s="1"/>
  <c r="AB290" i="2"/>
  <c r="AE290" i="2" s="1"/>
  <c r="AF289" i="2"/>
  <c r="AB289" i="2"/>
  <c r="AE289" i="2" s="1"/>
  <c r="AF288" i="2"/>
  <c r="AB288" i="2"/>
  <c r="AF287" i="2"/>
  <c r="AD287" i="2"/>
  <c r="AC287" i="2"/>
  <c r="AB287" i="2"/>
  <c r="AE287" i="2" s="1"/>
  <c r="AF286" i="2"/>
  <c r="AE286" i="2"/>
  <c r="AB286" i="2"/>
  <c r="AG285" i="2"/>
  <c r="AF285" i="2"/>
  <c r="AC285" i="2"/>
  <c r="AB285" i="2"/>
  <c r="AE285" i="2" s="1"/>
  <c r="AF284" i="2"/>
  <c r="AC284" i="2"/>
  <c r="AB284" i="2"/>
  <c r="AG284" i="2" s="1"/>
  <c r="AF283" i="2"/>
  <c r="AD283" i="2"/>
  <c r="AC283" i="2"/>
  <c r="AB283" i="2"/>
  <c r="AF282" i="2"/>
  <c r="AB282" i="2"/>
  <c r="AG281" i="2"/>
  <c r="AF281" i="2"/>
  <c r="AE281" i="2"/>
  <c r="AD281" i="2"/>
  <c r="AC281" i="2"/>
  <c r="AB281" i="2"/>
  <c r="AF280" i="2"/>
  <c r="AE280" i="2"/>
  <c r="AC280" i="2"/>
  <c r="AB280" i="2"/>
  <c r="AG280" i="2" s="1"/>
  <c r="AG279" i="2"/>
  <c r="AI279" i="2" s="1"/>
  <c r="AF279" i="2"/>
  <c r="AC279" i="2"/>
  <c r="AB279" i="2"/>
  <c r="AE279" i="2" s="1"/>
  <c r="AH278" i="2"/>
  <c r="AJ278" i="2" s="1"/>
  <c r="AG278" i="2"/>
  <c r="AI278" i="2" s="1"/>
  <c r="AF278" i="2"/>
  <c r="AE278" i="2"/>
  <c r="AD278" i="2"/>
  <c r="AB278" i="2"/>
  <c r="AC278" i="2" s="1"/>
  <c r="AF277" i="2"/>
  <c r="AE277" i="2"/>
  <c r="AD277" i="2"/>
  <c r="AC277" i="2"/>
  <c r="AB277" i="2"/>
  <c r="AG277" i="2" s="1"/>
  <c r="AF276" i="2"/>
  <c r="AB276" i="2"/>
  <c r="AF275" i="2"/>
  <c r="AB275" i="2"/>
  <c r="AF274" i="2"/>
  <c r="AB274" i="2"/>
  <c r="AG273" i="2"/>
  <c r="AF273" i="2"/>
  <c r="AE273" i="2"/>
  <c r="AD273" i="2"/>
  <c r="AC273" i="2"/>
  <c r="AB273" i="2"/>
  <c r="AI272" i="2"/>
  <c r="AH272" i="2"/>
  <c r="AJ272" i="2" s="1"/>
  <c r="AF272" i="2"/>
  <c r="AE272" i="2"/>
  <c r="AC272" i="2"/>
  <c r="AB272" i="2"/>
  <c r="AG272" i="2" s="1"/>
  <c r="AG271" i="2"/>
  <c r="AI271" i="2" s="1"/>
  <c r="AF271" i="2"/>
  <c r="AC271" i="2"/>
  <c r="AB271" i="2"/>
  <c r="AE271" i="2" s="1"/>
  <c r="AI270" i="2"/>
  <c r="AH270" i="2"/>
  <c r="AJ270" i="2" s="1"/>
  <c r="AG270" i="2"/>
  <c r="AF270" i="2"/>
  <c r="AE270" i="2"/>
  <c r="AD270" i="2"/>
  <c r="AB270" i="2"/>
  <c r="AC270" i="2" s="1"/>
  <c r="AF269" i="2"/>
  <c r="AE269" i="2"/>
  <c r="AC269" i="2"/>
  <c r="AB269" i="2"/>
  <c r="AG269" i="2" s="1"/>
  <c r="AF268" i="2"/>
  <c r="AE268" i="2"/>
  <c r="AD268" i="2"/>
  <c r="AB268" i="2"/>
  <c r="AG268" i="2" s="1"/>
  <c r="AF267" i="2"/>
  <c r="AB267" i="2"/>
  <c r="AF266" i="2"/>
  <c r="AB266" i="2"/>
  <c r="AG265" i="2"/>
  <c r="AF265" i="2"/>
  <c r="AE265" i="2"/>
  <c r="AD265" i="2"/>
  <c r="AC265" i="2"/>
  <c r="AB265" i="2"/>
  <c r="AF264" i="2"/>
  <c r="AE264" i="2"/>
  <c r="AC264" i="2"/>
  <c r="AB264" i="2"/>
  <c r="AG264" i="2" s="1"/>
  <c r="AI264" i="2" s="1"/>
  <c r="AI263" i="2"/>
  <c r="AG263" i="2"/>
  <c r="AH263" i="2" s="1"/>
  <c r="AF263" i="2"/>
  <c r="AC263" i="2"/>
  <c r="AJ263" i="2" s="1"/>
  <c r="AB263" i="2"/>
  <c r="AE263" i="2" s="1"/>
  <c r="AH262" i="2"/>
  <c r="AG262" i="2"/>
  <c r="AI262" i="2" s="1"/>
  <c r="AF262" i="2"/>
  <c r="AE262" i="2"/>
  <c r="AD262" i="2"/>
  <c r="AB262" i="2"/>
  <c r="AC262" i="2" s="1"/>
  <c r="AJ262" i="2" s="1"/>
  <c r="AG261" i="2"/>
  <c r="AI261" i="2" s="1"/>
  <c r="AF261" i="2"/>
  <c r="AE261" i="2"/>
  <c r="AD261" i="2"/>
  <c r="AK261" i="2" s="1"/>
  <c r="AC261" i="2"/>
  <c r="AB261" i="2"/>
  <c r="AF260" i="2"/>
  <c r="AD260" i="2"/>
  <c r="AC260" i="2"/>
  <c r="AB260" i="2"/>
  <c r="AG260" i="2" s="1"/>
  <c r="AF259" i="2"/>
  <c r="AC259" i="2"/>
  <c r="AB259" i="2"/>
  <c r="AF258" i="2"/>
  <c r="AC258" i="2"/>
  <c r="AB258" i="2"/>
  <c r="AG257" i="2"/>
  <c r="AF257" i="2"/>
  <c r="AE257" i="2"/>
  <c r="AD257" i="2"/>
  <c r="AC257" i="2"/>
  <c r="AB257" i="2"/>
  <c r="AF256" i="2"/>
  <c r="AE256" i="2"/>
  <c r="AC256" i="2"/>
  <c r="AB256" i="2"/>
  <c r="AG256" i="2" s="1"/>
  <c r="AF255" i="2"/>
  <c r="AD255" i="2"/>
  <c r="AB255" i="2"/>
  <c r="AJ254" i="2"/>
  <c r="AI254" i="2"/>
  <c r="AH254" i="2"/>
  <c r="AG254" i="2"/>
  <c r="AF254" i="2"/>
  <c r="AC254" i="2"/>
  <c r="AB254" i="2"/>
  <c r="AE254" i="2" s="1"/>
  <c r="AF253" i="2"/>
  <c r="AB253" i="2"/>
  <c r="AH252" i="2"/>
  <c r="AG252" i="2"/>
  <c r="AI252" i="2" s="1"/>
  <c r="AF252" i="2"/>
  <c r="AE252" i="2"/>
  <c r="AK252" i="2" s="1"/>
  <c r="AM252" i="2" s="1"/>
  <c r="AD252" i="2"/>
  <c r="AB252" i="2"/>
  <c r="AC252" i="2" s="1"/>
  <c r="AJ252" i="2" s="1"/>
  <c r="AG251" i="2"/>
  <c r="AF251" i="2"/>
  <c r="AE251" i="2"/>
  <c r="AD251" i="2"/>
  <c r="AC251" i="2"/>
  <c r="AB251" i="2"/>
  <c r="AF250" i="2"/>
  <c r="AD250" i="2"/>
  <c r="AB250" i="2"/>
  <c r="AG250" i="2" s="1"/>
  <c r="AF249" i="2"/>
  <c r="AB249" i="2"/>
  <c r="AG249" i="2" s="1"/>
  <c r="AF248" i="2"/>
  <c r="AB248" i="2"/>
  <c r="AF247" i="2"/>
  <c r="AE247" i="2"/>
  <c r="AD247" i="2"/>
  <c r="AC247" i="2"/>
  <c r="AB247" i="2"/>
  <c r="AG247" i="2" s="1"/>
  <c r="AI246" i="2"/>
  <c r="AF246" i="2"/>
  <c r="AE246" i="2"/>
  <c r="AK246" i="2" s="1"/>
  <c r="AD246" i="2"/>
  <c r="AB246" i="2"/>
  <c r="AG246" i="2" s="1"/>
  <c r="AH246" i="2" s="1"/>
  <c r="AF245" i="2"/>
  <c r="AD245" i="2"/>
  <c r="AC245" i="2"/>
  <c r="AB245" i="2"/>
  <c r="AF244" i="2"/>
  <c r="AB244" i="2"/>
  <c r="AF243" i="2"/>
  <c r="AB243" i="2"/>
  <c r="AG242" i="2"/>
  <c r="AF242" i="2"/>
  <c r="AE242" i="2"/>
  <c r="AD242" i="2"/>
  <c r="AC242" i="2"/>
  <c r="AB242" i="2"/>
  <c r="AF241" i="2"/>
  <c r="AE241" i="2"/>
  <c r="AD241" i="2"/>
  <c r="AC241" i="2"/>
  <c r="AB241" i="2"/>
  <c r="AG241" i="2" s="1"/>
  <c r="AH241" i="2" s="1"/>
  <c r="AJ241" i="2" s="1"/>
  <c r="AI240" i="2"/>
  <c r="AF240" i="2"/>
  <c r="AE240" i="2"/>
  <c r="AC240" i="2"/>
  <c r="AB240" i="2"/>
  <c r="AG240" i="2" s="1"/>
  <c r="AH240" i="2" s="1"/>
  <c r="AJ240" i="2" s="1"/>
  <c r="AI239" i="2"/>
  <c r="AG239" i="2"/>
  <c r="AH239" i="2" s="1"/>
  <c r="AF239" i="2"/>
  <c r="AD239" i="2"/>
  <c r="AB239" i="2"/>
  <c r="AI238" i="2"/>
  <c r="AH238" i="2"/>
  <c r="AG238" i="2"/>
  <c r="AF238" i="2"/>
  <c r="AC238" i="2"/>
  <c r="AJ238" i="2" s="1"/>
  <c r="AB238" i="2"/>
  <c r="AE238" i="2" s="1"/>
  <c r="AF237" i="2"/>
  <c r="AB237" i="2"/>
  <c r="AI236" i="2"/>
  <c r="AG236" i="2"/>
  <c r="AH236" i="2" s="1"/>
  <c r="AJ236" i="2" s="1"/>
  <c r="AF236" i="2"/>
  <c r="AE236" i="2"/>
  <c r="AD236" i="2"/>
  <c r="AB236" i="2"/>
  <c r="AC236" i="2" s="1"/>
  <c r="AI235" i="2"/>
  <c r="AH235" i="2"/>
  <c r="AG235" i="2"/>
  <c r="AF235" i="2"/>
  <c r="AE235" i="2"/>
  <c r="AD235" i="2"/>
  <c r="AK235" i="2" s="1"/>
  <c r="AM235" i="2" s="1"/>
  <c r="AC235" i="2"/>
  <c r="AJ235" i="2" s="1"/>
  <c r="AB235" i="2"/>
  <c r="AG234" i="2"/>
  <c r="AI234" i="2" s="1"/>
  <c r="AF234" i="2"/>
  <c r="AE234" i="2"/>
  <c r="AD234" i="2"/>
  <c r="AC234" i="2"/>
  <c r="AB234" i="2"/>
  <c r="AG233" i="2"/>
  <c r="AI233" i="2" s="1"/>
  <c r="AF233" i="2"/>
  <c r="AE233" i="2"/>
  <c r="AK233" i="2" s="1"/>
  <c r="AD233" i="2"/>
  <c r="AB233" i="2"/>
  <c r="AC233" i="2" s="1"/>
  <c r="AF232" i="2"/>
  <c r="AE232" i="2"/>
  <c r="AD232" i="2"/>
  <c r="AC232" i="2"/>
  <c r="AB232" i="2"/>
  <c r="AG232" i="2" s="1"/>
  <c r="AF231" i="2"/>
  <c r="AB231" i="2"/>
  <c r="AG231" i="2" s="1"/>
  <c r="AH231" i="2" s="1"/>
  <c r="AJ230" i="2"/>
  <c r="AI230" i="2"/>
  <c r="AF230" i="2"/>
  <c r="AE230" i="2"/>
  <c r="AD230" i="2"/>
  <c r="AK230" i="2" s="1"/>
  <c r="AM230" i="2" s="1"/>
  <c r="AC230" i="2"/>
  <c r="AB230" i="2"/>
  <c r="AG230" i="2" s="1"/>
  <c r="AH230" i="2" s="1"/>
  <c r="AF229" i="2"/>
  <c r="AE229" i="2"/>
  <c r="AD229" i="2"/>
  <c r="AC229" i="2"/>
  <c r="AJ229" i="2" s="1"/>
  <c r="AB229" i="2"/>
  <c r="AG229" i="2" s="1"/>
  <c r="AH229" i="2" s="1"/>
  <c r="AI228" i="2"/>
  <c r="AF228" i="2"/>
  <c r="AE228" i="2"/>
  <c r="AD228" i="2"/>
  <c r="AK228" i="2" s="1"/>
  <c r="AC228" i="2"/>
  <c r="AJ228" i="2" s="1"/>
  <c r="AL228" i="2" s="1"/>
  <c r="AB228" i="2"/>
  <c r="AG228" i="2" s="1"/>
  <c r="AH228" i="2" s="1"/>
  <c r="AJ227" i="2"/>
  <c r="AI227" i="2"/>
  <c r="AF227" i="2"/>
  <c r="AC227" i="2"/>
  <c r="AB227" i="2"/>
  <c r="AG227" i="2" s="1"/>
  <c r="AH227" i="2" s="1"/>
  <c r="AI226" i="2"/>
  <c r="AK226" i="2" s="1"/>
  <c r="AM226" i="2" s="1"/>
  <c r="AF226" i="2"/>
  <c r="AE226" i="2"/>
  <c r="AD226" i="2"/>
  <c r="AC226" i="2"/>
  <c r="AJ226" i="2" s="1"/>
  <c r="AB226" i="2"/>
  <c r="AG226" i="2" s="1"/>
  <c r="AH226" i="2" s="1"/>
  <c r="AF225" i="2"/>
  <c r="AE225" i="2"/>
  <c r="AD225" i="2"/>
  <c r="AC225" i="2"/>
  <c r="AJ225" i="2" s="1"/>
  <c r="AB225" i="2"/>
  <c r="AG225" i="2" s="1"/>
  <c r="AH225" i="2" s="1"/>
  <c r="AI224" i="2"/>
  <c r="AF224" i="2"/>
  <c r="AE224" i="2"/>
  <c r="AD224" i="2"/>
  <c r="AK224" i="2" s="1"/>
  <c r="AM224" i="2" s="1"/>
  <c r="AC224" i="2"/>
  <c r="AJ224" i="2" s="1"/>
  <c r="AB224" i="2"/>
  <c r="AG224" i="2" s="1"/>
  <c r="AH224" i="2" s="1"/>
  <c r="AJ223" i="2"/>
  <c r="AI223" i="2"/>
  <c r="AF223" i="2"/>
  <c r="AC223" i="2"/>
  <c r="AB223" i="2"/>
  <c r="AG223" i="2" s="1"/>
  <c r="AH223" i="2" s="1"/>
  <c r="AJ222" i="2"/>
  <c r="AI222" i="2"/>
  <c r="AH222" i="2"/>
  <c r="AF222" i="2"/>
  <c r="AE222" i="2"/>
  <c r="AD222" i="2"/>
  <c r="AK222" i="2" s="1"/>
  <c r="AM222" i="2" s="1"/>
  <c r="AC222" i="2"/>
  <c r="AB222" i="2"/>
  <c r="AG222" i="2" s="1"/>
  <c r="AF221" i="2"/>
  <c r="AB221" i="2"/>
  <c r="AF220" i="2"/>
  <c r="AB220" i="2"/>
  <c r="AH219" i="2"/>
  <c r="AF219" i="2"/>
  <c r="AE219" i="2"/>
  <c r="AD219" i="2"/>
  <c r="AC219" i="2"/>
  <c r="AJ219" i="2" s="1"/>
  <c r="AB219" i="2"/>
  <c r="AG219" i="2" s="1"/>
  <c r="AI219" i="2" s="1"/>
  <c r="AI218" i="2"/>
  <c r="AF218" i="2"/>
  <c r="AD218" i="2"/>
  <c r="AB218" i="2"/>
  <c r="AG218" i="2" s="1"/>
  <c r="AH218" i="2" s="1"/>
  <c r="AK217" i="2"/>
  <c r="AI217" i="2"/>
  <c r="AH217" i="2"/>
  <c r="AF217" i="2"/>
  <c r="AE217" i="2"/>
  <c r="AD217" i="2"/>
  <c r="AB217" i="2"/>
  <c r="AG217" i="2" s="1"/>
  <c r="AF216" i="2"/>
  <c r="AB216" i="2"/>
  <c r="AI215" i="2"/>
  <c r="AF215" i="2"/>
  <c r="AE215" i="2"/>
  <c r="AD215" i="2"/>
  <c r="AK215" i="2" s="1"/>
  <c r="AM215" i="2" s="1"/>
  <c r="AC215" i="2"/>
  <c r="AJ215" i="2" s="1"/>
  <c r="AB215" i="2"/>
  <c r="AG215" i="2" s="1"/>
  <c r="AH215" i="2" s="1"/>
  <c r="AF214" i="2"/>
  <c r="AB214" i="2"/>
  <c r="AF213" i="2"/>
  <c r="AB213" i="2"/>
  <c r="AI212" i="2"/>
  <c r="AH212" i="2"/>
  <c r="AF212" i="2"/>
  <c r="AB212" i="2"/>
  <c r="AG212" i="2" s="1"/>
  <c r="AI211" i="2"/>
  <c r="AH211" i="2"/>
  <c r="AF211" i="2"/>
  <c r="AE211" i="2"/>
  <c r="AD211" i="2"/>
  <c r="AC211" i="2"/>
  <c r="AJ211" i="2" s="1"/>
  <c r="AB211" i="2"/>
  <c r="AG211" i="2" s="1"/>
  <c r="AF210" i="2"/>
  <c r="AE210" i="2"/>
  <c r="AD210" i="2"/>
  <c r="AB210" i="2"/>
  <c r="AG210" i="2" s="1"/>
  <c r="AI210" i="2" s="1"/>
  <c r="AF209" i="2"/>
  <c r="AB209" i="2"/>
  <c r="AG208" i="2"/>
  <c r="AI208" i="2" s="1"/>
  <c r="AF208" i="2"/>
  <c r="AE208" i="2"/>
  <c r="AD208" i="2"/>
  <c r="AK208" i="2" s="1"/>
  <c r="AC208" i="2"/>
  <c r="AB208" i="2"/>
  <c r="AF207" i="2"/>
  <c r="AB207" i="2"/>
  <c r="AG206" i="2"/>
  <c r="AI206" i="2" s="1"/>
  <c r="AF206" i="2"/>
  <c r="AC206" i="2"/>
  <c r="AB206" i="2"/>
  <c r="AE206" i="2" s="1"/>
  <c r="AK205" i="2"/>
  <c r="AI205" i="2"/>
  <c r="AG205" i="2"/>
  <c r="AH205" i="2" s="1"/>
  <c r="AF205" i="2"/>
  <c r="AE205" i="2"/>
  <c r="AD205" i="2"/>
  <c r="AB205" i="2"/>
  <c r="AC205" i="2" s="1"/>
  <c r="AJ205" i="2" s="1"/>
  <c r="AL205" i="2" s="1"/>
  <c r="AG204" i="2"/>
  <c r="AI204" i="2" s="1"/>
  <c r="AF204" i="2"/>
  <c r="AE204" i="2"/>
  <c r="AD204" i="2"/>
  <c r="AC204" i="2"/>
  <c r="AB204" i="2"/>
  <c r="AF203" i="2"/>
  <c r="AB203" i="2"/>
  <c r="AD203" i="2" s="1"/>
  <c r="AF202" i="2"/>
  <c r="AE202" i="2"/>
  <c r="AD202" i="2"/>
  <c r="AC202" i="2"/>
  <c r="AB202" i="2"/>
  <c r="AG202" i="2" s="1"/>
  <c r="AI202" i="2" s="1"/>
  <c r="AF201" i="2"/>
  <c r="AB201" i="2"/>
  <c r="AG200" i="2"/>
  <c r="AI200" i="2" s="1"/>
  <c r="AF200" i="2"/>
  <c r="AE200" i="2"/>
  <c r="AD200" i="2"/>
  <c r="AK200" i="2" s="1"/>
  <c r="AC200" i="2"/>
  <c r="AB200" i="2"/>
  <c r="AF199" i="2"/>
  <c r="AB199" i="2"/>
  <c r="AG198" i="2"/>
  <c r="AI198" i="2" s="1"/>
  <c r="AF198" i="2"/>
  <c r="AC198" i="2"/>
  <c r="AB198" i="2"/>
  <c r="AE198" i="2" s="1"/>
  <c r="AG197" i="2"/>
  <c r="AH197" i="2" s="1"/>
  <c r="AF197" i="2"/>
  <c r="AE197" i="2"/>
  <c r="AD197" i="2"/>
  <c r="AB197" i="2"/>
  <c r="AC197" i="2" s="1"/>
  <c r="AJ197" i="2" s="1"/>
  <c r="AG196" i="2"/>
  <c r="AI196" i="2" s="1"/>
  <c r="AF196" i="2"/>
  <c r="AE196" i="2"/>
  <c r="AD196" i="2"/>
  <c r="AC196" i="2"/>
  <c r="AB196" i="2"/>
  <c r="AG195" i="2"/>
  <c r="AF195" i="2"/>
  <c r="AE195" i="2"/>
  <c r="AC195" i="2"/>
  <c r="AB195" i="2"/>
  <c r="AD195" i="2" s="1"/>
  <c r="AH194" i="2"/>
  <c r="AF194" i="2"/>
  <c r="AE194" i="2"/>
  <c r="AD194" i="2"/>
  <c r="AK194" i="2" s="1"/>
  <c r="AC194" i="2"/>
  <c r="AB194" i="2"/>
  <c r="AG194" i="2" s="1"/>
  <c r="AI194" i="2" s="1"/>
  <c r="AF193" i="2"/>
  <c r="AC193" i="2"/>
  <c r="AB193" i="2"/>
  <c r="AG192" i="2"/>
  <c r="AF192" i="2"/>
  <c r="AE192" i="2"/>
  <c r="AD192" i="2"/>
  <c r="AC192" i="2"/>
  <c r="AB192" i="2"/>
  <c r="AF191" i="2"/>
  <c r="AB191" i="2"/>
  <c r="AG190" i="2"/>
  <c r="AI190" i="2" s="1"/>
  <c r="AF190" i="2"/>
  <c r="AC190" i="2"/>
  <c r="AB190" i="2"/>
  <c r="AE190" i="2" s="1"/>
  <c r="AG189" i="2"/>
  <c r="AI189" i="2" s="1"/>
  <c r="AF189" i="2"/>
  <c r="AE189" i="2"/>
  <c r="AD189" i="2"/>
  <c r="AB189" i="2"/>
  <c r="AC189" i="2" s="1"/>
  <c r="AH188" i="2"/>
  <c r="AG188" i="2"/>
  <c r="AI188" i="2" s="1"/>
  <c r="AF188" i="2"/>
  <c r="AE188" i="2"/>
  <c r="AD188" i="2"/>
  <c r="AC188" i="2"/>
  <c r="AJ188" i="2" s="1"/>
  <c r="AB188" i="2"/>
  <c r="AG187" i="2"/>
  <c r="AF187" i="2"/>
  <c r="AB187" i="2"/>
  <c r="AE187" i="2" s="1"/>
  <c r="AF186" i="2"/>
  <c r="AC186" i="2"/>
  <c r="AB186" i="2"/>
  <c r="AG186" i="2" s="1"/>
  <c r="AI186" i="2" s="1"/>
  <c r="AF185" i="2"/>
  <c r="AB185" i="2"/>
  <c r="AG184" i="2"/>
  <c r="AF184" i="2"/>
  <c r="AE184" i="2"/>
  <c r="AD184" i="2"/>
  <c r="AC184" i="2"/>
  <c r="AB184" i="2"/>
  <c r="AF183" i="2"/>
  <c r="AB183" i="2"/>
  <c r="AG182" i="2"/>
  <c r="AI182" i="2" s="1"/>
  <c r="AF182" i="2"/>
  <c r="AC182" i="2"/>
  <c r="AB182" i="2"/>
  <c r="AE182" i="2" s="1"/>
  <c r="AG181" i="2"/>
  <c r="AI181" i="2" s="1"/>
  <c r="AF181" i="2"/>
  <c r="AE181" i="2"/>
  <c r="AD181" i="2"/>
  <c r="AB181" i="2"/>
  <c r="AC181" i="2" s="1"/>
  <c r="AH180" i="2"/>
  <c r="AG180" i="2"/>
  <c r="AI180" i="2" s="1"/>
  <c r="AF180" i="2"/>
  <c r="AE180" i="2"/>
  <c r="AD180" i="2"/>
  <c r="AC180" i="2"/>
  <c r="AB180" i="2"/>
  <c r="AF179" i="2"/>
  <c r="AB179" i="2"/>
  <c r="AG179" i="2" s="1"/>
  <c r="AF178" i="2"/>
  <c r="AB178" i="2"/>
  <c r="AF177" i="2"/>
  <c r="AE177" i="2"/>
  <c r="AD177" i="2"/>
  <c r="AC177" i="2"/>
  <c r="AJ177" i="2" s="1"/>
  <c r="AB177" i="2"/>
  <c r="AG177" i="2" s="1"/>
  <c r="AH177" i="2" s="1"/>
  <c r="AI176" i="2"/>
  <c r="AH176" i="2"/>
  <c r="AF176" i="2"/>
  <c r="AE176" i="2"/>
  <c r="AK176" i="2" s="1"/>
  <c r="AD176" i="2"/>
  <c r="AC176" i="2"/>
  <c r="AB176" i="2"/>
  <c r="AG176" i="2" s="1"/>
  <c r="AF175" i="2"/>
  <c r="AB175" i="2"/>
  <c r="AE175" i="2" s="1"/>
  <c r="AF174" i="2"/>
  <c r="AB174" i="2"/>
  <c r="AF173" i="2"/>
  <c r="AE173" i="2"/>
  <c r="AB173" i="2"/>
  <c r="AG172" i="2"/>
  <c r="AF172" i="2"/>
  <c r="AE172" i="2"/>
  <c r="AD172" i="2"/>
  <c r="AC172" i="2"/>
  <c r="AB172" i="2"/>
  <c r="AF171" i="2"/>
  <c r="AD171" i="2"/>
  <c r="AC171" i="2"/>
  <c r="AB171" i="2"/>
  <c r="AG171" i="2" s="1"/>
  <c r="AF170" i="2"/>
  <c r="AE170" i="2"/>
  <c r="AC170" i="2"/>
  <c r="AB170" i="2"/>
  <c r="AF169" i="2"/>
  <c r="AB169" i="2"/>
  <c r="AJ168" i="2"/>
  <c r="AI168" i="2"/>
  <c r="AH168" i="2"/>
  <c r="AG168" i="2"/>
  <c r="AF168" i="2"/>
  <c r="AC168" i="2"/>
  <c r="AB168" i="2"/>
  <c r="AE168" i="2" s="1"/>
  <c r="AF167" i="2"/>
  <c r="AB167" i="2"/>
  <c r="AG166" i="2"/>
  <c r="AI166" i="2" s="1"/>
  <c r="AF166" i="2"/>
  <c r="AE166" i="2"/>
  <c r="AD166" i="2"/>
  <c r="AB166" i="2"/>
  <c r="AC166" i="2" s="1"/>
  <c r="AJ165" i="2"/>
  <c r="AI165" i="2"/>
  <c r="AH165" i="2"/>
  <c r="AG165" i="2"/>
  <c r="AF165" i="2"/>
  <c r="AE165" i="2"/>
  <c r="AD165" i="2"/>
  <c r="AC165" i="2"/>
  <c r="AB165" i="2"/>
  <c r="AG164" i="2"/>
  <c r="AI164" i="2" s="1"/>
  <c r="AF164" i="2"/>
  <c r="AE164" i="2"/>
  <c r="AD164" i="2"/>
  <c r="AC164" i="2"/>
  <c r="AB164" i="2"/>
  <c r="AG163" i="2"/>
  <c r="AI163" i="2" s="1"/>
  <c r="AF163" i="2"/>
  <c r="AB163" i="2"/>
  <c r="AE163" i="2" s="1"/>
  <c r="AG162" i="2"/>
  <c r="AF162" i="2"/>
  <c r="AB162" i="2"/>
  <c r="AE162" i="2" s="1"/>
  <c r="AF161" i="2"/>
  <c r="AB161" i="2"/>
  <c r="AF160" i="2"/>
  <c r="AC160" i="2"/>
  <c r="AB160" i="2"/>
  <c r="AG160" i="2" s="1"/>
  <c r="AI160" i="2" s="1"/>
  <c r="AG159" i="2"/>
  <c r="AF159" i="2"/>
  <c r="AD159" i="2"/>
  <c r="AC159" i="2"/>
  <c r="AB159" i="2"/>
  <c r="AE159" i="2" s="1"/>
  <c r="AI158" i="2"/>
  <c r="AG158" i="2"/>
  <c r="AH158" i="2" s="1"/>
  <c r="AF158" i="2"/>
  <c r="AB158" i="2"/>
  <c r="AF157" i="2"/>
  <c r="AB157" i="2"/>
  <c r="AG156" i="2"/>
  <c r="AF156" i="2"/>
  <c r="AE156" i="2"/>
  <c r="AD156" i="2"/>
  <c r="AC156" i="2"/>
  <c r="AB156" i="2"/>
  <c r="AF155" i="2"/>
  <c r="AD155" i="2"/>
  <c r="AC155" i="2"/>
  <c r="AB155" i="2"/>
  <c r="AG155" i="2" s="1"/>
  <c r="AF154" i="2"/>
  <c r="AB154" i="2"/>
  <c r="AF153" i="2"/>
  <c r="AB153" i="2"/>
  <c r="AF152" i="2"/>
  <c r="AB152" i="2"/>
  <c r="AF151" i="2"/>
  <c r="AB151" i="2"/>
  <c r="AF150" i="2"/>
  <c r="AD150" i="2"/>
  <c r="AB150" i="2"/>
  <c r="AF149" i="2"/>
  <c r="AB149" i="2"/>
  <c r="AF148" i="2"/>
  <c r="AD148" i="2"/>
  <c r="AB148" i="2"/>
  <c r="AI147" i="2"/>
  <c r="AH147" i="2"/>
  <c r="AG147" i="2"/>
  <c r="AF147" i="2"/>
  <c r="AB147" i="2"/>
  <c r="AF146" i="2"/>
  <c r="AD146" i="2"/>
  <c r="AB146" i="2"/>
  <c r="AF145" i="2"/>
  <c r="AB145" i="2"/>
  <c r="AF144" i="2"/>
  <c r="AD144" i="2"/>
  <c r="AB144" i="2"/>
  <c r="AI143" i="2"/>
  <c r="AH143" i="2"/>
  <c r="AG143" i="2"/>
  <c r="AF143" i="2"/>
  <c r="AB143" i="2"/>
  <c r="AG142" i="2"/>
  <c r="AF142" i="2"/>
  <c r="AB142" i="2"/>
  <c r="AF141" i="2"/>
  <c r="AB141" i="2"/>
  <c r="AF140" i="2"/>
  <c r="AD140" i="2"/>
  <c r="AB140" i="2"/>
  <c r="AI139" i="2"/>
  <c r="AH139" i="2"/>
  <c r="AG139" i="2"/>
  <c r="AF139" i="2"/>
  <c r="AB139" i="2"/>
  <c r="AF138" i="2"/>
  <c r="AB138" i="2"/>
  <c r="AF137" i="2"/>
  <c r="AB137" i="2"/>
  <c r="AF136" i="2"/>
  <c r="AD136" i="2"/>
  <c r="AB136" i="2"/>
  <c r="AI135" i="2"/>
  <c r="AH135" i="2"/>
  <c r="AG135" i="2"/>
  <c r="AF135" i="2"/>
  <c r="AB135" i="2"/>
  <c r="AF134" i="2"/>
  <c r="AB134" i="2"/>
  <c r="AF133" i="2"/>
  <c r="AB133" i="2"/>
  <c r="AF132" i="2"/>
  <c r="AD132" i="2"/>
  <c r="AB132" i="2"/>
  <c r="AI131" i="2"/>
  <c r="AH131" i="2"/>
  <c r="AG131" i="2"/>
  <c r="AF131" i="2"/>
  <c r="AB131" i="2"/>
  <c r="AG130" i="2"/>
  <c r="AF130" i="2"/>
  <c r="AD130" i="2"/>
  <c r="AB130" i="2"/>
  <c r="AF129" i="2"/>
  <c r="AB129" i="2"/>
  <c r="AF128" i="2"/>
  <c r="AD128" i="2"/>
  <c r="AB128" i="2"/>
  <c r="AI127" i="2"/>
  <c r="AH127" i="2"/>
  <c r="AG127" i="2"/>
  <c r="AF127" i="2"/>
  <c r="AB127" i="2"/>
  <c r="AF126" i="2"/>
  <c r="AB126" i="2"/>
  <c r="AF125" i="2"/>
  <c r="AB125" i="2"/>
  <c r="AF124" i="2"/>
  <c r="AD124" i="2"/>
  <c r="AB124" i="2"/>
  <c r="AI123" i="2"/>
  <c r="AH123" i="2"/>
  <c r="AG123" i="2"/>
  <c r="AF123" i="2"/>
  <c r="AB123" i="2"/>
  <c r="AF122" i="2"/>
  <c r="AB122" i="2"/>
  <c r="AF121" i="2"/>
  <c r="AB121" i="2"/>
  <c r="AF120" i="2"/>
  <c r="AD120" i="2"/>
  <c r="AB120" i="2"/>
  <c r="AI119" i="2"/>
  <c r="AH119" i="2"/>
  <c r="AG119" i="2"/>
  <c r="AF119" i="2"/>
  <c r="AB119" i="2"/>
  <c r="AG118" i="2"/>
  <c r="AF118" i="2"/>
  <c r="AB118" i="2"/>
  <c r="AF117" i="2"/>
  <c r="AB117" i="2"/>
  <c r="AF116" i="2"/>
  <c r="AB116" i="2"/>
  <c r="AI115" i="2"/>
  <c r="AH115" i="2"/>
  <c r="AG115" i="2"/>
  <c r="AF115" i="2"/>
  <c r="AB115" i="2"/>
  <c r="AG114" i="2"/>
  <c r="AF114" i="2"/>
  <c r="AB114" i="2"/>
  <c r="AF113" i="2"/>
  <c r="AB113" i="2"/>
  <c r="AF112" i="2"/>
  <c r="AB112" i="2"/>
  <c r="AI111" i="2"/>
  <c r="AH111" i="2"/>
  <c r="AG111" i="2"/>
  <c r="AF111" i="2"/>
  <c r="AB111" i="2"/>
  <c r="AG110" i="2"/>
  <c r="AF110" i="2"/>
  <c r="AB110" i="2"/>
  <c r="AF109" i="2"/>
  <c r="AB109" i="2"/>
  <c r="AG108" i="2"/>
  <c r="AF108" i="2"/>
  <c r="AB108" i="2"/>
  <c r="AE108" i="2" s="1"/>
  <c r="AG107" i="2"/>
  <c r="AI107" i="2" s="1"/>
  <c r="AF107" i="2"/>
  <c r="AD107" i="2"/>
  <c r="AK107" i="2" s="1"/>
  <c r="AC107" i="2"/>
  <c r="AB107" i="2"/>
  <c r="AE107" i="2" s="1"/>
  <c r="AF106" i="2"/>
  <c r="AB106" i="2"/>
  <c r="AF105" i="2"/>
  <c r="AB105" i="2"/>
  <c r="AE105" i="2" s="1"/>
  <c r="AG104" i="2"/>
  <c r="AI104" i="2" s="1"/>
  <c r="AF104" i="2"/>
  <c r="AD104" i="2"/>
  <c r="AC104" i="2"/>
  <c r="AB104" i="2"/>
  <c r="AE104" i="2" s="1"/>
  <c r="AG103" i="2"/>
  <c r="AF103" i="2"/>
  <c r="AD103" i="2"/>
  <c r="AC103" i="2"/>
  <c r="AB103" i="2"/>
  <c r="AE103" i="2" s="1"/>
  <c r="AF102" i="2"/>
  <c r="AD102" i="2"/>
  <c r="AC102" i="2"/>
  <c r="AB102" i="2"/>
  <c r="AF101" i="2"/>
  <c r="AB101" i="2"/>
  <c r="AG100" i="2"/>
  <c r="AF100" i="2"/>
  <c r="AB100" i="2"/>
  <c r="AE100" i="2" s="1"/>
  <c r="AG99" i="2"/>
  <c r="AI99" i="2" s="1"/>
  <c r="AF99" i="2"/>
  <c r="AD99" i="2"/>
  <c r="AC99" i="2"/>
  <c r="AB99" i="2"/>
  <c r="AE99" i="2" s="1"/>
  <c r="AF98" i="2"/>
  <c r="AB98" i="2"/>
  <c r="AF97" i="2"/>
  <c r="AB97" i="2"/>
  <c r="AE97" i="2" s="1"/>
  <c r="AG96" i="2"/>
  <c r="AI96" i="2" s="1"/>
  <c r="AF96" i="2"/>
  <c r="AD96" i="2"/>
  <c r="AB96" i="2"/>
  <c r="AE96" i="2" s="1"/>
  <c r="AG95" i="2"/>
  <c r="AF95" i="2"/>
  <c r="AD95" i="2"/>
  <c r="AC95" i="2"/>
  <c r="AB95" i="2"/>
  <c r="AE95" i="2" s="1"/>
  <c r="AF94" i="2"/>
  <c r="AB94" i="2"/>
  <c r="AF93" i="2"/>
  <c r="AB93" i="2"/>
  <c r="AG92" i="2"/>
  <c r="AF92" i="2"/>
  <c r="AB92" i="2"/>
  <c r="AE92" i="2" s="1"/>
  <c r="AG91" i="2"/>
  <c r="AI91" i="2" s="1"/>
  <c r="AF91" i="2"/>
  <c r="AD91" i="2"/>
  <c r="AC91" i="2"/>
  <c r="AB91" i="2"/>
  <c r="AE91" i="2" s="1"/>
  <c r="AF90" i="2"/>
  <c r="AB90" i="2"/>
  <c r="AF89" i="2"/>
  <c r="AB89" i="2"/>
  <c r="AE89" i="2" s="1"/>
  <c r="AH88" i="2"/>
  <c r="AG88" i="2"/>
  <c r="AI88" i="2" s="1"/>
  <c r="AF88" i="2"/>
  <c r="AB88" i="2"/>
  <c r="AE88" i="2" s="1"/>
  <c r="AG87" i="2"/>
  <c r="AI87" i="2" s="1"/>
  <c r="AF87" i="2"/>
  <c r="AE87" i="2"/>
  <c r="AB87" i="2"/>
  <c r="AD87" i="2" s="1"/>
  <c r="AG86" i="2"/>
  <c r="AI86" i="2" s="1"/>
  <c r="AF86" i="2"/>
  <c r="AE86" i="2"/>
  <c r="AD86" i="2"/>
  <c r="AK86" i="2" s="1"/>
  <c r="AB86" i="2"/>
  <c r="AC86" i="2" s="1"/>
  <c r="AG85" i="2"/>
  <c r="AF85" i="2"/>
  <c r="AE85" i="2"/>
  <c r="AD85" i="2"/>
  <c r="AC85" i="2"/>
  <c r="AB85" i="2"/>
  <c r="AG84" i="2"/>
  <c r="AI84" i="2" s="1"/>
  <c r="AF84" i="2"/>
  <c r="AE84" i="2"/>
  <c r="AD84" i="2"/>
  <c r="AK84" i="2" s="1"/>
  <c r="AC84" i="2"/>
  <c r="AB84" i="2"/>
  <c r="AF83" i="2"/>
  <c r="AE83" i="2"/>
  <c r="AD83" i="2"/>
  <c r="AC83" i="2"/>
  <c r="AB83" i="2"/>
  <c r="AG83" i="2" s="1"/>
  <c r="AF82" i="2"/>
  <c r="AB82" i="2"/>
  <c r="AF81" i="2"/>
  <c r="AB81" i="2"/>
  <c r="AC81" i="2" s="1"/>
  <c r="AF80" i="2"/>
  <c r="AB80" i="2"/>
  <c r="AG79" i="2"/>
  <c r="AI79" i="2" s="1"/>
  <c r="AF79" i="2"/>
  <c r="AB79" i="2"/>
  <c r="AE79" i="2" s="1"/>
  <c r="AG78" i="2"/>
  <c r="AF78" i="2"/>
  <c r="AE78" i="2"/>
  <c r="AB78" i="2"/>
  <c r="AD78" i="2" s="1"/>
  <c r="AG77" i="2"/>
  <c r="AI77" i="2" s="1"/>
  <c r="AF77" i="2"/>
  <c r="AE77" i="2"/>
  <c r="AD77" i="2"/>
  <c r="AK77" i="2" s="1"/>
  <c r="AC77" i="2"/>
  <c r="AB77" i="2"/>
  <c r="AF76" i="2"/>
  <c r="AE76" i="2"/>
  <c r="AD76" i="2"/>
  <c r="AC76" i="2"/>
  <c r="AB76" i="2"/>
  <c r="AG76" i="2" s="1"/>
  <c r="AF75" i="2"/>
  <c r="AB75" i="2"/>
  <c r="AF74" i="2"/>
  <c r="AB74" i="2"/>
  <c r="AF73" i="2"/>
  <c r="AB73" i="2"/>
  <c r="AC73" i="2" s="1"/>
  <c r="AF72" i="2"/>
  <c r="AB72" i="2"/>
  <c r="AF71" i="2"/>
  <c r="AB71" i="2"/>
  <c r="AC71" i="2" s="1"/>
  <c r="AF70" i="2"/>
  <c r="AB70" i="2"/>
  <c r="AF69" i="2"/>
  <c r="AB69" i="2"/>
  <c r="AF68" i="2"/>
  <c r="AB68" i="2"/>
  <c r="AF67" i="2"/>
  <c r="AB67" i="2"/>
  <c r="AF66" i="2"/>
  <c r="AB66" i="2"/>
  <c r="AF65" i="2"/>
  <c r="AB65" i="2"/>
  <c r="AC65" i="2" s="1"/>
  <c r="AF64" i="2"/>
  <c r="AB64" i="2"/>
  <c r="AF63" i="2"/>
  <c r="AB63" i="2"/>
  <c r="AC63" i="2" s="1"/>
  <c r="AF62" i="2"/>
  <c r="AB62" i="2"/>
  <c r="AF61" i="2"/>
  <c r="AB61" i="2"/>
  <c r="AF60" i="2"/>
  <c r="AB60" i="2"/>
  <c r="AF59" i="2"/>
  <c r="AB59" i="2"/>
  <c r="AF58" i="2"/>
  <c r="AB58" i="2"/>
  <c r="AF57" i="2"/>
  <c r="AD57" i="2"/>
  <c r="AC57" i="2"/>
  <c r="AB57" i="2"/>
  <c r="AF56" i="2"/>
  <c r="AD56" i="2"/>
  <c r="AC56" i="2"/>
  <c r="AB56" i="2"/>
  <c r="AF55" i="2"/>
  <c r="AD55" i="2"/>
  <c r="AB55" i="2"/>
  <c r="AF54" i="2"/>
  <c r="AB54" i="2"/>
  <c r="AF53" i="2"/>
  <c r="AB53" i="2"/>
  <c r="AD53" i="2" s="1"/>
  <c r="AF52" i="2"/>
  <c r="AB52" i="2"/>
  <c r="AF51" i="2"/>
  <c r="AB51" i="2"/>
  <c r="AC51" i="2" s="1"/>
  <c r="AF50" i="2"/>
  <c r="AB50" i="2"/>
  <c r="AD50" i="2" s="1"/>
  <c r="AF49" i="2"/>
  <c r="AD49" i="2"/>
  <c r="AC49" i="2"/>
  <c r="AB49" i="2"/>
  <c r="AF48" i="2"/>
  <c r="AD48" i="2"/>
  <c r="AC48" i="2"/>
  <c r="AB48" i="2"/>
  <c r="AF47" i="2"/>
  <c r="AD47" i="2"/>
  <c r="AB47" i="2"/>
  <c r="AF46" i="2"/>
  <c r="AB46" i="2"/>
  <c r="AC46" i="2" s="1"/>
  <c r="AF45" i="2"/>
  <c r="AB45" i="2"/>
  <c r="AD45" i="2" s="1"/>
  <c r="AF44" i="2"/>
  <c r="AB44" i="2"/>
  <c r="AD44" i="2" s="1"/>
  <c r="AF43" i="2"/>
  <c r="AB43" i="2"/>
  <c r="AF42" i="2"/>
  <c r="AD42" i="2"/>
  <c r="AC42" i="2"/>
  <c r="AB42" i="2"/>
  <c r="AF41" i="2"/>
  <c r="AD41" i="2"/>
  <c r="AB41" i="2"/>
  <c r="AF40" i="2"/>
  <c r="AB40" i="2"/>
  <c r="AF39" i="2"/>
  <c r="AB39" i="2"/>
  <c r="AC39" i="2" s="1"/>
  <c r="AF38" i="2"/>
  <c r="AD38" i="2"/>
  <c r="AC38" i="2"/>
  <c r="AB38" i="2"/>
  <c r="AF37" i="2"/>
  <c r="AD37" i="2"/>
  <c r="AB37" i="2"/>
  <c r="AF36" i="2"/>
  <c r="AB36" i="2"/>
  <c r="AD36" i="2" s="1"/>
  <c r="AF35" i="2"/>
  <c r="AB35" i="2"/>
  <c r="AC35" i="2" s="1"/>
  <c r="AF34" i="2"/>
  <c r="AD34" i="2"/>
  <c r="AC34" i="2"/>
  <c r="AB34" i="2"/>
  <c r="AF33" i="2"/>
  <c r="AD33" i="2"/>
  <c r="AB33" i="2"/>
  <c r="AF32" i="2"/>
  <c r="AB32" i="2"/>
  <c r="AD32" i="2" s="1"/>
  <c r="AF31" i="2"/>
  <c r="AB31" i="2"/>
  <c r="AD31" i="2" s="1"/>
  <c r="AF30" i="2"/>
  <c r="AD30" i="2"/>
  <c r="AC30" i="2"/>
  <c r="AB30" i="2"/>
  <c r="AF29" i="2"/>
  <c r="AD29" i="2"/>
  <c r="AB29" i="2"/>
  <c r="AF28" i="2"/>
  <c r="AB28" i="2"/>
  <c r="AF27" i="2"/>
  <c r="AB27" i="2"/>
  <c r="AF26" i="2"/>
  <c r="AD26" i="2"/>
  <c r="AC26" i="2"/>
  <c r="AB26" i="2"/>
  <c r="AF25" i="2"/>
  <c r="AD25" i="2"/>
  <c r="AB25" i="2"/>
  <c r="AF24" i="2"/>
  <c r="AB24" i="2"/>
  <c r="AD24" i="2" s="1"/>
  <c r="AF23" i="2"/>
  <c r="AD23" i="2"/>
  <c r="AC23" i="2"/>
  <c r="AB23" i="2"/>
  <c r="AF22" i="2"/>
  <c r="AB22" i="2"/>
  <c r="AF21" i="2"/>
  <c r="AB21" i="2"/>
  <c r="AC21" i="2" s="1"/>
  <c r="AF20" i="2"/>
  <c r="AD20" i="2"/>
  <c r="AC20" i="2"/>
  <c r="AB20" i="2"/>
  <c r="AF19" i="2"/>
  <c r="AB19" i="2"/>
  <c r="AF18" i="2"/>
  <c r="AB18" i="2"/>
  <c r="AC18" i="2" s="1"/>
  <c r="AF17" i="2"/>
  <c r="AD17" i="2"/>
  <c r="AB17" i="2"/>
  <c r="AF16" i="2"/>
  <c r="AB16" i="2"/>
  <c r="AF15" i="2"/>
  <c r="AD15" i="2"/>
  <c r="AC15" i="2"/>
  <c r="AB15" i="2"/>
  <c r="AF14" i="2"/>
  <c r="AB14" i="2"/>
  <c r="AC14" i="2" s="1"/>
  <c r="AF13" i="2"/>
  <c r="AB13" i="2"/>
  <c r="AF12" i="2"/>
  <c r="AD12" i="2"/>
  <c r="AC12" i="2"/>
  <c r="AB12" i="2"/>
  <c r="AF11" i="2"/>
  <c r="AB11" i="2"/>
  <c r="AF10" i="2"/>
  <c r="AB10" i="2"/>
  <c r="AD10" i="2" s="1"/>
  <c r="AF9" i="2"/>
  <c r="AD9" i="2"/>
  <c r="AB9" i="2"/>
  <c r="AF8" i="2"/>
  <c r="AB8" i="2"/>
  <c r="AD8" i="2" s="1"/>
  <c r="AF7" i="2"/>
  <c r="AD7" i="2"/>
  <c r="AC7" i="2"/>
  <c r="AB7" i="2"/>
  <c r="AF6" i="2"/>
  <c r="AB6" i="2"/>
  <c r="AF5" i="2"/>
  <c r="AB5" i="2"/>
  <c r="AF4" i="2"/>
  <c r="AD4" i="2"/>
  <c r="AC4" i="2"/>
  <c r="AB4" i="2"/>
  <c r="AF3" i="2"/>
  <c r="AB3" i="2"/>
  <c r="AF2" i="2"/>
  <c r="AB2" i="2"/>
  <c r="AG2" i="2" l="1"/>
  <c r="AE2" i="2"/>
  <c r="AG43" i="2"/>
  <c r="AE43" i="2"/>
  <c r="AG58" i="2"/>
  <c r="AE58" i="2"/>
  <c r="AC10" i="2"/>
  <c r="AG15" i="2"/>
  <c r="AE15" i="2"/>
  <c r="AG30" i="2"/>
  <c r="AE30" i="2"/>
  <c r="AG38" i="2"/>
  <c r="AE38" i="2"/>
  <c r="AG57" i="2"/>
  <c r="AE57" i="2"/>
  <c r="AI83" i="2"/>
  <c r="AK83" i="2" s="1"/>
  <c r="AM83" i="2" s="1"/>
  <c r="AH83" i="2"/>
  <c r="AJ83" i="2" s="1"/>
  <c r="AK91" i="2"/>
  <c r="AK96" i="2"/>
  <c r="AK103" i="2"/>
  <c r="AE130" i="2"/>
  <c r="AK130" i="2" s="1"/>
  <c r="AC130" i="2"/>
  <c r="AI142" i="2"/>
  <c r="AH142" i="2"/>
  <c r="AE153" i="2"/>
  <c r="AC153" i="2"/>
  <c r="AG153" i="2"/>
  <c r="AD153" i="2"/>
  <c r="AK181" i="2"/>
  <c r="AK189" i="2"/>
  <c r="AG75" i="2"/>
  <c r="AE75" i="2"/>
  <c r="AK87" i="2"/>
  <c r="AI110" i="2"/>
  <c r="AH110" i="2"/>
  <c r="AI118" i="2"/>
  <c r="AH118" i="2"/>
  <c r="AE146" i="2"/>
  <c r="AC146" i="2"/>
  <c r="AD167" i="2"/>
  <c r="AC167" i="2"/>
  <c r="AE167" i="2"/>
  <c r="AG27" i="2"/>
  <c r="AE27" i="2"/>
  <c r="AG59" i="2"/>
  <c r="AD59" i="2"/>
  <c r="AE59" i="2"/>
  <c r="AG69" i="2"/>
  <c r="AD69" i="2"/>
  <c r="AE69" i="2"/>
  <c r="AE94" i="2"/>
  <c r="AG94" i="2"/>
  <c r="AI103" i="2"/>
  <c r="AH103" i="2"/>
  <c r="AG178" i="2"/>
  <c r="AE178" i="2"/>
  <c r="AD178" i="2"/>
  <c r="AC178" i="2"/>
  <c r="AC94" i="2"/>
  <c r="AH96" i="2"/>
  <c r="AE101" i="2"/>
  <c r="AG101" i="2"/>
  <c r="AD101" i="2"/>
  <c r="AC101" i="2"/>
  <c r="AE116" i="2"/>
  <c r="AC116" i="2"/>
  <c r="AG116" i="2"/>
  <c r="AI130" i="2"/>
  <c r="AH130" i="2"/>
  <c r="AG161" i="2"/>
  <c r="AE161" i="2"/>
  <c r="AD161" i="2"/>
  <c r="AC161" i="2"/>
  <c r="AG167" i="2"/>
  <c r="AG5" i="2"/>
  <c r="AE5" i="2"/>
  <c r="AD2" i="2"/>
  <c r="AD116" i="2"/>
  <c r="AE122" i="2"/>
  <c r="AC122" i="2"/>
  <c r="AG146" i="2"/>
  <c r="AI179" i="2"/>
  <c r="AH179" i="2"/>
  <c r="AG61" i="2"/>
  <c r="AD61" i="2"/>
  <c r="AE61" i="2"/>
  <c r="AC27" i="2"/>
  <c r="AG11" i="2"/>
  <c r="AE11" i="2"/>
  <c r="AG40" i="2"/>
  <c r="AE40" i="2"/>
  <c r="AC32" i="2"/>
  <c r="AG54" i="2"/>
  <c r="AE54" i="2"/>
  <c r="AH87" i="2"/>
  <c r="AE106" i="2"/>
  <c r="AG106" i="2"/>
  <c r="AD106" i="2"/>
  <c r="AC106" i="2"/>
  <c r="AD122" i="2"/>
  <c r="AE134" i="2"/>
  <c r="AC134" i="2"/>
  <c r="AG67" i="2"/>
  <c r="AE67" i="2"/>
  <c r="AD67" i="2"/>
  <c r="AG8" i="2"/>
  <c r="AE8" i="2"/>
  <c r="AC61" i="2"/>
  <c r="AC8" i="2"/>
  <c r="AC24" i="2"/>
  <c r="AD43" i="2"/>
  <c r="AD94" i="2"/>
  <c r="AC11" i="2"/>
  <c r="AG17" i="2"/>
  <c r="AE17" i="2"/>
  <c r="AG29" i="2"/>
  <c r="AE29" i="2"/>
  <c r="AG37" i="2"/>
  <c r="AE37" i="2"/>
  <c r="AD40" i="2"/>
  <c r="AG47" i="2"/>
  <c r="AE47" i="2"/>
  <c r="AC54" i="2"/>
  <c r="AI85" i="2"/>
  <c r="AK85" i="2" s="1"/>
  <c r="AH85" i="2"/>
  <c r="AJ85" i="2" s="1"/>
  <c r="AL85" i="2" s="1"/>
  <c r="AK99" i="2"/>
  <c r="AI108" i="2"/>
  <c r="AH108" i="2"/>
  <c r="AE114" i="2"/>
  <c r="AC114" i="2"/>
  <c r="AD134" i="2"/>
  <c r="AG21" i="2"/>
  <c r="AE21" i="2"/>
  <c r="AC5" i="2"/>
  <c r="AG52" i="2"/>
  <c r="AE52" i="2"/>
  <c r="AC69" i="2"/>
  <c r="AD75" i="2"/>
  <c r="AD27" i="2"/>
  <c r="AG32" i="2"/>
  <c r="AE32" i="2"/>
  <c r="AG45" i="2"/>
  <c r="AE45" i="2"/>
  <c r="AG14" i="2"/>
  <c r="AE14" i="2"/>
  <c r="AC40" i="2"/>
  <c r="AC45" i="2"/>
  <c r="AD52" i="2"/>
  <c r="AD11" i="2"/>
  <c r="AG4" i="2"/>
  <c r="AE4" i="2"/>
  <c r="AD14" i="2"/>
  <c r="AC17" i="2"/>
  <c r="AG20" i="2"/>
  <c r="AE20" i="2"/>
  <c r="AC29" i="2"/>
  <c r="AC37" i="2"/>
  <c r="AC47" i="2"/>
  <c r="AD54" i="2"/>
  <c r="AG56" i="2"/>
  <c r="AE56" i="2"/>
  <c r="AH79" i="2"/>
  <c r="AK104" i="2"/>
  <c r="AD114" i="2"/>
  <c r="AG122" i="2"/>
  <c r="AI162" i="2"/>
  <c r="AH162" i="2"/>
  <c r="AG50" i="2"/>
  <c r="AE50" i="2"/>
  <c r="AG65" i="2"/>
  <c r="AE65" i="2"/>
  <c r="AD65" i="2"/>
  <c r="AG24" i="2"/>
  <c r="AE24" i="2"/>
  <c r="AC59" i="2"/>
  <c r="AC67" i="2"/>
  <c r="AD5" i="2"/>
  <c r="AD21" i="2"/>
  <c r="AD35" i="2"/>
  <c r="AC52" i="2"/>
  <c r="AG7" i="2"/>
  <c r="AE7" i="2"/>
  <c r="AG23" i="2"/>
  <c r="AE23" i="2"/>
  <c r="AG26" i="2"/>
  <c r="AE26" i="2"/>
  <c r="AG34" i="2"/>
  <c r="AE34" i="2"/>
  <c r="AG42" i="2"/>
  <c r="AE42" i="2"/>
  <c r="AG49" i="2"/>
  <c r="AE49" i="2"/>
  <c r="AE90" i="2"/>
  <c r="AG90" i="2"/>
  <c r="AD90" i="2"/>
  <c r="AC90" i="2"/>
  <c r="AE102" i="2"/>
  <c r="AG102" i="2"/>
  <c r="AG134" i="2"/>
  <c r="AI76" i="2"/>
  <c r="AK76" i="2" s="1"/>
  <c r="AH76" i="2"/>
  <c r="AJ76" i="2" s="1"/>
  <c r="AL76" i="2" s="1"/>
  <c r="AG82" i="2"/>
  <c r="AE82" i="2"/>
  <c r="AJ84" i="2"/>
  <c r="AL84" i="2" s="1"/>
  <c r="AI92" i="2"/>
  <c r="AH92" i="2"/>
  <c r="AI114" i="2"/>
  <c r="AH114" i="2"/>
  <c r="AE138" i="2"/>
  <c r="AC138" i="2"/>
  <c r="AC58" i="2"/>
  <c r="AG60" i="2"/>
  <c r="AD60" i="2"/>
  <c r="AE60" i="2"/>
  <c r="AG62" i="2"/>
  <c r="AE62" i="2"/>
  <c r="AD62" i="2"/>
  <c r="AG64" i="2"/>
  <c r="AE64" i="2"/>
  <c r="AD64" i="2"/>
  <c r="AG66" i="2"/>
  <c r="AD66" i="2"/>
  <c r="AE66" i="2"/>
  <c r="AG68" i="2"/>
  <c r="AD68" i="2"/>
  <c r="AE68" i="2"/>
  <c r="AG70" i="2"/>
  <c r="AE70" i="2"/>
  <c r="AD70" i="2"/>
  <c r="AG72" i="2"/>
  <c r="AE72" i="2"/>
  <c r="AD72" i="2"/>
  <c r="AG74" i="2"/>
  <c r="AE74" i="2"/>
  <c r="AD74" i="2"/>
  <c r="AC82" i="2"/>
  <c r="AH104" i="2"/>
  <c r="AJ104" i="2" s="1"/>
  <c r="AL104" i="2" s="1"/>
  <c r="AE109" i="2"/>
  <c r="AC109" i="2"/>
  <c r="AG109" i="2"/>
  <c r="AD109" i="2"/>
  <c r="AE126" i="2"/>
  <c r="AC126" i="2"/>
  <c r="AD138" i="2"/>
  <c r="AO222" i="2"/>
  <c r="AQ222" i="2" s="1"/>
  <c r="AG63" i="2"/>
  <c r="AD63" i="2"/>
  <c r="AE63" i="2"/>
  <c r="AG13" i="2"/>
  <c r="AE13" i="2"/>
  <c r="AD58" i="2"/>
  <c r="AC60" i="2"/>
  <c r="AC62" i="2"/>
  <c r="AC64" i="2"/>
  <c r="AC66" i="2"/>
  <c r="AC68" i="2"/>
  <c r="AC70" i="2"/>
  <c r="AC72" i="2"/>
  <c r="AC74" i="2"/>
  <c r="AE80" i="2"/>
  <c r="AC80" i="2"/>
  <c r="AD80" i="2"/>
  <c r="AD82" i="2"/>
  <c r="AE112" i="2"/>
  <c r="AC112" i="2"/>
  <c r="AG112" i="2"/>
  <c r="AD126" i="2"/>
  <c r="AG81" i="2"/>
  <c r="AE81" i="2"/>
  <c r="AD81" i="2"/>
  <c r="AK78" i="2"/>
  <c r="AI95" i="2"/>
  <c r="AK95" i="2" s="1"/>
  <c r="AM95" i="2" s="1"/>
  <c r="AH95" i="2"/>
  <c r="AJ95" i="2" s="1"/>
  <c r="AJ107" i="2"/>
  <c r="AD112" i="2"/>
  <c r="AG138" i="2"/>
  <c r="AG18" i="2"/>
  <c r="AE18" i="2"/>
  <c r="AG71" i="2"/>
  <c r="AE71" i="2"/>
  <c r="AD71" i="2"/>
  <c r="AD18" i="2"/>
  <c r="AG39" i="2"/>
  <c r="AE39" i="2"/>
  <c r="AG16" i="2"/>
  <c r="AE16" i="2"/>
  <c r="AG3" i="2"/>
  <c r="AE3" i="2"/>
  <c r="AC3" i="2"/>
  <c r="AC36" i="2"/>
  <c r="AC53" i="2"/>
  <c r="AG80" i="2"/>
  <c r="AE93" i="2"/>
  <c r="AG93" i="2"/>
  <c r="AD93" i="2"/>
  <c r="AC93" i="2"/>
  <c r="AG126" i="2"/>
  <c r="AE142" i="2"/>
  <c r="AC142" i="2"/>
  <c r="AJ142" i="2" s="1"/>
  <c r="AL142" i="2" s="1"/>
  <c r="AG35" i="2"/>
  <c r="AE35" i="2"/>
  <c r="AC50" i="2"/>
  <c r="AC75" i="2"/>
  <c r="AG51" i="2"/>
  <c r="AE51" i="2"/>
  <c r="AG44" i="2"/>
  <c r="AE44" i="2"/>
  <c r="AC16" i="2"/>
  <c r="AG28" i="2"/>
  <c r="AE28" i="2"/>
  <c r="AD39" i="2"/>
  <c r="AC44" i="2"/>
  <c r="AD51" i="2"/>
  <c r="AG6" i="2"/>
  <c r="AE6" i="2"/>
  <c r="AD16" i="2"/>
  <c r="AG22" i="2"/>
  <c r="AE22" i="2"/>
  <c r="AC28" i="2"/>
  <c r="AD3" i="2"/>
  <c r="AG9" i="2"/>
  <c r="AE9" i="2"/>
  <c r="AG25" i="2"/>
  <c r="AE25" i="2"/>
  <c r="AG33" i="2"/>
  <c r="AE33" i="2"/>
  <c r="AG41" i="2"/>
  <c r="AE41" i="2"/>
  <c r="AG55" i="2"/>
  <c r="AE55" i="2"/>
  <c r="AH86" i="2"/>
  <c r="AJ86" i="2" s="1"/>
  <c r="AE98" i="2"/>
  <c r="AG98" i="2"/>
  <c r="AD98" i="2"/>
  <c r="AC98" i="2"/>
  <c r="AE110" i="2"/>
  <c r="AC110" i="2"/>
  <c r="AE118" i="2"/>
  <c r="AC118" i="2"/>
  <c r="AJ118" i="2" s="1"/>
  <c r="AD142" i="2"/>
  <c r="AK142" i="2" s="1"/>
  <c r="AI159" i="2"/>
  <c r="AK159" i="2" s="1"/>
  <c r="AM159" i="2" s="1"/>
  <c r="AH159" i="2"/>
  <c r="AJ159" i="2" s="1"/>
  <c r="AK164" i="2"/>
  <c r="AK166" i="2"/>
  <c r="AC2" i="2"/>
  <c r="AG73" i="2"/>
  <c r="AD73" i="2"/>
  <c r="AE73" i="2"/>
  <c r="AC43" i="2"/>
  <c r="AG10" i="2"/>
  <c r="AE10" i="2"/>
  <c r="AG31" i="2"/>
  <c r="AE31" i="2"/>
  <c r="AC13" i="2"/>
  <c r="AC31" i="2"/>
  <c r="AD13" i="2"/>
  <c r="AG19" i="2"/>
  <c r="AE19" i="2"/>
  <c r="AG36" i="2"/>
  <c r="AE36" i="2"/>
  <c r="AG53" i="2"/>
  <c r="AE53" i="2"/>
  <c r="AC19" i="2"/>
  <c r="AG46" i="2"/>
  <c r="AE46" i="2"/>
  <c r="AC6" i="2"/>
  <c r="AD19" i="2"/>
  <c r="AC22" i="2"/>
  <c r="AD28" i="2"/>
  <c r="AD6" i="2"/>
  <c r="AC9" i="2"/>
  <c r="AG12" i="2"/>
  <c r="AE12" i="2"/>
  <c r="AD22" i="2"/>
  <c r="AC25" i="2"/>
  <c r="AC33" i="2"/>
  <c r="AC41" i="2"/>
  <c r="AD46" i="2"/>
  <c r="AG48" i="2"/>
  <c r="AE48" i="2"/>
  <c r="AC55" i="2"/>
  <c r="AI78" i="2"/>
  <c r="AH78" i="2"/>
  <c r="AI100" i="2"/>
  <c r="AH100" i="2"/>
  <c r="AJ103" i="2"/>
  <c r="AL103" i="2" s="1"/>
  <c r="AD110" i="2"/>
  <c r="AD118" i="2"/>
  <c r="AG89" i="2"/>
  <c r="AG97" i="2"/>
  <c r="AG105" i="2"/>
  <c r="AE150" i="2"/>
  <c r="AC150" i="2"/>
  <c r="AG150" i="2"/>
  <c r="AG170" i="2"/>
  <c r="AD170" i="2"/>
  <c r="AI187" i="2"/>
  <c r="AH187" i="2"/>
  <c r="AJ194" i="2"/>
  <c r="AL194" i="2" s="1"/>
  <c r="AK196" i="2"/>
  <c r="AM205" i="2"/>
  <c r="AO205" i="2" s="1"/>
  <c r="AQ205" i="2" s="1"/>
  <c r="AK210" i="2"/>
  <c r="AL215" i="2"/>
  <c r="AN215" i="2" s="1"/>
  <c r="AP215" i="2" s="1"/>
  <c r="AK236" i="2"/>
  <c r="AM236" i="2" s="1"/>
  <c r="AG259" i="2"/>
  <c r="AE259" i="2"/>
  <c r="AD259" i="2"/>
  <c r="AI280" i="2"/>
  <c r="AH280" i="2"/>
  <c r="AJ280" i="2" s="1"/>
  <c r="AO215" i="2"/>
  <c r="AQ215" i="2" s="1"/>
  <c r="AI249" i="2"/>
  <c r="AH249" i="2"/>
  <c r="AI277" i="2"/>
  <c r="AH277" i="2"/>
  <c r="AG173" i="2"/>
  <c r="AD173" i="2"/>
  <c r="AC173" i="2"/>
  <c r="AK204" i="2"/>
  <c r="AL224" i="2"/>
  <c r="AN224" i="2" s="1"/>
  <c r="AP224" i="2" s="1"/>
  <c r="AL236" i="2"/>
  <c r="AN236" i="2" s="1"/>
  <c r="AP236" i="2" s="1"/>
  <c r="AI192" i="2"/>
  <c r="AK192" i="2" s="1"/>
  <c r="AM192" i="2" s="1"/>
  <c r="AH192" i="2"/>
  <c r="AJ192" i="2" s="1"/>
  <c r="AJ206" i="2"/>
  <c r="AL206" i="2" s="1"/>
  <c r="AI232" i="2"/>
  <c r="AH232" i="2"/>
  <c r="AJ232" i="2" s="1"/>
  <c r="AL232" i="2" s="1"/>
  <c r="AI256" i="2"/>
  <c r="AH256" i="2"/>
  <c r="AJ256" i="2" s="1"/>
  <c r="AI260" i="2"/>
  <c r="AH260" i="2"/>
  <c r="AJ260" i="2" s="1"/>
  <c r="AL260" i="2" s="1"/>
  <c r="AM318" i="2"/>
  <c r="AO318" i="2" s="1"/>
  <c r="AQ318" i="2" s="1"/>
  <c r="AH181" i="2"/>
  <c r="AJ181" i="2" s="1"/>
  <c r="AL181" i="2" s="1"/>
  <c r="AG183" i="2"/>
  <c r="AD183" i="2"/>
  <c r="AI184" i="2"/>
  <c r="AK184" i="2" s="1"/>
  <c r="AM184" i="2" s="1"/>
  <c r="AH184" i="2"/>
  <c r="AJ184" i="2" s="1"/>
  <c r="AD186" i="2"/>
  <c r="AH189" i="2"/>
  <c r="AJ189" i="2" s="1"/>
  <c r="AL189" i="2" s="1"/>
  <c r="AG191" i="2"/>
  <c r="AD191" i="2"/>
  <c r="AC191" i="2"/>
  <c r="AH196" i="2"/>
  <c r="AG213" i="2"/>
  <c r="AE213" i="2"/>
  <c r="AD213" i="2"/>
  <c r="AC213" i="2"/>
  <c r="AE113" i="2"/>
  <c r="AC113" i="2"/>
  <c r="AE117" i="2"/>
  <c r="AC117" i="2"/>
  <c r="AE121" i="2"/>
  <c r="AC121" i="2"/>
  <c r="AE125" i="2"/>
  <c r="AC125" i="2"/>
  <c r="AE129" i="2"/>
  <c r="AC129" i="2"/>
  <c r="AE133" i="2"/>
  <c r="AC133" i="2"/>
  <c r="AE137" i="2"/>
  <c r="AC137" i="2"/>
  <c r="AE141" i="2"/>
  <c r="AC141" i="2"/>
  <c r="AE145" i="2"/>
  <c r="AC145" i="2"/>
  <c r="AE149" i="2"/>
  <c r="AC149" i="2"/>
  <c r="AG149" i="2"/>
  <c r="AH164" i="2"/>
  <c r="AJ164" i="2" s="1"/>
  <c r="AL164" i="2" s="1"/>
  <c r="AC175" i="2"/>
  <c r="AJ180" i="2"/>
  <c r="AL180" i="2" s="1"/>
  <c r="AC183" i="2"/>
  <c r="AE186" i="2"/>
  <c r="AE191" i="2"/>
  <c r="AH198" i="2"/>
  <c r="AJ198" i="2" s="1"/>
  <c r="AL198" i="2" s="1"/>
  <c r="AK202" i="2"/>
  <c r="AG216" i="2"/>
  <c r="AE216" i="2"/>
  <c r="AD216" i="2"/>
  <c r="AG220" i="2"/>
  <c r="AE220" i="2"/>
  <c r="AK232" i="2"/>
  <c r="AM246" i="2"/>
  <c r="AO246" i="2" s="1"/>
  <c r="AQ246" i="2" s="1"/>
  <c r="AI250" i="2"/>
  <c r="AH250" i="2"/>
  <c r="AC79" i="2"/>
  <c r="AJ79" i="2" s="1"/>
  <c r="AH84" i="2"/>
  <c r="AD113" i="2"/>
  <c r="AD117" i="2"/>
  <c r="AD121" i="2"/>
  <c r="AD125" i="2"/>
  <c r="AD129" i="2"/>
  <c r="AD133" i="2"/>
  <c r="AD137" i="2"/>
  <c r="AD141" i="2"/>
  <c r="AD145" i="2"/>
  <c r="AD149" i="2"/>
  <c r="AE152" i="2"/>
  <c r="AC152" i="2"/>
  <c r="AG152" i="2"/>
  <c r="AH155" i="2"/>
  <c r="AJ155" i="2" s="1"/>
  <c r="AI155" i="2"/>
  <c r="AI156" i="2"/>
  <c r="AK156" i="2" s="1"/>
  <c r="AM156" i="2" s="1"/>
  <c r="AH156" i="2"/>
  <c r="AJ156" i="2" s="1"/>
  <c r="AE158" i="2"/>
  <c r="AD158" i="2"/>
  <c r="AC163" i="2"/>
  <c r="AE169" i="2"/>
  <c r="AC169" i="2"/>
  <c r="AG169" i="2"/>
  <c r="AD175" i="2"/>
  <c r="AK180" i="2"/>
  <c r="AE183" i="2"/>
  <c r="AK188" i="2"/>
  <c r="AM188" i="2" s="1"/>
  <c r="AH204" i="2"/>
  <c r="AJ204" i="2" s="1"/>
  <c r="AL204" i="2" s="1"/>
  <c r="AH206" i="2"/>
  <c r="AK211" i="2"/>
  <c r="AM211" i="2" s="1"/>
  <c r="AC216" i="2"/>
  <c r="AC220" i="2"/>
  <c r="AK250" i="2"/>
  <c r="AM250" i="2" s="1"/>
  <c r="AD253" i="2"/>
  <c r="AC253" i="2"/>
  <c r="AE253" i="2"/>
  <c r="AC78" i="2"/>
  <c r="AJ78" i="2" s="1"/>
  <c r="AL78" i="2" s="1"/>
  <c r="AD79" i="2"/>
  <c r="AK79" i="2" s="1"/>
  <c r="AM79" i="2" s="1"/>
  <c r="AC92" i="2"/>
  <c r="AJ92" i="2" s="1"/>
  <c r="AC100" i="2"/>
  <c r="AJ100" i="2" s="1"/>
  <c r="AC108" i="2"/>
  <c r="AJ108" i="2" s="1"/>
  <c r="AL108" i="2" s="1"/>
  <c r="AD152" i="2"/>
  <c r="AC158" i="2"/>
  <c r="AJ158" i="2" s="1"/>
  <c r="AD163" i="2"/>
  <c r="AK163" i="2" s="1"/>
  <c r="AD169" i="2"/>
  <c r="AH186" i="2"/>
  <c r="AJ186" i="2" s="1"/>
  <c r="AK195" i="2"/>
  <c r="AD220" i="2"/>
  <c r="AL222" i="2"/>
  <c r="AN222" i="2" s="1"/>
  <c r="AP222" i="2" s="1"/>
  <c r="AL235" i="2"/>
  <c r="AN235" i="2" s="1"/>
  <c r="AP235" i="2" s="1"/>
  <c r="AK278" i="2"/>
  <c r="AM278" i="2" s="1"/>
  <c r="AI285" i="2"/>
  <c r="AH285" i="2"/>
  <c r="AJ285" i="2" s="1"/>
  <c r="AL285" i="2" s="1"/>
  <c r="AD92" i="2"/>
  <c r="AK92" i="2" s="1"/>
  <c r="AM92" i="2" s="1"/>
  <c r="AD100" i="2"/>
  <c r="AK100" i="2" s="1"/>
  <c r="AM100" i="2" s="1"/>
  <c r="AD108" i="2"/>
  <c r="AK108" i="2" s="1"/>
  <c r="AG113" i="2"/>
  <c r="AG117" i="2"/>
  <c r="AG121" i="2"/>
  <c r="AG125" i="2"/>
  <c r="AG129" i="2"/>
  <c r="AG133" i="2"/>
  <c r="AG137" i="2"/>
  <c r="AG141" i="2"/>
  <c r="AG145" i="2"/>
  <c r="AG175" i="2"/>
  <c r="AG193" i="2"/>
  <c r="AE193" i="2"/>
  <c r="AD193" i="2"/>
  <c r="AH202" i="2"/>
  <c r="AJ202" i="2" s="1"/>
  <c r="AL202" i="2" s="1"/>
  <c r="AJ233" i="2"/>
  <c r="AL233" i="2" s="1"/>
  <c r="AO235" i="2"/>
  <c r="AQ235" i="2" s="1"/>
  <c r="AG243" i="2"/>
  <c r="AE243" i="2"/>
  <c r="AD243" i="2"/>
  <c r="AC243" i="2"/>
  <c r="AG253" i="2"/>
  <c r="AJ261" i="2"/>
  <c r="AL261" i="2" s="1"/>
  <c r="AM310" i="2"/>
  <c r="AO310" i="2" s="1"/>
  <c r="AQ310" i="2" s="1"/>
  <c r="AE120" i="2"/>
  <c r="AC120" i="2"/>
  <c r="AE124" i="2"/>
  <c r="AC124" i="2"/>
  <c r="AE128" i="2"/>
  <c r="AC128" i="2"/>
  <c r="AE132" i="2"/>
  <c r="AC132" i="2"/>
  <c r="AE136" i="2"/>
  <c r="AC136" i="2"/>
  <c r="AE140" i="2"/>
  <c r="AC140" i="2"/>
  <c r="AE144" i="2"/>
  <c r="AC144" i="2"/>
  <c r="AE148" i="2"/>
  <c r="AC148" i="2"/>
  <c r="AJ271" i="2"/>
  <c r="AI281" i="2"/>
  <c r="AK281" i="2" s="1"/>
  <c r="AM281" i="2" s="1"/>
  <c r="AH281" i="2"/>
  <c r="AJ281" i="2" s="1"/>
  <c r="AK177" i="2"/>
  <c r="AM177" i="2" s="1"/>
  <c r="AE185" i="2"/>
  <c r="AD185" i="2"/>
  <c r="AG199" i="2"/>
  <c r="AD199" i="2"/>
  <c r="AC199" i="2"/>
  <c r="AG207" i="2"/>
  <c r="AE207" i="2"/>
  <c r="AD207" i="2"/>
  <c r="AC207" i="2"/>
  <c r="AG209" i="2"/>
  <c r="AE209" i="2"/>
  <c r="AD209" i="2"/>
  <c r="AG214" i="2"/>
  <c r="AD214" i="2"/>
  <c r="AC214" i="2"/>
  <c r="AE151" i="2"/>
  <c r="AC151" i="2"/>
  <c r="AG151" i="2"/>
  <c r="AG154" i="2"/>
  <c r="AD154" i="2"/>
  <c r="AD160" i="2"/>
  <c r="AK160" i="2" s="1"/>
  <c r="AH163" i="2"/>
  <c r="AH166" i="2"/>
  <c r="AJ166" i="2" s="1"/>
  <c r="AL166" i="2" s="1"/>
  <c r="AH171" i="2"/>
  <c r="AJ171" i="2" s="1"/>
  <c r="AI171" i="2"/>
  <c r="AI172" i="2"/>
  <c r="AK172" i="2" s="1"/>
  <c r="AM172" i="2" s="1"/>
  <c r="AH172" i="2"/>
  <c r="AJ172" i="2" s="1"/>
  <c r="AE174" i="2"/>
  <c r="AD174" i="2"/>
  <c r="AC179" i="2"/>
  <c r="AJ179" i="2" s="1"/>
  <c r="AC185" i="2"/>
  <c r="AI195" i="2"/>
  <c r="AH195" i="2"/>
  <c r="AJ195" i="2" s="1"/>
  <c r="AL195" i="2" s="1"/>
  <c r="AE199" i="2"/>
  <c r="AC203" i="2"/>
  <c r="AC209" i="2"/>
  <c r="AE214" i="2"/>
  <c r="AG221" i="2"/>
  <c r="AD221" i="2"/>
  <c r="AC221" i="2"/>
  <c r="AK225" i="2"/>
  <c r="AM225" i="2" s="1"/>
  <c r="AL278" i="2"/>
  <c r="AN278" i="2" s="1"/>
  <c r="AP278" i="2" s="1"/>
  <c r="AC89" i="2"/>
  <c r="AG120" i="2"/>
  <c r="AG124" i="2"/>
  <c r="AG128" i="2"/>
  <c r="AG132" i="2"/>
  <c r="AG136" i="2"/>
  <c r="AG140" i="2"/>
  <c r="AG144" i="2"/>
  <c r="AG148" i="2"/>
  <c r="AD151" i="2"/>
  <c r="AC154" i="2"/>
  <c r="AE160" i="2"/>
  <c r="AK165" i="2"/>
  <c r="AM165" i="2" s="1"/>
  <c r="AC174" i="2"/>
  <c r="AD179" i="2"/>
  <c r="AC187" i="2"/>
  <c r="AJ187" i="2" s="1"/>
  <c r="AL187" i="2" s="1"/>
  <c r="AE203" i="2"/>
  <c r="AE221" i="2"/>
  <c r="AI257" i="2"/>
  <c r="AK257" i="2" s="1"/>
  <c r="AH257" i="2"/>
  <c r="AJ257" i="2" s="1"/>
  <c r="AL257" i="2" s="1"/>
  <c r="AM306" i="2"/>
  <c r="AO306" i="2" s="1"/>
  <c r="AQ306" i="2" s="1"/>
  <c r="AH77" i="2"/>
  <c r="AJ77" i="2" s="1"/>
  <c r="AD89" i="2"/>
  <c r="AC97" i="2"/>
  <c r="AH99" i="2"/>
  <c r="AJ99" i="2" s="1"/>
  <c r="AL99" i="2" s="1"/>
  <c r="AC105" i="2"/>
  <c r="AH107" i="2"/>
  <c r="AE111" i="2"/>
  <c r="AC111" i="2"/>
  <c r="AJ111" i="2" s="1"/>
  <c r="AE115" i="2"/>
  <c r="AC115" i="2"/>
  <c r="AJ115" i="2" s="1"/>
  <c r="AE119" i="2"/>
  <c r="AC119" i="2"/>
  <c r="AJ119" i="2" s="1"/>
  <c r="AE123" i="2"/>
  <c r="AC123" i="2"/>
  <c r="AJ123" i="2" s="1"/>
  <c r="AE127" i="2"/>
  <c r="AC127" i="2"/>
  <c r="AJ127" i="2" s="1"/>
  <c r="AE131" i="2"/>
  <c r="AC131" i="2"/>
  <c r="AJ131" i="2" s="1"/>
  <c r="AE135" i="2"/>
  <c r="AC135" i="2"/>
  <c r="AJ135" i="2" s="1"/>
  <c r="AE139" i="2"/>
  <c r="AC139" i="2"/>
  <c r="AJ139" i="2" s="1"/>
  <c r="AE143" i="2"/>
  <c r="AC143" i="2"/>
  <c r="AJ143" i="2" s="1"/>
  <c r="AE147" i="2"/>
  <c r="AC147" i="2"/>
  <c r="AJ147" i="2" s="1"/>
  <c r="AE154" i="2"/>
  <c r="AG157" i="2"/>
  <c r="AD157" i="2"/>
  <c r="AC157" i="2"/>
  <c r="AC162" i="2"/>
  <c r="AJ162" i="2" s="1"/>
  <c r="AI177" i="2"/>
  <c r="AE179" i="2"/>
  <c r="AG185" i="2"/>
  <c r="AD187" i="2"/>
  <c r="AK187" i="2" s="1"/>
  <c r="AI197" i="2"/>
  <c r="AK197" i="2" s="1"/>
  <c r="AG201" i="2"/>
  <c r="AE201" i="2"/>
  <c r="AD201" i="2"/>
  <c r="AM228" i="2"/>
  <c r="AO228" i="2" s="1"/>
  <c r="AQ228" i="2" s="1"/>
  <c r="AI251" i="2"/>
  <c r="AH251" i="2"/>
  <c r="AJ251" i="2" s="1"/>
  <c r="AL251" i="2" s="1"/>
  <c r="AI269" i="2"/>
  <c r="AH269" i="2"/>
  <c r="AJ279" i="2"/>
  <c r="AL279" i="2" s="1"/>
  <c r="AC88" i="2"/>
  <c r="AJ88" i="2" s="1"/>
  <c r="AL88" i="2" s="1"/>
  <c r="AH91" i="2"/>
  <c r="AJ91" i="2" s="1"/>
  <c r="AL91" i="2" s="1"/>
  <c r="AC87" i="2"/>
  <c r="AJ87" i="2" s="1"/>
  <c r="AL87" i="2" s="1"/>
  <c r="AD88" i="2"/>
  <c r="AK88" i="2" s="1"/>
  <c r="AD97" i="2"/>
  <c r="AD105" i="2"/>
  <c r="AD111" i="2"/>
  <c r="AD115" i="2"/>
  <c r="AK115" i="2" s="1"/>
  <c r="AM115" i="2" s="1"/>
  <c r="AD119" i="2"/>
  <c r="AD123" i="2"/>
  <c r="AK123" i="2" s="1"/>
  <c r="AM123" i="2" s="1"/>
  <c r="AD127" i="2"/>
  <c r="AD131" i="2"/>
  <c r="AK131" i="2" s="1"/>
  <c r="AM131" i="2" s="1"/>
  <c r="AD135" i="2"/>
  <c r="AD139" i="2"/>
  <c r="AK139" i="2" s="1"/>
  <c r="AM139" i="2" s="1"/>
  <c r="AD143" i="2"/>
  <c r="AD147" i="2"/>
  <c r="AK147" i="2" s="1"/>
  <c r="AM147" i="2" s="1"/>
  <c r="AE157" i="2"/>
  <c r="AH160" i="2"/>
  <c r="AJ160" i="2" s="1"/>
  <c r="AL160" i="2" s="1"/>
  <c r="AD162" i="2"/>
  <c r="AK162" i="2" s="1"/>
  <c r="AM162" i="2" s="1"/>
  <c r="AG174" i="2"/>
  <c r="AH182" i="2"/>
  <c r="AJ182" i="2" s="1"/>
  <c r="AL182" i="2" s="1"/>
  <c r="AH190" i="2"/>
  <c r="AJ190" i="2" s="1"/>
  <c r="AC201" i="2"/>
  <c r="AG203" i="2"/>
  <c r="AL230" i="2"/>
  <c r="AN230" i="2" s="1"/>
  <c r="AP230" i="2" s="1"/>
  <c r="AG248" i="2"/>
  <c r="AE248" i="2"/>
  <c r="AD248" i="2"/>
  <c r="AK302" i="2"/>
  <c r="AC96" i="2"/>
  <c r="AJ96" i="2" s="1"/>
  <c r="AL96" i="2" s="1"/>
  <c r="AJ176" i="2"/>
  <c r="AL176" i="2" s="1"/>
  <c r="AJ196" i="2"/>
  <c r="AL196" i="2" s="1"/>
  <c r="AK219" i="2"/>
  <c r="AL226" i="2"/>
  <c r="AN226" i="2" s="1"/>
  <c r="AP226" i="2" s="1"/>
  <c r="AC248" i="2"/>
  <c r="AL252" i="2"/>
  <c r="AN252" i="2" s="1"/>
  <c r="AP252" i="2" s="1"/>
  <c r="AG276" i="2"/>
  <c r="AE276" i="2"/>
  <c r="AD276" i="2"/>
  <c r="AC276" i="2"/>
  <c r="AE212" i="2"/>
  <c r="AE239" i="2"/>
  <c r="AK239" i="2" s="1"/>
  <c r="AM239" i="2" s="1"/>
  <c r="AC239" i="2"/>
  <c r="AJ239" i="2" s="1"/>
  <c r="AG266" i="2"/>
  <c r="AE266" i="2"/>
  <c r="AD266" i="2"/>
  <c r="AC266" i="2"/>
  <c r="AK305" i="2"/>
  <c r="AI342" i="2"/>
  <c r="AK342" i="2" s="1"/>
  <c r="AM342" i="2" s="1"/>
  <c r="AH342" i="2"/>
  <c r="AK345" i="2"/>
  <c r="AL384" i="2"/>
  <c r="AN384" i="2" s="1"/>
  <c r="AP384" i="2" s="1"/>
  <c r="AK407" i="2"/>
  <c r="AM407" i="2" s="1"/>
  <c r="AE312" i="2"/>
  <c r="AG312" i="2"/>
  <c r="AD312" i="2"/>
  <c r="AC312" i="2"/>
  <c r="AJ317" i="2"/>
  <c r="AL317" i="2" s="1"/>
  <c r="AE339" i="2"/>
  <c r="AG339" i="2"/>
  <c r="AD339" i="2"/>
  <c r="AE292" i="2"/>
  <c r="AG292" i="2"/>
  <c r="AD292" i="2"/>
  <c r="AC292" i="2"/>
  <c r="AC301" i="2"/>
  <c r="AI305" i="2"/>
  <c r="AH305" i="2"/>
  <c r="AK317" i="2"/>
  <c r="AI327" i="2"/>
  <c r="AK327" i="2" s="1"/>
  <c r="AH327" i="2"/>
  <c r="AI330" i="2"/>
  <c r="AC339" i="2"/>
  <c r="AI351" i="2"/>
  <c r="AK351" i="2" s="1"/>
  <c r="AH351" i="2"/>
  <c r="AD286" i="2"/>
  <c r="AC286" i="2"/>
  <c r="AD301" i="2"/>
  <c r="AH310" i="2"/>
  <c r="AK359" i="2"/>
  <c r="AC210" i="2"/>
  <c r="AJ210" i="2" s="1"/>
  <c r="AL210" i="2" s="1"/>
  <c r="AH233" i="2"/>
  <c r="AG245" i="2"/>
  <c r="AE245" i="2"/>
  <c r="AC250" i="2"/>
  <c r="AJ250" i="2" s="1"/>
  <c r="AG274" i="2"/>
  <c r="AE274" i="2"/>
  <c r="AD274" i="2"/>
  <c r="AC274" i="2"/>
  <c r="AI317" i="2"/>
  <c r="AH317" i="2"/>
  <c r="AI417" i="2"/>
  <c r="AH417" i="2"/>
  <c r="AJ269" i="2"/>
  <c r="AL269" i="2" s="1"/>
  <c r="AE288" i="2"/>
  <c r="AG288" i="2"/>
  <c r="AD288" i="2"/>
  <c r="AC288" i="2"/>
  <c r="AG301" i="2"/>
  <c r="AE250" i="2"/>
  <c r="AE255" i="2"/>
  <c r="AC255" i="2"/>
  <c r="AH261" i="2"/>
  <c r="AD269" i="2"/>
  <c r="AK269" i="2" s="1"/>
  <c r="AI284" i="2"/>
  <c r="AH284" i="2"/>
  <c r="AG286" i="2"/>
  <c r="AD297" i="2"/>
  <c r="AE308" i="2"/>
  <c r="AG308" i="2"/>
  <c r="AD308" i="2"/>
  <c r="AC308" i="2"/>
  <c r="AC313" i="2"/>
  <c r="AE320" i="2"/>
  <c r="AG320" i="2"/>
  <c r="AD320" i="2"/>
  <c r="AI328" i="2"/>
  <c r="AM334" i="2"/>
  <c r="AO334" i="2" s="1"/>
  <c r="AQ334" i="2" s="1"/>
  <c r="AH359" i="2"/>
  <c r="AG267" i="2"/>
  <c r="AE267" i="2"/>
  <c r="AJ284" i="2"/>
  <c r="AD313" i="2"/>
  <c r="AE356" i="2"/>
  <c r="AG356" i="2"/>
  <c r="AH210" i="2"/>
  <c r="AI247" i="2"/>
  <c r="AK247" i="2" s="1"/>
  <c r="AM247" i="2" s="1"/>
  <c r="AH247" i="2"/>
  <c r="AJ247" i="2" s="1"/>
  <c r="AC267" i="2"/>
  <c r="AH271" i="2"/>
  <c r="AG282" i="2"/>
  <c r="AE282" i="2"/>
  <c r="AD282" i="2"/>
  <c r="AC282" i="2"/>
  <c r="AD284" i="2"/>
  <c r="AC293" i="2"/>
  <c r="AG297" i="2"/>
  <c r="AH306" i="2"/>
  <c r="AE323" i="2"/>
  <c r="AG323" i="2"/>
  <c r="AD323" i="2"/>
  <c r="AC323" i="2"/>
  <c r="AC356" i="2"/>
  <c r="AI225" i="2"/>
  <c r="AI229" i="2"/>
  <c r="AK229" i="2" s="1"/>
  <c r="AJ234" i="2"/>
  <c r="AL234" i="2" s="1"/>
  <c r="AI242" i="2"/>
  <c r="AK242" i="2" s="1"/>
  <c r="AM242" i="2" s="1"/>
  <c r="AH242" i="2"/>
  <c r="AJ242" i="2" s="1"/>
  <c r="AG255" i="2"/>
  <c r="AG258" i="2"/>
  <c r="AE258" i="2"/>
  <c r="AD258" i="2"/>
  <c r="AK262" i="2"/>
  <c r="AM262" i="2" s="1"/>
  <c r="AI265" i="2"/>
  <c r="AK265" i="2" s="1"/>
  <c r="AH265" i="2"/>
  <c r="AJ265" i="2" s="1"/>
  <c r="AL265" i="2" s="1"/>
  <c r="AD267" i="2"/>
  <c r="AJ277" i="2"/>
  <c r="AL277" i="2" s="1"/>
  <c r="AE284" i="2"/>
  <c r="AD293" i="2"/>
  <c r="AE304" i="2"/>
  <c r="AG304" i="2"/>
  <c r="AD304" i="2"/>
  <c r="AC304" i="2"/>
  <c r="AG313" i="2"/>
  <c r="AD356" i="2"/>
  <c r="AK375" i="2"/>
  <c r="AM375" i="2" s="1"/>
  <c r="AK234" i="2"/>
  <c r="AD237" i="2"/>
  <c r="AC237" i="2"/>
  <c r="AE244" i="2"/>
  <c r="AD244" i="2"/>
  <c r="AK277" i="2"/>
  <c r="AC321" i="2"/>
  <c r="AE332" i="2"/>
  <c r="AG332" i="2"/>
  <c r="AD332" i="2"/>
  <c r="AC231" i="2"/>
  <c r="AJ231" i="2" s="1"/>
  <c r="AE237" i="2"/>
  <c r="AC244" i="2"/>
  <c r="AC249" i="2"/>
  <c r="AJ249" i="2" s="1"/>
  <c r="AG275" i="2"/>
  <c r="AE275" i="2"/>
  <c r="AC289" i="2"/>
  <c r="AG293" i="2"/>
  <c r="AH302" i="2"/>
  <c r="AC309" i="2"/>
  <c r="AD321" i="2"/>
  <c r="AC332" i="2"/>
  <c r="AE347" i="2"/>
  <c r="AD347" i="2"/>
  <c r="AC347" i="2"/>
  <c r="AG347" i="2"/>
  <c r="AE371" i="2"/>
  <c r="AG371" i="2"/>
  <c r="AD371" i="2"/>
  <c r="AC371" i="2"/>
  <c r="AI375" i="2"/>
  <c r="AH375" i="2"/>
  <c r="AE387" i="2"/>
  <c r="AG387" i="2"/>
  <c r="AD387" i="2"/>
  <c r="AC387" i="2"/>
  <c r="AE155" i="2"/>
  <c r="AE171" i="2"/>
  <c r="AC218" i="2"/>
  <c r="AJ218" i="2" s="1"/>
  <c r="AD231" i="2"/>
  <c r="AI241" i="2"/>
  <c r="AK241" i="2" s="1"/>
  <c r="AD249" i="2"/>
  <c r="AK249" i="2" s="1"/>
  <c r="AM249" i="2" s="1"/>
  <c r="AE260" i="2"/>
  <c r="AK260" i="2" s="1"/>
  <c r="AC275" i="2"/>
  <c r="AH279" i="2"/>
  <c r="AD289" i="2"/>
  <c r="AE300" i="2"/>
  <c r="AG300" i="2"/>
  <c r="AD300" i="2"/>
  <c r="AC300" i="2"/>
  <c r="AD309" i="2"/>
  <c r="AE316" i="2"/>
  <c r="AG316" i="2"/>
  <c r="AD316" i="2"/>
  <c r="AC316" i="2"/>
  <c r="AC324" i="2"/>
  <c r="AI335" i="2"/>
  <c r="AK335" i="2" s="1"/>
  <c r="AH335" i="2"/>
  <c r="AH344" i="2"/>
  <c r="AM350" i="2"/>
  <c r="AO350" i="2" s="1"/>
  <c r="AQ350" i="2" s="1"/>
  <c r="AE231" i="2"/>
  <c r="AG237" i="2"/>
  <c r="AG244" i="2"/>
  <c r="AE249" i="2"/>
  <c r="AH264" i="2"/>
  <c r="AJ264" i="2" s="1"/>
  <c r="AL264" i="2" s="1"/>
  <c r="AK270" i="2"/>
  <c r="AM270" i="2" s="1"/>
  <c r="AI273" i="2"/>
  <c r="AK273" i="2" s="1"/>
  <c r="AM273" i="2" s="1"/>
  <c r="AH273" i="2"/>
  <c r="AJ273" i="2" s="1"/>
  <c r="AD275" i="2"/>
  <c r="AG321" i="2"/>
  <c r="AD324" i="2"/>
  <c r="AJ342" i="2"/>
  <c r="AJ376" i="2"/>
  <c r="AL376" i="2" s="1"/>
  <c r="AD168" i="2"/>
  <c r="AK168" i="2" s="1"/>
  <c r="AM168" i="2" s="1"/>
  <c r="AD182" i="2"/>
  <c r="AK182" i="2" s="1"/>
  <c r="AD190" i="2"/>
  <c r="AK190" i="2" s="1"/>
  <c r="AM190" i="2" s="1"/>
  <c r="AD198" i="2"/>
  <c r="AK198" i="2" s="1"/>
  <c r="AH200" i="2"/>
  <c r="AJ200" i="2" s="1"/>
  <c r="AL200" i="2" s="1"/>
  <c r="AD206" i="2"/>
  <c r="AK206" i="2" s="1"/>
  <c r="AH208" i="2"/>
  <c r="AJ208" i="2" s="1"/>
  <c r="AL208" i="2" s="1"/>
  <c r="AC212" i="2"/>
  <c r="AJ212" i="2" s="1"/>
  <c r="AL212" i="2" s="1"/>
  <c r="AE218" i="2"/>
  <c r="AK218" i="2" s="1"/>
  <c r="AM218" i="2" s="1"/>
  <c r="AD223" i="2"/>
  <c r="AD227" i="2"/>
  <c r="AH234" i="2"/>
  <c r="AI268" i="2"/>
  <c r="AK268" i="2" s="1"/>
  <c r="AM268" i="2" s="1"/>
  <c r="AH268" i="2"/>
  <c r="AD285" i="2"/>
  <c r="AK285" i="2" s="1"/>
  <c r="AG289" i="2"/>
  <c r="AH298" i="2"/>
  <c r="AG309" i="2"/>
  <c r="AH314" i="2"/>
  <c r="AE330" i="2"/>
  <c r="AD330" i="2"/>
  <c r="AE372" i="2"/>
  <c r="AG372" i="2"/>
  <c r="AD372" i="2"/>
  <c r="AD212" i="2"/>
  <c r="AK212" i="2" s="1"/>
  <c r="AC217" i="2"/>
  <c r="AJ217" i="2" s="1"/>
  <c r="AL217" i="2" s="1"/>
  <c r="AE223" i="2"/>
  <c r="AE227" i="2"/>
  <c r="AI231" i="2"/>
  <c r="AC246" i="2"/>
  <c r="AJ246" i="2" s="1"/>
  <c r="AL246" i="2" s="1"/>
  <c r="AK251" i="2"/>
  <c r="AC268" i="2"/>
  <c r="AJ268" i="2" s="1"/>
  <c r="AG283" i="2"/>
  <c r="AE283" i="2"/>
  <c r="AE296" i="2"/>
  <c r="AG296" i="2"/>
  <c r="AD296" i="2"/>
  <c r="AC296" i="2"/>
  <c r="AC305" i="2"/>
  <c r="AJ305" i="2" s="1"/>
  <c r="AL305" i="2" s="1"/>
  <c r="AG324" i="2"/>
  <c r="AC327" i="2"/>
  <c r="AC330" i="2"/>
  <c r="AJ330" i="2" s="1"/>
  <c r="AC372" i="2"/>
  <c r="AE373" i="2"/>
  <c r="AG373" i="2"/>
  <c r="AE340" i="2"/>
  <c r="AG340" i="2"/>
  <c r="AE357" i="2"/>
  <c r="AG357" i="2"/>
  <c r="AK360" i="2"/>
  <c r="AC373" i="2"/>
  <c r="AE388" i="2"/>
  <c r="AG388" i="2"/>
  <c r="AD388" i="2"/>
  <c r="AC326" i="2"/>
  <c r="AC329" i="2"/>
  <c r="AC340" i="2"/>
  <c r="AM343" i="2"/>
  <c r="AO343" i="2" s="1"/>
  <c r="AQ343" i="2" s="1"/>
  <c r="AC357" i="2"/>
  <c r="AD373" i="2"/>
  <c r="AH376" i="2"/>
  <c r="AC388" i="2"/>
  <c r="AE405" i="2"/>
  <c r="AG405" i="2"/>
  <c r="AD405" i="2"/>
  <c r="AC405" i="2"/>
  <c r="AD326" i="2"/>
  <c r="AD329" i="2"/>
  <c r="AD340" i="2"/>
  <c r="AD357" i="2"/>
  <c r="AK409" i="2"/>
  <c r="AE331" i="2"/>
  <c r="AD331" i="2"/>
  <c r="AE354" i="2"/>
  <c r="AG354" i="2"/>
  <c r="AD354" i="2"/>
  <c r="AC354" i="2"/>
  <c r="AH360" i="2"/>
  <c r="AJ360" i="2" s="1"/>
  <c r="AL360" i="2" s="1"/>
  <c r="AK377" i="2"/>
  <c r="AE389" i="2"/>
  <c r="AG389" i="2"/>
  <c r="AG326" i="2"/>
  <c r="AG329" i="2"/>
  <c r="AE333" i="2"/>
  <c r="AG333" i="2"/>
  <c r="AE338" i="2"/>
  <c r="AG338" i="2"/>
  <c r="AD338" i="2"/>
  <c r="AC338" i="2"/>
  <c r="AI392" i="2"/>
  <c r="AK392" i="2" s="1"/>
  <c r="AH392" i="2"/>
  <c r="AJ392" i="2" s="1"/>
  <c r="AL392" i="2" s="1"/>
  <c r="AJ406" i="2"/>
  <c r="AL406" i="2" s="1"/>
  <c r="AI409" i="2"/>
  <c r="AH409" i="2"/>
  <c r="AD240" i="2"/>
  <c r="AK240" i="2" s="1"/>
  <c r="AM240" i="2" s="1"/>
  <c r="AD256" i="2"/>
  <c r="AD264" i="2"/>
  <c r="AK264" i="2" s="1"/>
  <c r="AD272" i="2"/>
  <c r="AK272" i="2" s="1"/>
  <c r="AM272" i="2" s="1"/>
  <c r="AD280" i="2"/>
  <c r="AK280" i="2" s="1"/>
  <c r="AM280" i="2" s="1"/>
  <c r="AC322" i="2"/>
  <c r="AC333" i="2"/>
  <c r="AH336" i="2"/>
  <c r="AJ336" i="2" s="1"/>
  <c r="AE341" i="2"/>
  <c r="AG341" i="2"/>
  <c r="AM352" i="2"/>
  <c r="AE370" i="2"/>
  <c r="AG370" i="2"/>
  <c r="AD370" i="2"/>
  <c r="AC370" i="2"/>
  <c r="AD389" i="2"/>
  <c r="AD322" i="2"/>
  <c r="AC325" i="2"/>
  <c r="AJ325" i="2" s="1"/>
  <c r="AL325" i="2" s="1"/>
  <c r="AG331" i="2"/>
  <c r="AD333" i="2"/>
  <c r="AC341" i="2"/>
  <c r="AK358" i="2"/>
  <c r="AK361" i="2"/>
  <c r="AH377" i="2"/>
  <c r="AD238" i="2"/>
  <c r="AK238" i="2" s="1"/>
  <c r="AM238" i="2" s="1"/>
  <c r="AD254" i="2"/>
  <c r="AK254" i="2" s="1"/>
  <c r="AM254" i="2" s="1"/>
  <c r="AD263" i="2"/>
  <c r="AK263" i="2" s="1"/>
  <c r="AM263" i="2" s="1"/>
  <c r="AD271" i="2"/>
  <c r="AK271" i="2" s="1"/>
  <c r="AM271" i="2" s="1"/>
  <c r="AD279" i="2"/>
  <c r="AK279" i="2" s="1"/>
  <c r="AG287" i="2"/>
  <c r="AG291" i="2"/>
  <c r="AG295" i="2"/>
  <c r="AG299" i="2"/>
  <c r="AG303" i="2"/>
  <c r="AG307" i="2"/>
  <c r="AG311" i="2"/>
  <c r="AG315" i="2"/>
  <c r="AG319" i="2"/>
  <c r="AD325" i="2"/>
  <c r="AK325" i="2" s="1"/>
  <c r="AC328" i="2"/>
  <c r="AJ328" i="2" s="1"/>
  <c r="AD341" i="2"/>
  <c r="AJ344" i="2"/>
  <c r="AL344" i="2" s="1"/>
  <c r="AC290" i="2"/>
  <c r="AJ290" i="2" s="1"/>
  <c r="AL290" i="2" s="1"/>
  <c r="AC294" i="2"/>
  <c r="AJ294" i="2" s="1"/>
  <c r="AL294" i="2" s="1"/>
  <c r="AC298" i="2"/>
  <c r="AC302" i="2"/>
  <c r="AC306" i="2"/>
  <c r="AJ306" i="2" s="1"/>
  <c r="AL306" i="2" s="1"/>
  <c r="AC310" i="2"/>
  <c r="AJ310" i="2" s="1"/>
  <c r="AL310" i="2" s="1"/>
  <c r="AC314" i="2"/>
  <c r="AJ314" i="2" s="1"/>
  <c r="AL314" i="2" s="1"/>
  <c r="AC318" i="2"/>
  <c r="AJ318" i="2" s="1"/>
  <c r="AL318" i="2" s="1"/>
  <c r="AG322" i="2"/>
  <c r="AD328" i="2"/>
  <c r="AK328" i="2" s="1"/>
  <c r="AM328" i="2" s="1"/>
  <c r="AK344" i="2"/>
  <c r="AE355" i="2"/>
  <c r="AG355" i="2"/>
  <c r="AD355" i="2"/>
  <c r="AI358" i="2"/>
  <c r="AH358" i="2"/>
  <c r="AJ358" i="2" s="1"/>
  <c r="AL358" i="2" s="1"/>
  <c r="AK368" i="2"/>
  <c r="AM368" i="2" s="1"/>
  <c r="AG363" i="2"/>
  <c r="AG423" i="2"/>
  <c r="AE423" i="2"/>
  <c r="AD423" i="2"/>
  <c r="AC423" i="2"/>
  <c r="AG431" i="2"/>
  <c r="AE431" i="2"/>
  <c r="AD431" i="2"/>
  <c r="AC431" i="2"/>
  <c r="AG439" i="2"/>
  <c r="AE439" i="2"/>
  <c r="AD439" i="2"/>
  <c r="AC439" i="2"/>
  <c r="AG447" i="2"/>
  <c r="AE447" i="2"/>
  <c r="AD447" i="2"/>
  <c r="AC447" i="2"/>
  <c r="AG455" i="2"/>
  <c r="AE455" i="2"/>
  <c r="AD455" i="2"/>
  <c r="AC455" i="2"/>
  <c r="AG463" i="2"/>
  <c r="AE463" i="2"/>
  <c r="AD463" i="2"/>
  <c r="AC463" i="2"/>
  <c r="AG471" i="2"/>
  <c r="AE471" i="2"/>
  <c r="AD471" i="2"/>
  <c r="AC471" i="2"/>
  <c r="AG479" i="2"/>
  <c r="AE479" i="2"/>
  <c r="AD479" i="2"/>
  <c r="AC479" i="2"/>
  <c r="AG487" i="2"/>
  <c r="AE487" i="2"/>
  <c r="AD487" i="2"/>
  <c r="AC487" i="2"/>
  <c r="AG495" i="2"/>
  <c r="AE495" i="2"/>
  <c r="AD495" i="2"/>
  <c r="AC495" i="2"/>
  <c r="AC343" i="2"/>
  <c r="AJ343" i="2" s="1"/>
  <c r="AL343" i="2" s="1"/>
  <c r="AC359" i="2"/>
  <c r="AJ359" i="2" s="1"/>
  <c r="AL359" i="2" s="1"/>
  <c r="AC375" i="2"/>
  <c r="AJ375" i="2" s="1"/>
  <c r="AC391" i="2"/>
  <c r="AJ391" i="2" s="1"/>
  <c r="AL391" i="2" s="1"/>
  <c r="AC407" i="2"/>
  <c r="AJ407" i="2" s="1"/>
  <c r="AG424" i="2"/>
  <c r="AE424" i="2"/>
  <c r="AD424" i="2"/>
  <c r="AC424" i="2"/>
  <c r="AG432" i="2"/>
  <c r="AE432" i="2"/>
  <c r="AD432" i="2"/>
  <c r="AC432" i="2"/>
  <c r="AG440" i="2"/>
  <c r="AE440" i="2"/>
  <c r="AD440" i="2"/>
  <c r="AC440" i="2"/>
  <c r="AG448" i="2"/>
  <c r="AE448" i="2"/>
  <c r="AD448" i="2"/>
  <c r="AC448" i="2"/>
  <c r="AG456" i="2"/>
  <c r="AE456" i="2"/>
  <c r="AD456" i="2"/>
  <c r="AC456" i="2"/>
  <c r="AG464" i="2"/>
  <c r="AE464" i="2"/>
  <c r="AD464" i="2"/>
  <c r="AC464" i="2"/>
  <c r="AG472" i="2"/>
  <c r="AE472" i="2"/>
  <c r="AD472" i="2"/>
  <c r="AC472" i="2"/>
  <c r="AG480" i="2"/>
  <c r="AE480" i="2"/>
  <c r="AD480" i="2"/>
  <c r="AC480" i="2"/>
  <c r="AG488" i="2"/>
  <c r="AE488" i="2"/>
  <c r="AD488" i="2"/>
  <c r="AC488" i="2"/>
  <c r="AG496" i="2"/>
  <c r="AE496" i="2"/>
  <c r="AD496" i="2"/>
  <c r="AC496" i="2"/>
  <c r="AC404" i="2"/>
  <c r="AH408" i="2"/>
  <c r="AJ408" i="2" s="1"/>
  <c r="AG425" i="2"/>
  <c r="AE425" i="2"/>
  <c r="AD425" i="2"/>
  <c r="AC425" i="2"/>
  <c r="AG433" i="2"/>
  <c r="AE433" i="2"/>
  <c r="AD433" i="2"/>
  <c r="AC433" i="2"/>
  <c r="AG441" i="2"/>
  <c r="AE441" i="2"/>
  <c r="AD441" i="2"/>
  <c r="AC441" i="2"/>
  <c r="AG449" i="2"/>
  <c r="AE449" i="2"/>
  <c r="AD449" i="2"/>
  <c r="AC449" i="2"/>
  <c r="AG457" i="2"/>
  <c r="AE457" i="2"/>
  <c r="AD457" i="2"/>
  <c r="AC457" i="2"/>
  <c r="AG465" i="2"/>
  <c r="AE465" i="2"/>
  <c r="AD465" i="2"/>
  <c r="AC465" i="2"/>
  <c r="AG473" i="2"/>
  <c r="AE473" i="2"/>
  <c r="AD473" i="2"/>
  <c r="AC473" i="2"/>
  <c r="AG481" i="2"/>
  <c r="AE481" i="2"/>
  <c r="AD481" i="2"/>
  <c r="AC481" i="2"/>
  <c r="AG489" i="2"/>
  <c r="AE489" i="2"/>
  <c r="AD489" i="2"/>
  <c r="AC489" i="2"/>
  <c r="AG497" i="2"/>
  <c r="AE497" i="2"/>
  <c r="AD497" i="2"/>
  <c r="AC497" i="2"/>
  <c r="AH391" i="2"/>
  <c r="AC403" i="2"/>
  <c r="AD404" i="2"/>
  <c r="AH407" i="2"/>
  <c r="AH374" i="2"/>
  <c r="AJ374" i="2" s="1"/>
  <c r="AC386" i="2"/>
  <c r="AH390" i="2"/>
  <c r="AJ390" i="2" s="1"/>
  <c r="AC402" i="2"/>
  <c r="AD403" i="2"/>
  <c r="AH406" i="2"/>
  <c r="AG418" i="2"/>
  <c r="AE418" i="2"/>
  <c r="AD418" i="2"/>
  <c r="AC418" i="2"/>
  <c r="AG426" i="2"/>
  <c r="AE426" i="2"/>
  <c r="AD426" i="2"/>
  <c r="AC426" i="2"/>
  <c r="AG434" i="2"/>
  <c r="AE434" i="2"/>
  <c r="AD434" i="2"/>
  <c r="AC434" i="2"/>
  <c r="AG442" i="2"/>
  <c r="AE442" i="2"/>
  <c r="AD442" i="2"/>
  <c r="AC442" i="2"/>
  <c r="AG450" i="2"/>
  <c r="AE450" i="2"/>
  <c r="AD450" i="2"/>
  <c r="AC450" i="2"/>
  <c r="AG458" i="2"/>
  <c r="AE458" i="2"/>
  <c r="AD458" i="2"/>
  <c r="AC458" i="2"/>
  <c r="AG466" i="2"/>
  <c r="AE466" i="2"/>
  <c r="AD466" i="2"/>
  <c r="AC466" i="2"/>
  <c r="AG474" i="2"/>
  <c r="AE474" i="2"/>
  <c r="AD474" i="2"/>
  <c r="AC474" i="2"/>
  <c r="AG482" i="2"/>
  <c r="AE482" i="2"/>
  <c r="AD482" i="2"/>
  <c r="AC482" i="2"/>
  <c r="AG490" i="2"/>
  <c r="AE490" i="2"/>
  <c r="AD490" i="2"/>
  <c r="AC490" i="2"/>
  <c r="AG498" i="2"/>
  <c r="AE498" i="2"/>
  <c r="AD498" i="2"/>
  <c r="AC498" i="2"/>
  <c r="AC337" i="2"/>
  <c r="AJ337" i="2" s="1"/>
  <c r="AL337" i="2" s="1"/>
  <c r="AC353" i="2"/>
  <c r="AC369" i="2"/>
  <c r="AC385" i="2"/>
  <c r="AD386" i="2"/>
  <c r="AC401" i="2"/>
  <c r="AD402" i="2"/>
  <c r="AG404" i="2"/>
  <c r="AC417" i="2"/>
  <c r="AJ417" i="2" s="1"/>
  <c r="AL417" i="2" s="1"/>
  <c r="AD337" i="2"/>
  <c r="AK337" i="2" s="1"/>
  <c r="AD353" i="2"/>
  <c r="AD369" i="2"/>
  <c r="AD385" i="2"/>
  <c r="AD401" i="2"/>
  <c r="AG403" i="2"/>
  <c r="AD417" i="2"/>
  <c r="AK417" i="2" s="1"/>
  <c r="AG419" i="2"/>
  <c r="AE419" i="2"/>
  <c r="AD419" i="2"/>
  <c r="AC419" i="2"/>
  <c r="AG427" i="2"/>
  <c r="AE427" i="2"/>
  <c r="AD427" i="2"/>
  <c r="AC427" i="2"/>
  <c r="AG435" i="2"/>
  <c r="AE435" i="2"/>
  <c r="AD435" i="2"/>
  <c r="AC435" i="2"/>
  <c r="AG443" i="2"/>
  <c r="AE443" i="2"/>
  <c r="AD443" i="2"/>
  <c r="AC443" i="2"/>
  <c r="AG451" i="2"/>
  <c r="AE451" i="2"/>
  <c r="AD451" i="2"/>
  <c r="AC451" i="2"/>
  <c r="AG459" i="2"/>
  <c r="AE459" i="2"/>
  <c r="AD459" i="2"/>
  <c r="AC459" i="2"/>
  <c r="AG467" i="2"/>
  <c r="AE467" i="2"/>
  <c r="AD467" i="2"/>
  <c r="AC467" i="2"/>
  <c r="AG475" i="2"/>
  <c r="AE475" i="2"/>
  <c r="AD475" i="2"/>
  <c r="AC475" i="2"/>
  <c r="AG483" i="2"/>
  <c r="AE483" i="2"/>
  <c r="AD483" i="2"/>
  <c r="AC483" i="2"/>
  <c r="AG491" i="2"/>
  <c r="AE491" i="2"/>
  <c r="AD491" i="2"/>
  <c r="AC491" i="2"/>
  <c r="AG499" i="2"/>
  <c r="AE499" i="2"/>
  <c r="AD499" i="2"/>
  <c r="AC499" i="2"/>
  <c r="AC335" i="2"/>
  <c r="AC351" i="2"/>
  <c r="AJ351" i="2" s="1"/>
  <c r="AL351" i="2" s="1"/>
  <c r="AC367" i="2"/>
  <c r="AJ367" i="2" s="1"/>
  <c r="AL367" i="2" s="1"/>
  <c r="AC383" i="2"/>
  <c r="AJ383" i="2" s="1"/>
  <c r="AL383" i="2" s="1"/>
  <c r="AG386" i="2"/>
  <c r="AC399" i="2"/>
  <c r="AG402" i="2"/>
  <c r="AC415" i="2"/>
  <c r="AE417" i="2"/>
  <c r="AG353" i="2"/>
  <c r="AD367" i="2"/>
  <c r="AK367" i="2" s="1"/>
  <c r="AG369" i="2"/>
  <c r="AC382" i="2"/>
  <c r="AD383" i="2"/>
  <c r="AK383" i="2" s="1"/>
  <c r="AG385" i="2"/>
  <c r="AC398" i="2"/>
  <c r="AD399" i="2"/>
  <c r="AG401" i="2"/>
  <c r="AC414" i="2"/>
  <c r="AD415" i="2"/>
  <c r="AG420" i="2"/>
  <c r="AE420" i="2"/>
  <c r="AD420" i="2"/>
  <c r="AC420" i="2"/>
  <c r="AG428" i="2"/>
  <c r="AE428" i="2"/>
  <c r="AD428" i="2"/>
  <c r="AC428" i="2"/>
  <c r="AG436" i="2"/>
  <c r="AE436" i="2"/>
  <c r="AD436" i="2"/>
  <c r="AC436" i="2"/>
  <c r="AG444" i="2"/>
  <c r="AE444" i="2"/>
  <c r="AD444" i="2"/>
  <c r="AC444" i="2"/>
  <c r="AG452" i="2"/>
  <c r="AE452" i="2"/>
  <c r="AD452" i="2"/>
  <c r="AC452" i="2"/>
  <c r="AG460" i="2"/>
  <c r="AE460" i="2"/>
  <c r="AD460" i="2"/>
  <c r="AC460" i="2"/>
  <c r="AG468" i="2"/>
  <c r="AE468" i="2"/>
  <c r="AD468" i="2"/>
  <c r="AC468" i="2"/>
  <c r="AG476" i="2"/>
  <c r="AE476" i="2"/>
  <c r="AD476" i="2"/>
  <c r="AC476" i="2"/>
  <c r="AG484" i="2"/>
  <c r="AE484" i="2"/>
  <c r="AD484" i="2"/>
  <c r="AC484" i="2"/>
  <c r="AG492" i="2"/>
  <c r="AE492" i="2"/>
  <c r="AD492" i="2"/>
  <c r="AC492" i="2"/>
  <c r="AG500" i="2"/>
  <c r="AE500" i="2"/>
  <c r="AD500" i="2"/>
  <c r="AC500" i="2"/>
  <c r="AC365" i="2"/>
  <c r="AC381" i="2"/>
  <c r="AD382" i="2"/>
  <c r="AC397" i="2"/>
  <c r="AD398" i="2"/>
  <c r="AG400" i="2"/>
  <c r="AC413" i="2"/>
  <c r="AD414" i="2"/>
  <c r="AG416" i="2"/>
  <c r="AG399" i="2"/>
  <c r="AG415" i="2"/>
  <c r="AG421" i="2"/>
  <c r="AE421" i="2"/>
  <c r="AD421" i="2"/>
  <c r="AC421" i="2"/>
  <c r="AG429" i="2"/>
  <c r="AE429" i="2"/>
  <c r="AD429" i="2"/>
  <c r="AC429" i="2"/>
  <c r="AG437" i="2"/>
  <c r="AE437" i="2"/>
  <c r="AD437" i="2"/>
  <c r="AC437" i="2"/>
  <c r="AG445" i="2"/>
  <c r="AE445" i="2"/>
  <c r="AD445" i="2"/>
  <c r="AC445" i="2"/>
  <c r="AG453" i="2"/>
  <c r="AE453" i="2"/>
  <c r="AD453" i="2"/>
  <c r="AC453" i="2"/>
  <c r="AG461" i="2"/>
  <c r="AE461" i="2"/>
  <c r="AD461" i="2"/>
  <c r="AC461" i="2"/>
  <c r="AG469" i="2"/>
  <c r="AE469" i="2"/>
  <c r="AD469" i="2"/>
  <c r="AC469" i="2"/>
  <c r="AG477" i="2"/>
  <c r="AE477" i="2"/>
  <c r="AD477" i="2"/>
  <c r="AC477" i="2"/>
  <c r="AG485" i="2"/>
  <c r="AE485" i="2"/>
  <c r="AD485" i="2"/>
  <c r="AC485" i="2"/>
  <c r="AG493" i="2"/>
  <c r="AE493" i="2"/>
  <c r="AD493" i="2"/>
  <c r="AC493" i="2"/>
  <c r="AG501" i="2"/>
  <c r="AE501" i="2"/>
  <c r="AD501" i="2"/>
  <c r="AC501" i="2"/>
  <c r="AD348" i="2"/>
  <c r="AC363" i="2"/>
  <c r="AD364" i="2"/>
  <c r="AG366" i="2"/>
  <c r="AH367" i="2"/>
  <c r="AC379" i="2"/>
  <c r="AJ379" i="2" s="1"/>
  <c r="AL379" i="2" s="1"/>
  <c r="AD380" i="2"/>
  <c r="AG382" i="2"/>
  <c r="AH383" i="2"/>
  <c r="AC395" i="2"/>
  <c r="AJ395" i="2" s="1"/>
  <c r="AD396" i="2"/>
  <c r="AG398" i="2"/>
  <c r="AC411" i="2"/>
  <c r="AJ411" i="2" s="1"/>
  <c r="AL411" i="2" s="1"/>
  <c r="AD412" i="2"/>
  <c r="AG414" i="2"/>
  <c r="AH334" i="2"/>
  <c r="AJ334" i="2" s="1"/>
  <c r="AL334" i="2" s="1"/>
  <c r="AC346" i="2"/>
  <c r="AJ346" i="2" s="1"/>
  <c r="AG349" i="2"/>
  <c r="AH350" i="2"/>
  <c r="AJ350" i="2" s="1"/>
  <c r="AL350" i="2" s="1"/>
  <c r="AC362" i="2"/>
  <c r="AJ362" i="2" s="1"/>
  <c r="AD363" i="2"/>
  <c r="AG365" i="2"/>
  <c r="AC378" i="2"/>
  <c r="AJ378" i="2" s="1"/>
  <c r="AL378" i="2" s="1"/>
  <c r="AD379" i="2"/>
  <c r="AK379" i="2" s="1"/>
  <c r="AG381" i="2"/>
  <c r="AC394" i="2"/>
  <c r="AJ394" i="2" s="1"/>
  <c r="AD395" i="2"/>
  <c r="AK395" i="2" s="1"/>
  <c r="AM395" i="2" s="1"/>
  <c r="AG397" i="2"/>
  <c r="AD411" i="2"/>
  <c r="AK411" i="2" s="1"/>
  <c r="AG413" i="2"/>
  <c r="AG422" i="2"/>
  <c r="AE422" i="2"/>
  <c r="AD422" i="2"/>
  <c r="AC422" i="2"/>
  <c r="AG430" i="2"/>
  <c r="AE430" i="2"/>
  <c r="AD430" i="2"/>
  <c r="AC430" i="2"/>
  <c r="AG438" i="2"/>
  <c r="AE438" i="2"/>
  <c r="AD438" i="2"/>
  <c r="AC438" i="2"/>
  <c r="AG446" i="2"/>
  <c r="AE446" i="2"/>
  <c r="AD446" i="2"/>
  <c r="AC446" i="2"/>
  <c r="AG454" i="2"/>
  <c r="AE454" i="2"/>
  <c r="AD454" i="2"/>
  <c r="AC454" i="2"/>
  <c r="AG462" i="2"/>
  <c r="AE462" i="2"/>
  <c r="AD462" i="2"/>
  <c r="AC462" i="2"/>
  <c r="AG470" i="2"/>
  <c r="AE470" i="2"/>
  <c r="AD470" i="2"/>
  <c r="AC470" i="2"/>
  <c r="AG478" i="2"/>
  <c r="AE478" i="2"/>
  <c r="AD478" i="2"/>
  <c r="AC478" i="2"/>
  <c r="AG486" i="2"/>
  <c r="AE486" i="2"/>
  <c r="AD486" i="2"/>
  <c r="AC486" i="2"/>
  <c r="AG494" i="2"/>
  <c r="AE494" i="2"/>
  <c r="AD494" i="2"/>
  <c r="AC494" i="2"/>
  <c r="AI502" i="2"/>
  <c r="AH502" i="2"/>
  <c r="AC345" i="2"/>
  <c r="AJ345" i="2" s="1"/>
  <c r="AL345" i="2" s="1"/>
  <c r="AD346" i="2"/>
  <c r="AK346" i="2" s="1"/>
  <c r="AM346" i="2" s="1"/>
  <c r="AG348" i="2"/>
  <c r="AC361" i="2"/>
  <c r="AJ361" i="2" s="1"/>
  <c r="AL361" i="2" s="1"/>
  <c r="AD362" i="2"/>
  <c r="AK362" i="2" s="1"/>
  <c r="AM362" i="2" s="1"/>
  <c r="AG364" i="2"/>
  <c r="AC377" i="2"/>
  <c r="AJ377" i="2" s="1"/>
  <c r="AL377" i="2" s="1"/>
  <c r="AD378" i="2"/>
  <c r="AK378" i="2" s="1"/>
  <c r="AG380" i="2"/>
  <c r="AC393" i="2"/>
  <c r="AJ393" i="2" s="1"/>
  <c r="AL393" i="2" s="1"/>
  <c r="AD394" i="2"/>
  <c r="AK394" i="2" s="1"/>
  <c r="AM394" i="2" s="1"/>
  <c r="AG396" i="2"/>
  <c r="AC409" i="2"/>
  <c r="AD410" i="2"/>
  <c r="AK410" i="2" s="1"/>
  <c r="AM410" i="2" s="1"/>
  <c r="AG412" i="2"/>
  <c r="AC502" i="2"/>
  <c r="AJ502" i="2" s="1"/>
  <c r="AD502" i="2"/>
  <c r="AE502" i="2"/>
  <c r="AM392" i="2" l="1"/>
  <c r="AO392" i="2" s="1"/>
  <c r="AQ392" i="2" s="1"/>
  <c r="AN260" i="2"/>
  <c r="AP260" i="2" s="1"/>
  <c r="AN85" i="2"/>
  <c r="AP85" i="2" s="1"/>
  <c r="AM85" i="2"/>
  <c r="AO85" i="2" s="1"/>
  <c r="AQ85" i="2" s="1"/>
  <c r="AM197" i="2"/>
  <c r="AL197" i="2"/>
  <c r="AN197" i="2" s="1"/>
  <c r="AP197" i="2" s="1"/>
  <c r="AL86" i="2"/>
  <c r="AM86" i="2"/>
  <c r="AO86" i="2" s="1"/>
  <c r="AQ86" i="2" s="1"/>
  <c r="AN285" i="2"/>
  <c r="AP285" i="2" s="1"/>
  <c r="AK53" i="2"/>
  <c r="AN76" i="2"/>
  <c r="AP76" i="2" s="1"/>
  <c r="AL336" i="2"/>
  <c r="AM336" i="2"/>
  <c r="AO336" i="2" s="1"/>
  <c r="AQ336" i="2" s="1"/>
  <c r="AL77" i="2"/>
  <c r="AM77" i="2"/>
  <c r="AO77" i="2" s="1"/>
  <c r="AQ77" i="2" s="1"/>
  <c r="AM76" i="2"/>
  <c r="AO76" i="2" s="1"/>
  <c r="AQ76" i="2" s="1"/>
  <c r="AM260" i="2"/>
  <c r="AO260" i="2" s="1"/>
  <c r="AQ260" i="2" s="1"/>
  <c r="AM229" i="2"/>
  <c r="AL229" i="2"/>
  <c r="AN229" i="2" s="1"/>
  <c r="AP229" i="2" s="1"/>
  <c r="AO342" i="2"/>
  <c r="AQ342" i="2" s="1"/>
  <c r="AO156" i="2"/>
  <c r="AQ156" i="2" s="1"/>
  <c r="AL408" i="2"/>
  <c r="AM408" i="2"/>
  <c r="AO408" i="2" s="1"/>
  <c r="AQ408" i="2" s="1"/>
  <c r="AM241" i="2"/>
  <c r="AL241" i="2"/>
  <c r="AN241" i="2" s="1"/>
  <c r="AP241" i="2" s="1"/>
  <c r="AK203" i="2"/>
  <c r="AK148" i="2"/>
  <c r="AL390" i="2"/>
  <c r="AM390" i="2"/>
  <c r="AO390" i="2" s="1"/>
  <c r="AQ390" i="2" s="1"/>
  <c r="AL374" i="2"/>
  <c r="AN374" i="2" s="1"/>
  <c r="AP374" i="2" s="1"/>
  <c r="AM374" i="2"/>
  <c r="AL95" i="2"/>
  <c r="AN95" i="2" s="1"/>
  <c r="AP95" i="2" s="1"/>
  <c r="AK56" i="2"/>
  <c r="AM56" i="2" s="1"/>
  <c r="AL83" i="2"/>
  <c r="AN83" i="2" s="1"/>
  <c r="AP83" i="2" s="1"/>
  <c r="AK478" i="2"/>
  <c r="AM411" i="2"/>
  <c r="AO411" i="2" s="1"/>
  <c r="AQ411" i="2" s="1"/>
  <c r="AI501" i="2"/>
  <c r="AH501" i="2"/>
  <c r="AI437" i="2"/>
  <c r="AH437" i="2"/>
  <c r="AH397" i="2"/>
  <c r="AI397" i="2"/>
  <c r="AK397" i="2" s="1"/>
  <c r="AI403" i="2"/>
  <c r="AH403" i="2"/>
  <c r="AI481" i="2"/>
  <c r="AH481" i="2"/>
  <c r="AI449" i="2"/>
  <c r="AH449" i="2"/>
  <c r="AH331" i="2"/>
  <c r="AJ331" i="2" s="1"/>
  <c r="AI331" i="2"/>
  <c r="AM409" i="2"/>
  <c r="AO409" i="2" s="1"/>
  <c r="AQ409" i="2" s="1"/>
  <c r="AM285" i="2"/>
  <c r="AO285" i="2" s="1"/>
  <c r="AQ285" i="2" s="1"/>
  <c r="AL342" i="2"/>
  <c r="AN342" i="2" s="1"/>
  <c r="AP342" i="2" s="1"/>
  <c r="AI292" i="2"/>
  <c r="AH292" i="2"/>
  <c r="AK119" i="2"/>
  <c r="AM119" i="2" s="1"/>
  <c r="AI478" i="2"/>
  <c r="AH478" i="2"/>
  <c r="AI401" i="2"/>
  <c r="AH401" i="2"/>
  <c r="AK401" i="2"/>
  <c r="AN310" i="2"/>
  <c r="AP310" i="2" s="1"/>
  <c r="AH299" i="2"/>
  <c r="AJ299" i="2" s="1"/>
  <c r="AI299" i="2"/>
  <c r="AK299" i="2" s="1"/>
  <c r="AM299" i="2" s="1"/>
  <c r="AJ324" i="2"/>
  <c r="AK231" i="2"/>
  <c r="AM231" i="2" s="1"/>
  <c r="AI332" i="2"/>
  <c r="AK332" i="2" s="1"/>
  <c r="AM332" i="2" s="1"/>
  <c r="AH332" i="2"/>
  <c r="AI203" i="2"/>
  <c r="AH203" i="2"/>
  <c r="AI444" i="2"/>
  <c r="AH444" i="2"/>
  <c r="AI412" i="2"/>
  <c r="AH412" i="2"/>
  <c r="AJ412" i="2" s="1"/>
  <c r="AI470" i="2"/>
  <c r="AH470" i="2"/>
  <c r="AI438" i="2"/>
  <c r="AH438" i="2"/>
  <c r="AJ438" i="2" s="1"/>
  <c r="AL438" i="2" s="1"/>
  <c r="AM383" i="2"/>
  <c r="AO383" i="2" s="1"/>
  <c r="AQ383" i="2" s="1"/>
  <c r="AM337" i="2"/>
  <c r="AO337" i="2" s="1"/>
  <c r="AQ337" i="2" s="1"/>
  <c r="AJ433" i="2"/>
  <c r="AK447" i="2"/>
  <c r="AM279" i="2"/>
  <c r="AO279" i="2" s="1"/>
  <c r="AQ279" i="2" s="1"/>
  <c r="AO240" i="2"/>
  <c r="AQ240" i="2" s="1"/>
  <c r="AI324" i="2"/>
  <c r="AH324" i="2"/>
  <c r="AM376" i="2"/>
  <c r="AO376" i="2" s="1"/>
  <c r="AQ376" i="2" s="1"/>
  <c r="AK223" i="2"/>
  <c r="AL273" i="2"/>
  <c r="AN273" i="2" s="1"/>
  <c r="AP273" i="2" s="1"/>
  <c r="AL247" i="2"/>
  <c r="AN247" i="2" s="1"/>
  <c r="AP247" i="2" s="1"/>
  <c r="AM351" i="2"/>
  <c r="AO351" i="2" s="1"/>
  <c r="AQ351" i="2" s="1"/>
  <c r="AI339" i="2"/>
  <c r="AH339" i="2"/>
  <c r="AH174" i="2"/>
  <c r="AI174" i="2"/>
  <c r="AM88" i="2"/>
  <c r="AO88" i="2" s="1"/>
  <c r="AQ88" i="2" s="1"/>
  <c r="AM187" i="2"/>
  <c r="AO187" i="2" s="1"/>
  <c r="AQ187" i="2" s="1"/>
  <c r="AJ97" i="2"/>
  <c r="AI148" i="2"/>
  <c r="AH148" i="2"/>
  <c r="AM160" i="2"/>
  <c r="AO160" i="2" s="1"/>
  <c r="AQ160" i="2" s="1"/>
  <c r="AI141" i="2"/>
  <c r="AH141" i="2"/>
  <c r="AK158" i="2"/>
  <c r="AM158" i="2" s="1"/>
  <c r="AM202" i="2"/>
  <c r="AO202" i="2" s="1"/>
  <c r="AQ202" i="2" s="1"/>
  <c r="AL272" i="2"/>
  <c r="AN272" i="2" s="1"/>
  <c r="AP272" i="2" s="1"/>
  <c r="AI150" i="2"/>
  <c r="AK150" i="2" s="1"/>
  <c r="AH150" i="2"/>
  <c r="AJ150" i="2" s="1"/>
  <c r="AL150" i="2" s="1"/>
  <c r="AH46" i="2"/>
  <c r="AJ46" i="2" s="1"/>
  <c r="AI46" i="2"/>
  <c r="AK46" i="2" s="1"/>
  <c r="AM46" i="2" s="1"/>
  <c r="AL240" i="2"/>
  <c r="AN240" i="2" s="1"/>
  <c r="AP240" i="2" s="1"/>
  <c r="AK72" i="2"/>
  <c r="AH49" i="2"/>
  <c r="AJ49" i="2" s="1"/>
  <c r="AI49" i="2"/>
  <c r="AK49" i="2" s="1"/>
  <c r="AM49" i="2" s="1"/>
  <c r="AJ114" i="2"/>
  <c r="AH17" i="2"/>
  <c r="AI17" i="2"/>
  <c r="AK17" i="2" s="1"/>
  <c r="AI11" i="2"/>
  <c r="AH11" i="2"/>
  <c r="AJ11" i="2" s="1"/>
  <c r="AL11" i="2" s="1"/>
  <c r="AN205" i="2"/>
  <c r="AP205" i="2" s="1"/>
  <c r="AH58" i="2"/>
  <c r="AI58" i="2"/>
  <c r="AH62" i="2"/>
  <c r="AI62" i="2"/>
  <c r="AH56" i="2"/>
  <c r="AJ56" i="2" s="1"/>
  <c r="AI56" i="2"/>
  <c r="AI14" i="2"/>
  <c r="AH14" i="2"/>
  <c r="AJ14" i="2" s="1"/>
  <c r="AH69" i="2"/>
  <c r="AI69" i="2"/>
  <c r="AK69" i="2" s="1"/>
  <c r="AM69" i="2" s="1"/>
  <c r="AM103" i="2"/>
  <c r="AO103" i="2" s="1"/>
  <c r="AQ103" i="2" s="1"/>
  <c r="AK501" i="2"/>
  <c r="AJ353" i="2"/>
  <c r="AH365" i="2"/>
  <c r="AI365" i="2"/>
  <c r="AK365" i="2" s="1"/>
  <c r="AI468" i="2"/>
  <c r="AH468" i="2"/>
  <c r="AI467" i="2"/>
  <c r="AH467" i="2"/>
  <c r="AI456" i="2"/>
  <c r="AH456" i="2"/>
  <c r="AO368" i="2"/>
  <c r="AQ368" i="2" s="1"/>
  <c r="AK372" i="2"/>
  <c r="AL131" i="2"/>
  <c r="AN131" i="2" s="1"/>
  <c r="AP131" i="2" s="1"/>
  <c r="AI144" i="2"/>
  <c r="AK144" i="2" s="1"/>
  <c r="AH144" i="2"/>
  <c r="AJ144" i="2" s="1"/>
  <c r="AL144" i="2" s="1"/>
  <c r="AH207" i="2"/>
  <c r="AI207" i="2"/>
  <c r="AJ409" i="2"/>
  <c r="AL409" i="2" s="1"/>
  <c r="AI453" i="2"/>
  <c r="AK453" i="2" s="1"/>
  <c r="AM453" i="2" s="1"/>
  <c r="AH453" i="2"/>
  <c r="AJ482" i="2"/>
  <c r="AI387" i="2"/>
  <c r="AK387" i="2" s="1"/>
  <c r="AH387" i="2"/>
  <c r="AJ387" i="2" s="1"/>
  <c r="AL387" i="2" s="1"/>
  <c r="AI301" i="2"/>
  <c r="AH301" i="2"/>
  <c r="AM219" i="2"/>
  <c r="AL219" i="2"/>
  <c r="AN219" i="2" s="1"/>
  <c r="AP219" i="2" s="1"/>
  <c r="AI140" i="2"/>
  <c r="AK140" i="2" s="1"/>
  <c r="AM140" i="2" s="1"/>
  <c r="AH140" i="2"/>
  <c r="AJ203" i="2"/>
  <c r="AL203" i="2" s="1"/>
  <c r="AH154" i="2"/>
  <c r="AI154" i="2"/>
  <c r="AI133" i="2"/>
  <c r="AH133" i="2"/>
  <c r="AJ133" i="2" s="1"/>
  <c r="AL133" i="2" s="1"/>
  <c r="AM195" i="2"/>
  <c r="AO195" i="2" s="1"/>
  <c r="AQ195" i="2" s="1"/>
  <c r="AL156" i="2"/>
  <c r="AN156" i="2" s="1"/>
  <c r="AP156" i="2" s="1"/>
  <c r="AH73" i="2"/>
  <c r="AJ73" i="2" s="1"/>
  <c r="AI73" i="2"/>
  <c r="AH35" i="2"/>
  <c r="AJ35" i="2" s="1"/>
  <c r="AI35" i="2"/>
  <c r="AI3" i="2"/>
  <c r="AH3" i="2"/>
  <c r="AJ3" i="2" s="1"/>
  <c r="AL3" i="2" s="1"/>
  <c r="AH72" i="2"/>
  <c r="AJ72" i="2" s="1"/>
  <c r="AL72" i="2" s="1"/>
  <c r="AI72" i="2"/>
  <c r="AH42" i="2"/>
  <c r="AJ42" i="2" s="1"/>
  <c r="AI42" i="2"/>
  <c r="AK42" i="2" s="1"/>
  <c r="AM42" i="2" s="1"/>
  <c r="AI24" i="2"/>
  <c r="AK24" i="2" s="1"/>
  <c r="AM24" i="2" s="1"/>
  <c r="AH24" i="2"/>
  <c r="AM96" i="2"/>
  <c r="AO96" i="2" s="1"/>
  <c r="AQ96" i="2" s="1"/>
  <c r="AH43" i="2"/>
  <c r="AI43" i="2"/>
  <c r="AI136" i="2"/>
  <c r="AK136" i="2" s="1"/>
  <c r="AM136" i="2" s="1"/>
  <c r="AH136" i="2"/>
  <c r="AI151" i="2"/>
  <c r="AH151" i="2"/>
  <c r="AJ151" i="2" s="1"/>
  <c r="AL151" i="2" s="1"/>
  <c r="AI253" i="2"/>
  <c r="AK253" i="2" s="1"/>
  <c r="AH253" i="2"/>
  <c r="AJ253" i="2" s="1"/>
  <c r="AL253" i="2" s="1"/>
  <c r="AH129" i="2"/>
  <c r="AI129" i="2"/>
  <c r="AJ129" i="2"/>
  <c r="AI173" i="2"/>
  <c r="AK173" i="2" s="1"/>
  <c r="AM173" i="2" s="1"/>
  <c r="AH173" i="2"/>
  <c r="AI259" i="2"/>
  <c r="AH259" i="2"/>
  <c r="AJ259" i="2" s="1"/>
  <c r="AL259" i="2" s="1"/>
  <c r="AI105" i="2"/>
  <c r="AH105" i="2"/>
  <c r="AH53" i="2"/>
  <c r="AI53" i="2"/>
  <c r="AL211" i="2"/>
  <c r="AN211" i="2" s="1"/>
  <c r="AP211" i="2" s="1"/>
  <c r="AH45" i="2"/>
  <c r="AI45" i="2"/>
  <c r="AK45" i="2" s="1"/>
  <c r="AM45" i="2" s="1"/>
  <c r="AK43" i="2"/>
  <c r="AK61" i="2"/>
  <c r="AI167" i="2"/>
  <c r="AK167" i="2" s="1"/>
  <c r="AM167" i="2" s="1"/>
  <c r="AH167" i="2"/>
  <c r="AM87" i="2"/>
  <c r="AO87" i="2" s="1"/>
  <c r="AQ87" i="2" s="1"/>
  <c r="AM91" i="2"/>
  <c r="AO91" i="2" s="1"/>
  <c r="AQ91" i="2" s="1"/>
  <c r="AI422" i="2"/>
  <c r="AH422" i="2"/>
  <c r="AJ481" i="2"/>
  <c r="AM358" i="2"/>
  <c r="AO358" i="2" s="1"/>
  <c r="AQ358" i="2" s="1"/>
  <c r="AI500" i="2"/>
  <c r="AH500" i="2"/>
  <c r="AI490" i="2"/>
  <c r="AH490" i="2"/>
  <c r="AI426" i="2"/>
  <c r="AH426" i="2"/>
  <c r="AI488" i="2"/>
  <c r="AH488" i="2"/>
  <c r="AI424" i="2"/>
  <c r="AH424" i="2"/>
  <c r="AJ370" i="2"/>
  <c r="AI389" i="2"/>
  <c r="AH389" i="2"/>
  <c r="AJ389" i="2" s="1"/>
  <c r="AO273" i="2"/>
  <c r="AQ273" i="2" s="1"/>
  <c r="AN87" i="2"/>
  <c r="AP87" i="2" s="1"/>
  <c r="AJ296" i="2"/>
  <c r="AI293" i="2"/>
  <c r="AH293" i="2"/>
  <c r="AI396" i="2"/>
  <c r="AH396" i="2"/>
  <c r="AJ396" i="2" s="1"/>
  <c r="AI366" i="2"/>
  <c r="AK366" i="2" s="1"/>
  <c r="AM366" i="2" s="1"/>
  <c r="AH366" i="2"/>
  <c r="AJ366" i="2" s="1"/>
  <c r="AI415" i="2"/>
  <c r="AK415" i="2" s="1"/>
  <c r="AH415" i="2"/>
  <c r="AJ415" i="2" s="1"/>
  <c r="AL415" i="2" s="1"/>
  <c r="AM367" i="2"/>
  <c r="AO367" i="2" s="1"/>
  <c r="AQ367" i="2" s="1"/>
  <c r="AI465" i="2"/>
  <c r="AK465" i="2" s="1"/>
  <c r="AM465" i="2" s="1"/>
  <c r="AH465" i="2"/>
  <c r="AJ465" i="2" s="1"/>
  <c r="AI370" i="2"/>
  <c r="AH370" i="2"/>
  <c r="AI308" i="2"/>
  <c r="AK308" i="2" s="1"/>
  <c r="AH308" i="2"/>
  <c r="AJ308" i="2" s="1"/>
  <c r="AL308" i="2" s="1"/>
  <c r="AN88" i="2"/>
  <c r="AP88" i="2" s="1"/>
  <c r="AN350" i="2"/>
  <c r="AP350" i="2" s="1"/>
  <c r="AI399" i="2"/>
  <c r="AH399" i="2"/>
  <c r="AH353" i="2"/>
  <c r="AI353" i="2"/>
  <c r="AJ401" i="2"/>
  <c r="AL401" i="2" s="1"/>
  <c r="AL375" i="2"/>
  <c r="AN375" i="2" s="1"/>
  <c r="AP375" i="2" s="1"/>
  <c r="AI296" i="2"/>
  <c r="AH296" i="2"/>
  <c r="AM206" i="2"/>
  <c r="AO206" i="2" s="1"/>
  <c r="AQ206" i="2" s="1"/>
  <c r="AI300" i="2"/>
  <c r="AH300" i="2"/>
  <c r="AM265" i="2"/>
  <c r="AO265" i="2" s="1"/>
  <c r="AQ265" i="2" s="1"/>
  <c r="AI323" i="2"/>
  <c r="AH323" i="2"/>
  <c r="AJ323" i="2" s="1"/>
  <c r="AL323" i="2" s="1"/>
  <c r="AJ288" i="2"/>
  <c r="AL250" i="2"/>
  <c r="AN250" i="2" s="1"/>
  <c r="AP250" i="2" s="1"/>
  <c r="AH266" i="2"/>
  <c r="AJ266" i="2" s="1"/>
  <c r="AI266" i="2"/>
  <c r="AK266" i="2" s="1"/>
  <c r="AM266" i="2" s="1"/>
  <c r="AN279" i="2"/>
  <c r="AP279" i="2" s="1"/>
  <c r="AL162" i="2"/>
  <c r="AN162" i="2" s="1"/>
  <c r="AP162" i="2" s="1"/>
  <c r="AI132" i="2"/>
  <c r="AK132" i="2" s="1"/>
  <c r="AM132" i="2" s="1"/>
  <c r="AH132" i="2"/>
  <c r="AH125" i="2"/>
  <c r="AJ125" i="2" s="1"/>
  <c r="AL125" i="2" s="1"/>
  <c r="AI125" i="2"/>
  <c r="AL79" i="2"/>
  <c r="AN79" i="2" s="1"/>
  <c r="AP79" i="2" s="1"/>
  <c r="AH213" i="2"/>
  <c r="AJ213" i="2" s="1"/>
  <c r="AL213" i="2" s="1"/>
  <c r="AI213" i="2"/>
  <c r="AK213" i="2" s="1"/>
  <c r="AL165" i="2"/>
  <c r="AN165" i="2" s="1"/>
  <c r="AP165" i="2" s="1"/>
  <c r="AI97" i="2"/>
  <c r="AH97" i="2"/>
  <c r="AL177" i="2"/>
  <c r="AN177" i="2" s="1"/>
  <c r="AP177" i="2" s="1"/>
  <c r="AH6" i="2"/>
  <c r="AI6" i="2"/>
  <c r="AH16" i="2"/>
  <c r="AI16" i="2"/>
  <c r="AK16" i="2" s="1"/>
  <c r="AM16" i="2" s="1"/>
  <c r="AM78" i="2"/>
  <c r="AO78" i="2" s="1"/>
  <c r="AQ78" i="2" s="1"/>
  <c r="AJ70" i="2"/>
  <c r="AH60" i="2"/>
  <c r="AI60" i="2"/>
  <c r="AK60" i="2" s="1"/>
  <c r="AM60" i="2" s="1"/>
  <c r="AH82" i="2"/>
  <c r="AI82" i="2"/>
  <c r="AH34" i="2"/>
  <c r="AJ34" i="2" s="1"/>
  <c r="AI34" i="2"/>
  <c r="AK34" i="2" s="1"/>
  <c r="AM34" i="2" s="1"/>
  <c r="AM99" i="2"/>
  <c r="AO99" i="2" s="1"/>
  <c r="AQ99" i="2" s="1"/>
  <c r="AJ24" i="2"/>
  <c r="AH61" i="2"/>
  <c r="AI61" i="2"/>
  <c r="AM208" i="2"/>
  <c r="AO208" i="2" s="1"/>
  <c r="AQ208" i="2" s="1"/>
  <c r="AH59" i="2"/>
  <c r="AJ59" i="2" s="1"/>
  <c r="AI59" i="2"/>
  <c r="AK59" i="2" s="1"/>
  <c r="AM59" i="2" s="1"/>
  <c r="AI2" i="2"/>
  <c r="AH2" i="2"/>
  <c r="AJ2" i="2" s="1"/>
  <c r="AL2" i="2" s="1"/>
  <c r="AH48" i="2"/>
  <c r="AJ48" i="2" s="1"/>
  <c r="AI48" i="2"/>
  <c r="AK48" i="2" s="1"/>
  <c r="AM48" i="2" s="1"/>
  <c r="AK73" i="2"/>
  <c r="AM73" i="2" s="1"/>
  <c r="AI485" i="2"/>
  <c r="AK485" i="2" s="1"/>
  <c r="AM485" i="2" s="1"/>
  <c r="AH485" i="2"/>
  <c r="AI421" i="2"/>
  <c r="AK421" i="2" s="1"/>
  <c r="AM421" i="2" s="1"/>
  <c r="AH421" i="2"/>
  <c r="AI369" i="2"/>
  <c r="AH369" i="2"/>
  <c r="AL407" i="2"/>
  <c r="AN407" i="2" s="1"/>
  <c r="AP407" i="2" s="1"/>
  <c r="AK370" i="2"/>
  <c r="AM370" i="2" s="1"/>
  <c r="AJ300" i="2"/>
  <c r="AL300" i="2" s="1"/>
  <c r="AJ445" i="2"/>
  <c r="AK427" i="2"/>
  <c r="AI433" i="2"/>
  <c r="AH433" i="2"/>
  <c r="AN208" i="2"/>
  <c r="AP208" i="2" s="1"/>
  <c r="AK323" i="2"/>
  <c r="AH274" i="2"/>
  <c r="AJ274" i="2" s="1"/>
  <c r="AI274" i="2"/>
  <c r="AK274" i="2" s="1"/>
  <c r="AM274" i="2" s="1"/>
  <c r="AJ486" i="2"/>
  <c r="AH349" i="2"/>
  <c r="AJ349" i="2" s="1"/>
  <c r="AI349" i="2"/>
  <c r="AK349" i="2" s="1"/>
  <c r="AM349" i="2" s="1"/>
  <c r="AI492" i="2"/>
  <c r="AK492" i="2" s="1"/>
  <c r="AM492" i="2" s="1"/>
  <c r="AH492" i="2"/>
  <c r="AI427" i="2"/>
  <c r="AH427" i="2"/>
  <c r="AJ427" i="2" s="1"/>
  <c r="AL427" i="2" s="1"/>
  <c r="AI480" i="2"/>
  <c r="AH480" i="2"/>
  <c r="AM360" i="2"/>
  <c r="AO360" i="2" s="1"/>
  <c r="AQ360" i="2" s="1"/>
  <c r="AK330" i="2"/>
  <c r="AM330" i="2" s="1"/>
  <c r="AI275" i="2"/>
  <c r="AH275" i="2"/>
  <c r="AK288" i="2"/>
  <c r="AM288" i="2" s="1"/>
  <c r="AM317" i="2"/>
  <c r="AO317" i="2" s="1"/>
  <c r="AQ317" i="2" s="1"/>
  <c r="AI312" i="2"/>
  <c r="AK312" i="2" s="1"/>
  <c r="AH312" i="2"/>
  <c r="AJ312" i="2" s="1"/>
  <c r="AL312" i="2" s="1"/>
  <c r="AL239" i="2"/>
  <c r="AN239" i="2" s="1"/>
  <c r="AP239" i="2" s="1"/>
  <c r="AN96" i="2"/>
  <c r="AP96" i="2" s="1"/>
  <c r="AK143" i="2"/>
  <c r="AM143" i="2" s="1"/>
  <c r="AL123" i="2"/>
  <c r="AN123" i="2" s="1"/>
  <c r="AP123" i="2" s="1"/>
  <c r="AM257" i="2"/>
  <c r="AO257" i="2" s="1"/>
  <c r="AQ257" i="2" s="1"/>
  <c r="AI128" i="2"/>
  <c r="AK128" i="2" s="1"/>
  <c r="AM128" i="2" s="1"/>
  <c r="AH128" i="2"/>
  <c r="AH199" i="2"/>
  <c r="AJ199" i="2" s="1"/>
  <c r="AI199" i="2"/>
  <c r="AK199" i="2" s="1"/>
  <c r="AM199" i="2" s="1"/>
  <c r="AJ140" i="2"/>
  <c r="AH121" i="2"/>
  <c r="AI121" i="2"/>
  <c r="AK121" i="2" s="1"/>
  <c r="AM121" i="2" s="1"/>
  <c r="AO211" i="2"/>
  <c r="AQ211" i="2" s="1"/>
  <c r="AL155" i="2"/>
  <c r="AN155" i="2" s="1"/>
  <c r="AP155" i="2" s="1"/>
  <c r="AM290" i="2"/>
  <c r="AO290" i="2" s="1"/>
  <c r="AQ290" i="2" s="1"/>
  <c r="AO236" i="2"/>
  <c r="AQ236" i="2" s="1"/>
  <c r="AH89" i="2"/>
  <c r="AI89" i="2"/>
  <c r="AH36" i="2"/>
  <c r="AI36" i="2"/>
  <c r="AK36" i="2" s="1"/>
  <c r="AM36" i="2" s="1"/>
  <c r="AM166" i="2"/>
  <c r="AO166" i="2" s="1"/>
  <c r="AQ166" i="2" s="1"/>
  <c r="AH55" i="2"/>
  <c r="AI55" i="2"/>
  <c r="AK55" i="2" s="1"/>
  <c r="AM55" i="2" s="1"/>
  <c r="AK81" i="2"/>
  <c r="AM81" i="2" s="1"/>
  <c r="AJ68" i="2"/>
  <c r="AL68" i="2" s="1"/>
  <c r="AH70" i="2"/>
  <c r="AI70" i="2"/>
  <c r="AK70" i="2" s="1"/>
  <c r="AM70" i="2" s="1"/>
  <c r="AJ58" i="2"/>
  <c r="AH65" i="2"/>
  <c r="AJ65" i="2" s="1"/>
  <c r="AI65" i="2"/>
  <c r="AK65" i="2" s="1"/>
  <c r="AM65" i="2" s="1"/>
  <c r="AH32" i="2"/>
  <c r="AI32" i="2"/>
  <c r="AK32" i="2" s="1"/>
  <c r="AM32" i="2" s="1"/>
  <c r="AK106" i="2"/>
  <c r="AM194" i="2"/>
  <c r="AO194" i="2" s="1"/>
  <c r="AQ194" i="2" s="1"/>
  <c r="AK161" i="2"/>
  <c r="AH75" i="2"/>
  <c r="AI75" i="2"/>
  <c r="AK75" i="2" s="1"/>
  <c r="AM75" i="2" s="1"/>
  <c r="AL168" i="2"/>
  <c r="AN168" i="2" s="1"/>
  <c r="AP168" i="2" s="1"/>
  <c r="AI486" i="2"/>
  <c r="AH486" i="2"/>
  <c r="AI414" i="2"/>
  <c r="AH414" i="2"/>
  <c r="AJ414" i="2" s="1"/>
  <c r="AL414" i="2" s="1"/>
  <c r="AK437" i="2"/>
  <c r="AJ399" i="2"/>
  <c r="AI436" i="2"/>
  <c r="AH436" i="2"/>
  <c r="AI499" i="2"/>
  <c r="AH499" i="2"/>
  <c r="AI435" i="2"/>
  <c r="AK435" i="2" s="1"/>
  <c r="AM435" i="2" s="1"/>
  <c r="AH435" i="2"/>
  <c r="AI458" i="2"/>
  <c r="AH458" i="2"/>
  <c r="AK433" i="2"/>
  <c r="AM433" i="2" s="1"/>
  <c r="AJ339" i="2"/>
  <c r="AO162" i="2"/>
  <c r="AQ162" i="2" s="1"/>
  <c r="AH185" i="2"/>
  <c r="AI185" i="2"/>
  <c r="AK89" i="2"/>
  <c r="AK154" i="2"/>
  <c r="AM154" i="2" s="1"/>
  <c r="AJ148" i="2"/>
  <c r="AL148" i="2" s="1"/>
  <c r="AI137" i="2"/>
  <c r="AH137" i="2"/>
  <c r="AJ173" i="2"/>
  <c r="AJ19" i="2"/>
  <c r="AH98" i="2"/>
  <c r="AI98" i="2"/>
  <c r="AK98" i="2" s="1"/>
  <c r="AM98" i="2" s="1"/>
  <c r="AI22" i="2"/>
  <c r="AH22" i="2"/>
  <c r="AM107" i="2"/>
  <c r="AL107" i="2"/>
  <c r="AN107" i="2" s="1"/>
  <c r="AP107" i="2" s="1"/>
  <c r="AK430" i="2"/>
  <c r="AJ492" i="2"/>
  <c r="AJ491" i="2"/>
  <c r="AI404" i="2"/>
  <c r="AH404" i="2"/>
  <c r="AJ404" i="2" s="1"/>
  <c r="AL404" i="2" s="1"/>
  <c r="AI447" i="2"/>
  <c r="AH447" i="2"/>
  <c r="AL362" i="2"/>
  <c r="AN362" i="2" s="1"/>
  <c r="AP362" i="2" s="1"/>
  <c r="AK460" i="2"/>
  <c r="AK296" i="2"/>
  <c r="AM296" i="2" s="1"/>
  <c r="AN265" i="2"/>
  <c r="AP265" i="2" s="1"/>
  <c r="AI494" i="2"/>
  <c r="AK494" i="2" s="1"/>
  <c r="AM494" i="2" s="1"/>
  <c r="AH494" i="2"/>
  <c r="AJ494" i="2" s="1"/>
  <c r="AK477" i="2"/>
  <c r="AN393" i="2"/>
  <c r="AP393" i="2" s="1"/>
  <c r="AJ422" i="2"/>
  <c r="AL422" i="2" s="1"/>
  <c r="AI460" i="2"/>
  <c r="AH460" i="2"/>
  <c r="AI459" i="2"/>
  <c r="AH459" i="2"/>
  <c r="AI482" i="2"/>
  <c r="AH482" i="2"/>
  <c r="AI418" i="2"/>
  <c r="AK418" i="2" s="1"/>
  <c r="AH418" i="2"/>
  <c r="AJ418" i="2" s="1"/>
  <c r="AL418" i="2" s="1"/>
  <c r="AK425" i="2"/>
  <c r="AI355" i="2"/>
  <c r="AK355" i="2" s="1"/>
  <c r="AM355" i="2" s="1"/>
  <c r="AH355" i="2"/>
  <c r="AJ355" i="2" s="1"/>
  <c r="AM393" i="2"/>
  <c r="AO393" i="2" s="1"/>
  <c r="AQ393" i="2" s="1"/>
  <c r="AI405" i="2"/>
  <c r="AK405" i="2" s="1"/>
  <c r="AH405" i="2"/>
  <c r="AJ405" i="2" s="1"/>
  <c r="AL405" i="2" s="1"/>
  <c r="AI380" i="2"/>
  <c r="AK380" i="2" s="1"/>
  <c r="AM380" i="2" s="1"/>
  <c r="AH380" i="2"/>
  <c r="AJ380" i="2" s="1"/>
  <c r="AK422" i="2"/>
  <c r="AI445" i="2"/>
  <c r="AH445" i="2"/>
  <c r="AJ440" i="2"/>
  <c r="AN343" i="2"/>
  <c r="AP343" i="2" s="1"/>
  <c r="AI471" i="2"/>
  <c r="AK471" i="2" s="1"/>
  <c r="AM471" i="2" s="1"/>
  <c r="AH471" i="2"/>
  <c r="AI439" i="2"/>
  <c r="AK439" i="2" s="1"/>
  <c r="AM439" i="2" s="1"/>
  <c r="AH439" i="2"/>
  <c r="AJ439" i="2" s="1"/>
  <c r="AM325" i="2"/>
  <c r="AO325" i="2" s="1"/>
  <c r="AQ325" i="2" s="1"/>
  <c r="AO352" i="2"/>
  <c r="AQ352" i="2" s="1"/>
  <c r="AN352" i="2"/>
  <c r="AP352" i="2" s="1"/>
  <c r="AI357" i="2"/>
  <c r="AH357" i="2"/>
  <c r="AJ357" i="2" s="1"/>
  <c r="AL357" i="2" s="1"/>
  <c r="AM198" i="2"/>
  <c r="AO198" i="2" s="1"/>
  <c r="AQ198" i="2" s="1"/>
  <c r="AI237" i="2"/>
  <c r="AH237" i="2"/>
  <c r="AJ237" i="2" s="1"/>
  <c r="AL237" i="2" s="1"/>
  <c r="AK237" i="2"/>
  <c r="AK313" i="2"/>
  <c r="AI286" i="2"/>
  <c r="AH286" i="2"/>
  <c r="AJ286" i="2" s="1"/>
  <c r="AL286" i="2" s="1"/>
  <c r="AI288" i="2"/>
  <c r="AH288" i="2"/>
  <c r="AI245" i="2"/>
  <c r="AK245" i="2" s="1"/>
  <c r="AM245" i="2" s="1"/>
  <c r="AH245" i="2"/>
  <c r="AJ245" i="2" s="1"/>
  <c r="AN228" i="2"/>
  <c r="AP228" i="2" s="1"/>
  <c r="AI124" i="2"/>
  <c r="AK124" i="2" s="1"/>
  <c r="AM124" i="2" s="1"/>
  <c r="AH124" i="2"/>
  <c r="AJ185" i="2"/>
  <c r="AO230" i="2"/>
  <c r="AQ230" i="2" s="1"/>
  <c r="AK185" i="2"/>
  <c r="AM185" i="2" s="1"/>
  <c r="AI117" i="2"/>
  <c r="AK117" i="2" s="1"/>
  <c r="AH117" i="2"/>
  <c r="AJ117" i="2" s="1"/>
  <c r="AL117" i="2" s="1"/>
  <c r="AL158" i="2"/>
  <c r="AN158" i="2" s="1"/>
  <c r="AP158" i="2" s="1"/>
  <c r="AI152" i="2"/>
  <c r="AH152" i="2"/>
  <c r="AK22" i="2"/>
  <c r="AM164" i="2"/>
  <c r="AO164" i="2" s="1"/>
  <c r="AQ164" i="2" s="1"/>
  <c r="AH39" i="2"/>
  <c r="AJ39" i="2" s="1"/>
  <c r="AI39" i="2"/>
  <c r="AH109" i="2"/>
  <c r="AJ109" i="2" s="1"/>
  <c r="AI109" i="2"/>
  <c r="AK109" i="2" s="1"/>
  <c r="AM109" i="2" s="1"/>
  <c r="AH26" i="2"/>
  <c r="AJ26" i="2" s="1"/>
  <c r="AI26" i="2"/>
  <c r="AK26" i="2" s="1"/>
  <c r="AM26" i="2" s="1"/>
  <c r="AK27" i="2"/>
  <c r="AH106" i="2"/>
  <c r="AJ106" i="2" s="1"/>
  <c r="AL106" i="2" s="1"/>
  <c r="AI106" i="2"/>
  <c r="AH27" i="2"/>
  <c r="AJ27" i="2" s="1"/>
  <c r="AL27" i="2" s="1"/>
  <c r="AI27" i="2"/>
  <c r="AM200" i="2"/>
  <c r="AO200" i="2" s="1"/>
  <c r="AQ200" i="2" s="1"/>
  <c r="AK259" i="2"/>
  <c r="AJ460" i="2"/>
  <c r="AL460" i="2" s="1"/>
  <c r="AJ459" i="2"/>
  <c r="AL459" i="2" s="1"/>
  <c r="AJ450" i="2"/>
  <c r="AJ480" i="2"/>
  <c r="AI479" i="2"/>
  <c r="AK479" i="2" s="1"/>
  <c r="AM479" i="2" s="1"/>
  <c r="AH479" i="2"/>
  <c r="AL368" i="2"/>
  <c r="AN368" i="2" s="1"/>
  <c r="AP368" i="2" s="1"/>
  <c r="AI388" i="2"/>
  <c r="AK388" i="2" s="1"/>
  <c r="AM388" i="2" s="1"/>
  <c r="AH388" i="2"/>
  <c r="AI372" i="2"/>
  <c r="AH372" i="2"/>
  <c r="AJ372" i="2" s="1"/>
  <c r="AL372" i="2" s="1"/>
  <c r="AK428" i="2"/>
  <c r="AK459" i="2"/>
  <c r="AK482" i="2"/>
  <c r="AM482" i="2" s="1"/>
  <c r="AI497" i="2"/>
  <c r="AK497" i="2" s="1"/>
  <c r="AH497" i="2"/>
  <c r="AJ497" i="2" s="1"/>
  <c r="AL497" i="2" s="1"/>
  <c r="AK480" i="2"/>
  <c r="AM480" i="2" s="1"/>
  <c r="AJ471" i="2"/>
  <c r="AM377" i="2"/>
  <c r="AO377" i="2" s="1"/>
  <c r="AQ377" i="2" s="1"/>
  <c r="AK300" i="2"/>
  <c r="AI356" i="2"/>
  <c r="AH356" i="2"/>
  <c r="AJ356" i="2" s="1"/>
  <c r="AL356" i="2" s="1"/>
  <c r="AI462" i="2"/>
  <c r="AK462" i="2" s="1"/>
  <c r="AM462" i="2" s="1"/>
  <c r="AH462" i="2"/>
  <c r="AJ462" i="2" s="1"/>
  <c r="AI430" i="2"/>
  <c r="AH430" i="2"/>
  <c r="AJ430" i="2" s="1"/>
  <c r="AL430" i="2" s="1"/>
  <c r="AK445" i="2"/>
  <c r="AM445" i="2" s="1"/>
  <c r="AJ454" i="2"/>
  <c r="AJ363" i="2"/>
  <c r="AI416" i="2"/>
  <c r="AK416" i="2" s="1"/>
  <c r="AM416" i="2" s="1"/>
  <c r="AH416" i="2"/>
  <c r="AJ416" i="2" s="1"/>
  <c r="AI428" i="2"/>
  <c r="AH428" i="2"/>
  <c r="AJ428" i="2" s="1"/>
  <c r="AL428" i="2" s="1"/>
  <c r="AI491" i="2"/>
  <c r="AK491" i="2" s="1"/>
  <c r="AM491" i="2" s="1"/>
  <c r="AH491" i="2"/>
  <c r="AI450" i="2"/>
  <c r="AK450" i="2" s="1"/>
  <c r="AM450" i="2" s="1"/>
  <c r="AH450" i="2"/>
  <c r="AI448" i="2"/>
  <c r="AK448" i="2" s="1"/>
  <c r="AH448" i="2"/>
  <c r="AJ448" i="2" s="1"/>
  <c r="AL448" i="2" s="1"/>
  <c r="AL328" i="2"/>
  <c r="AN328" i="2" s="1"/>
  <c r="AP328" i="2" s="1"/>
  <c r="AJ354" i="2"/>
  <c r="AH244" i="2"/>
  <c r="AJ244" i="2" s="1"/>
  <c r="AI244" i="2"/>
  <c r="AK244" i="2" s="1"/>
  <c r="AM244" i="2" s="1"/>
  <c r="AK486" i="2"/>
  <c r="AM486" i="2" s="1"/>
  <c r="AL346" i="2"/>
  <c r="AN346" i="2" s="1"/>
  <c r="AP346" i="2" s="1"/>
  <c r="AI477" i="2"/>
  <c r="AH477" i="2"/>
  <c r="AJ477" i="2" s="1"/>
  <c r="AL477" i="2" s="1"/>
  <c r="AK414" i="2"/>
  <c r="AJ420" i="2"/>
  <c r="AM378" i="2"/>
  <c r="AO378" i="2" s="1"/>
  <c r="AQ378" i="2" s="1"/>
  <c r="AN334" i="2"/>
  <c r="AP334" i="2" s="1"/>
  <c r="AJ501" i="2"/>
  <c r="AL501" i="2" s="1"/>
  <c r="AJ469" i="2"/>
  <c r="AJ437" i="2"/>
  <c r="AL437" i="2" s="1"/>
  <c r="AK420" i="2"/>
  <c r="AM420" i="2" s="1"/>
  <c r="AI402" i="2"/>
  <c r="AK402" i="2" s="1"/>
  <c r="AM402" i="2" s="1"/>
  <c r="AH402" i="2"/>
  <c r="AJ402" i="2" s="1"/>
  <c r="AJ369" i="2"/>
  <c r="AK403" i="2"/>
  <c r="AM403" i="2" s="1"/>
  <c r="AI489" i="2"/>
  <c r="AK489" i="2" s="1"/>
  <c r="AH489" i="2"/>
  <c r="AJ489" i="2" s="1"/>
  <c r="AL489" i="2" s="1"/>
  <c r="AI457" i="2"/>
  <c r="AK457" i="2" s="1"/>
  <c r="AH457" i="2"/>
  <c r="AJ457" i="2" s="1"/>
  <c r="AL457" i="2" s="1"/>
  <c r="AI425" i="2"/>
  <c r="AH425" i="2"/>
  <c r="AJ425" i="2" s="1"/>
  <c r="AL425" i="2" s="1"/>
  <c r="AM344" i="2"/>
  <c r="AO344" i="2" s="1"/>
  <c r="AQ344" i="2" s="1"/>
  <c r="AH319" i="2"/>
  <c r="AJ319" i="2" s="1"/>
  <c r="AI319" i="2"/>
  <c r="AK319" i="2" s="1"/>
  <c r="AM319" i="2" s="1"/>
  <c r="AM361" i="2"/>
  <c r="AO361" i="2" s="1"/>
  <c r="AQ361" i="2" s="1"/>
  <c r="AI341" i="2"/>
  <c r="AK341" i="2" s="1"/>
  <c r="AH341" i="2"/>
  <c r="AJ341" i="2" s="1"/>
  <c r="AL341" i="2" s="1"/>
  <c r="AI354" i="2"/>
  <c r="AK354" i="2" s="1"/>
  <c r="AM354" i="2" s="1"/>
  <c r="AH354" i="2"/>
  <c r="AI283" i="2"/>
  <c r="AK283" i="2" s="1"/>
  <c r="AH283" i="2"/>
  <c r="AJ283" i="2" s="1"/>
  <c r="AL283" i="2" s="1"/>
  <c r="AL249" i="2"/>
  <c r="AN249" i="2" s="1"/>
  <c r="AP249" i="2" s="1"/>
  <c r="AM234" i="2"/>
  <c r="AO234" i="2" s="1"/>
  <c r="AQ234" i="2" s="1"/>
  <c r="AI297" i="2"/>
  <c r="AK297" i="2" s="1"/>
  <c r="AM297" i="2" s="1"/>
  <c r="AH297" i="2"/>
  <c r="AJ297" i="2" s="1"/>
  <c r="AL410" i="2"/>
  <c r="AN410" i="2" s="1"/>
  <c r="AP410" i="2" s="1"/>
  <c r="AK248" i="2"/>
  <c r="AK135" i="2"/>
  <c r="AM135" i="2" s="1"/>
  <c r="AL262" i="2"/>
  <c r="AN262" i="2" s="1"/>
  <c r="AP262" i="2" s="1"/>
  <c r="AI157" i="2"/>
  <c r="AK157" i="2" s="1"/>
  <c r="AH157" i="2"/>
  <c r="AJ157" i="2" s="1"/>
  <c r="AL157" i="2" s="1"/>
  <c r="AL119" i="2"/>
  <c r="AN119" i="2" s="1"/>
  <c r="AP119" i="2" s="1"/>
  <c r="AI120" i="2"/>
  <c r="AK120" i="2" s="1"/>
  <c r="AM120" i="2" s="1"/>
  <c r="AH120" i="2"/>
  <c r="AL225" i="2"/>
  <c r="AN225" i="2" s="1"/>
  <c r="AP225" i="2" s="1"/>
  <c r="AJ136" i="2"/>
  <c r="AI243" i="2"/>
  <c r="AK243" i="2" s="1"/>
  <c r="AM243" i="2" s="1"/>
  <c r="AH243" i="2"/>
  <c r="AJ243" i="2" s="1"/>
  <c r="AI113" i="2"/>
  <c r="AK113" i="2" s="1"/>
  <c r="AM113" i="2" s="1"/>
  <c r="AH113" i="2"/>
  <c r="AK152" i="2"/>
  <c r="AJ152" i="2"/>
  <c r="AL152" i="2" s="1"/>
  <c r="AJ121" i="2"/>
  <c r="AJ191" i="2"/>
  <c r="AL191" i="2" s="1"/>
  <c r="AM210" i="2"/>
  <c r="AO210" i="2" s="1"/>
  <c r="AQ210" i="2" s="1"/>
  <c r="AK118" i="2"/>
  <c r="AM118" i="2" s="1"/>
  <c r="AI19" i="2"/>
  <c r="AH19" i="2"/>
  <c r="AL159" i="2"/>
  <c r="AN159" i="2" s="1"/>
  <c r="AP159" i="2" s="1"/>
  <c r="AH41" i="2"/>
  <c r="AJ41" i="2" s="1"/>
  <c r="AL41" i="2" s="1"/>
  <c r="AI41" i="2"/>
  <c r="AK41" i="2" s="1"/>
  <c r="AK39" i="2"/>
  <c r="AM39" i="2" s="1"/>
  <c r="AI81" i="2"/>
  <c r="AH81" i="2"/>
  <c r="AJ81" i="2" s="1"/>
  <c r="AK68" i="2"/>
  <c r="AM176" i="2"/>
  <c r="AO176" i="2" s="1"/>
  <c r="AQ176" i="2" s="1"/>
  <c r="AL188" i="2"/>
  <c r="AN188" i="2" s="1"/>
  <c r="AP188" i="2" s="1"/>
  <c r="AH50" i="2"/>
  <c r="AJ50" i="2" s="1"/>
  <c r="AI50" i="2"/>
  <c r="AK50" i="2" s="1"/>
  <c r="AM50" i="2" s="1"/>
  <c r="AH20" i="2"/>
  <c r="AJ20" i="2" s="1"/>
  <c r="AL20" i="2" s="1"/>
  <c r="AI20" i="2"/>
  <c r="AK20" i="2" s="1"/>
  <c r="AJ61" i="2"/>
  <c r="AL61" i="2" s="1"/>
  <c r="AH161" i="2"/>
  <c r="AJ161" i="2" s="1"/>
  <c r="AL161" i="2" s="1"/>
  <c r="AI161" i="2"/>
  <c r="AM189" i="2"/>
  <c r="AO189" i="2" s="1"/>
  <c r="AQ189" i="2" s="1"/>
  <c r="AH57" i="2"/>
  <c r="AJ57" i="2" s="1"/>
  <c r="AI57" i="2"/>
  <c r="AK57" i="2" s="1"/>
  <c r="AM57" i="2" s="1"/>
  <c r="AK110" i="2"/>
  <c r="AH12" i="2"/>
  <c r="AJ12" i="2" s="1"/>
  <c r="AI12" i="2"/>
  <c r="AK12" i="2" s="1"/>
  <c r="AM12" i="2" s="1"/>
  <c r="AK33" i="2"/>
  <c r="AI126" i="2"/>
  <c r="AK126" i="2" s="1"/>
  <c r="AH126" i="2"/>
  <c r="AJ126" i="2" s="1"/>
  <c r="AL126" i="2" s="1"/>
  <c r="AJ62" i="2"/>
  <c r="AH68" i="2"/>
  <c r="AI68" i="2"/>
  <c r="AI134" i="2"/>
  <c r="AH134" i="2"/>
  <c r="AJ134" i="2" s="1"/>
  <c r="AL134" i="2" s="1"/>
  <c r="AI23" i="2"/>
  <c r="AK23" i="2" s="1"/>
  <c r="AM23" i="2" s="1"/>
  <c r="AH23" i="2"/>
  <c r="AJ23" i="2" s="1"/>
  <c r="AO224" i="2"/>
  <c r="AQ224" i="2" s="1"/>
  <c r="AJ17" i="2"/>
  <c r="AL17" i="2" s="1"/>
  <c r="AJ69" i="2"/>
  <c r="AI178" i="2"/>
  <c r="AK178" i="2" s="1"/>
  <c r="AH178" i="2"/>
  <c r="AJ178" i="2" s="1"/>
  <c r="AL178" i="2" s="1"/>
  <c r="AJ167" i="2"/>
  <c r="AM181" i="2"/>
  <c r="AO181" i="2" s="1"/>
  <c r="AQ181" i="2" s="1"/>
  <c r="AI149" i="2"/>
  <c r="AH149" i="2"/>
  <c r="AK191" i="2"/>
  <c r="AN206" i="2"/>
  <c r="AP206" i="2" s="1"/>
  <c r="AI364" i="2"/>
  <c r="AK364" i="2" s="1"/>
  <c r="AM364" i="2" s="1"/>
  <c r="AH364" i="2"/>
  <c r="AJ364" i="2" s="1"/>
  <c r="AJ478" i="2"/>
  <c r="AL478" i="2" s="1"/>
  <c r="AH413" i="2"/>
  <c r="AJ413" i="2" s="1"/>
  <c r="AL413" i="2" s="1"/>
  <c r="AI413" i="2"/>
  <c r="AK413" i="2" s="1"/>
  <c r="AK412" i="2"/>
  <c r="AM412" i="2" s="1"/>
  <c r="AK398" i="2"/>
  <c r="AI484" i="2"/>
  <c r="AK484" i="2" s="1"/>
  <c r="AM484" i="2" s="1"/>
  <c r="AH484" i="2"/>
  <c r="AJ484" i="2" s="1"/>
  <c r="AI452" i="2"/>
  <c r="AK452" i="2" s="1"/>
  <c r="AM452" i="2" s="1"/>
  <c r="AH452" i="2"/>
  <c r="AJ452" i="2" s="1"/>
  <c r="AI420" i="2"/>
  <c r="AH420" i="2"/>
  <c r="AI386" i="2"/>
  <c r="AK386" i="2" s="1"/>
  <c r="AH386" i="2"/>
  <c r="AJ386" i="2" s="1"/>
  <c r="AL386" i="2" s="1"/>
  <c r="AI483" i="2"/>
  <c r="AK483" i="2" s="1"/>
  <c r="AM483" i="2" s="1"/>
  <c r="AH483" i="2"/>
  <c r="AJ483" i="2" s="1"/>
  <c r="AI451" i="2"/>
  <c r="AK451" i="2" s="1"/>
  <c r="AH451" i="2"/>
  <c r="AJ451" i="2" s="1"/>
  <c r="AL451" i="2" s="1"/>
  <c r="AI419" i="2"/>
  <c r="AK419" i="2" s="1"/>
  <c r="AM419" i="2" s="1"/>
  <c r="AH419" i="2"/>
  <c r="AJ419" i="2" s="1"/>
  <c r="AN337" i="2"/>
  <c r="AP337" i="2" s="1"/>
  <c r="AI474" i="2"/>
  <c r="AK474" i="2" s="1"/>
  <c r="AM474" i="2" s="1"/>
  <c r="AH474" i="2"/>
  <c r="AJ474" i="2" s="1"/>
  <c r="AI442" i="2"/>
  <c r="AK442" i="2" s="1"/>
  <c r="AH442" i="2"/>
  <c r="AJ442" i="2" s="1"/>
  <c r="AL442" i="2" s="1"/>
  <c r="AK481" i="2"/>
  <c r="AM481" i="2" s="1"/>
  <c r="AK449" i="2"/>
  <c r="AI472" i="2"/>
  <c r="AK472" i="2" s="1"/>
  <c r="AH472" i="2"/>
  <c r="AJ472" i="2" s="1"/>
  <c r="AL472" i="2" s="1"/>
  <c r="AI440" i="2"/>
  <c r="AK440" i="2" s="1"/>
  <c r="AM440" i="2" s="1"/>
  <c r="AH440" i="2"/>
  <c r="AI322" i="2"/>
  <c r="AK322" i="2" s="1"/>
  <c r="AH322" i="2"/>
  <c r="AJ322" i="2" s="1"/>
  <c r="AL322" i="2" s="1"/>
  <c r="AH311" i="2"/>
  <c r="AJ311" i="2" s="1"/>
  <c r="AI311" i="2"/>
  <c r="AK311" i="2" s="1"/>
  <c r="AM311" i="2" s="1"/>
  <c r="AK338" i="2"/>
  <c r="AK331" i="2"/>
  <c r="AM331" i="2" s="1"/>
  <c r="AM251" i="2"/>
  <c r="AO251" i="2" s="1"/>
  <c r="AQ251" i="2" s="1"/>
  <c r="AO168" i="2"/>
  <c r="AQ168" i="2" s="1"/>
  <c r="AK356" i="2"/>
  <c r="AI255" i="2"/>
  <c r="AK255" i="2" s="1"/>
  <c r="AH255" i="2"/>
  <c r="AJ255" i="2" s="1"/>
  <c r="AL255" i="2" s="1"/>
  <c r="AK284" i="2"/>
  <c r="AM284" i="2" s="1"/>
  <c r="AI267" i="2"/>
  <c r="AK267" i="2" s="1"/>
  <c r="AM267" i="2" s="1"/>
  <c r="AH267" i="2"/>
  <c r="AM269" i="2"/>
  <c r="AO269" i="2" s="1"/>
  <c r="AQ269" i="2" s="1"/>
  <c r="AM359" i="2"/>
  <c r="AO359" i="2" s="1"/>
  <c r="AQ359" i="2" s="1"/>
  <c r="AJ292" i="2"/>
  <c r="AI248" i="2"/>
  <c r="AH248" i="2"/>
  <c r="AJ248" i="2" s="1"/>
  <c r="AL248" i="2" s="1"/>
  <c r="AK127" i="2"/>
  <c r="AM127" i="2" s="1"/>
  <c r="AL147" i="2"/>
  <c r="AN147" i="2" s="1"/>
  <c r="AP147" i="2" s="1"/>
  <c r="AL115" i="2"/>
  <c r="AN115" i="2" s="1"/>
  <c r="AP115" i="2" s="1"/>
  <c r="AN187" i="2"/>
  <c r="AP187" i="2" s="1"/>
  <c r="AJ132" i="2"/>
  <c r="AL100" i="2"/>
  <c r="AN100" i="2" s="1"/>
  <c r="AP100" i="2" s="1"/>
  <c r="AK149" i="2"/>
  <c r="AM149" i="2" s="1"/>
  <c r="AJ149" i="2"/>
  <c r="AH191" i="2"/>
  <c r="AI191" i="2"/>
  <c r="AL192" i="2"/>
  <c r="AN192" i="2" s="1"/>
  <c r="AP192" i="2" s="1"/>
  <c r="AO252" i="2"/>
  <c r="AQ252" i="2" s="1"/>
  <c r="AM196" i="2"/>
  <c r="AO196" i="2" s="1"/>
  <c r="AQ196" i="2" s="1"/>
  <c r="AN103" i="2"/>
  <c r="AP103" i="2" s="1"/>
  <c r="AJ9" i="2"/>
  <c r="AJ31" i="2"/>
  <c r="AH33" i="2"/>
  <c r="AJ33" i="2" s="1"/>
  <c r="AL33" i="2" s="1"/>
  <c r="AI33" i="2"/>
  <c r="AH28" i="2"/>
  <c r="AI28" i="2"/>
  <c r="AJ93" i="2"/>
  <c r="AJ60" i="2"/>
  <c r="AI102" i="2"/>
  <c r="AK102" i="2" s="1"/>
  <c r="AM102" i="2" s="1"/>
  <c r="AH102" i="2"/>
  <c r="AJ102" i="2" s="1"/>
  <c r="AK14" i="2"/>
  <c r="AM14" i="2" s="1"/>
  <c r="AH47" i="2"/>
  <c r="AJ47" i="2" s="1"/>
  <c r="AI47" i="2"/>
  <c r="AK47" i="2" s="1"/>
  <c r="AM47" i="2" s="1"/>
  <c r="AI8" i="2"/>
  <c r="AK8" i="2" s="1"/>
  <c r="AH8" i="2"/>
  <c r="AJ8" i="2" s="1"/>
  <c r="AL8" i="2" s="1"/>
  <c r="AI146" i="2"/>
  <c r="AK146" i="2" s="1"/>
  <c r="AM146" i="2" s="1"/>
  <c r="AH146" i="2"/>
  <c r="AH38" i="2"/>
  <c r="AJ38" i="2" s="1"/>
  <c r="AI38" i="2"/>
  <c r="AK38" i="2" s="1"/>
  <c r="AM38" i="2" s="1"/>
  <c r="AI454" i="2"/>
  <c r="AK454" i="2" s="1"/>
  <c r="AM454" i="2" s="1"/>
  <c r="AH454" i="2"/>
  <c r="AI400" i="2"/>
  <c r="AK400" i="2" s="1"/>
  <c r="AM400" i="2" s="1"/>
  <c r="AH400" i="2"/>
  <c r="AJ400" i="2" s="1"/>
  <c r="AJ449" i="2"/>
  <c r="AL449" i="2" s="1"/>
  <c r="AK431" i="2"/>
  <c r="AH315" i="2"/>
  <c r="AJ315" i="2" s="1"/>
  <c r="AI315" i="2"/>
  <c r="AK315" i="2" s="1"/>
  <c r="AM315" i="2" s="1"/>
  <c r="AJ338" i="2"/>
  <c r="AL338" i="2" s="1"/>
  <c r="AJ388" i="2"/>
  <c r="AI340" i="2"/>
  <c r="AK340" i="2" s="1"/>
  <c r="AM340" i="2" s="1"/>
  <c r="AH340" i="2"/>
  <c r="AL268" i="2"/>
  <c r="AN268" i="2" s="1"/>
  <c r="AP268" i="2" s="1"/>
  <c r="AI309" i="2"/>
  <c r="AK309" i="2" s="1"/>
  <c r="AH309" i="2"/>
  <c r="AJ309" i="2" s="1"/>
  <c r="AL309" i="2" s="1"/>
  <c r="AM182" i="2"/>
  <c r="AO182" i="2" s="1"/>
  <c r="AQ182" i="2" s="1"/>
  <c r="AJ275" i="2"/>
  <c r="AJ293" i="2"/>
  <c r="AN269" i="2"/>
  <c r="AP269" i="2" s="1"/>
  <c r="AO407" i="2"/>
  <c r="AQ407" i="2" s="1"/>
  <c r="AJ89" i="2"/>
  <c r="AL89" i="2" s="1"/>
  <c r="AJ214" i="2"/>
  <c r="AN411" i="2"/>
  <c r="AP411" i="2" s="1"/>
  <c r="AJ397" i="2"/>
  <c r="AL397" i="2" s="1"/>
  <c r="AJ444" i="2"/>
  <c r="AN383" i="2"/>
  <c r="AP383" i="2" s="1"/>
  <c r="AM417" i="2"/>
  <c r="AO417" i="2" s="1"/>
  <c r="AQ417" i="2" s="1"/>
  <c r="AJ466" i="2"/>
  <c r="AJ496" i="2"/>
  <c r="AI495" i="2"/>
  <c r="AK495" i="2" s="1"/>
  <c r="AH495" i="2"/>
  <c r="AJ495" i="2" s="1"/>
  <c r="AL495" i="2" s="1"/>
  <c r="AI463" i="2"/>
  <c r="AK463" i="2" s="1"/>
  <c r="AH463" i="2"/>
  <c r="AJ463" i="2" s="1"/>
  <c r="AL463" i="2" s="1"/>
  <c r="AI431" i="2"/>
  <c r="AH431" i="2"/>
  <c r="AJ431" i="2" s="1"/>
  <c r="AL431" i="2" s="1"/>
  <c r="AN318" i="2"/>
  <c r="AP318" i="2" s="1"/>
  <c r="AH307" i="2"/>
  <c r="AJ307" i="2" s="1"/>
  <c r="AL307" i="2" s="1"/>
  <c r="AI307" i="2"/>
  <c r="AK307" i="2" s="1"/>
  <c r="AI338" i="2"/>
  <c r="AH338" i="2"/>
  <c r="AI373" i="2"/>
  <c r="AK373" i="2" s="1"/>
  <c r="AH373" i="2"/>
  <c r="AJ373" i="2" s="1"/>
  <c r="AL373" i="2" s="1"/>
  <c r="AN246" i="2"/>
  <c r="AP246" i="2" s="1"/>
  <c r="AI289" i="2"/>
  <c r="AK289" i="2" s="1"/>
  <c r="AM289" i="2" s="1"/>
  <c r="AH289" i="2"/>
  <c r="AJ289" i="2" s="1"/>
  <c r="AN376" i="2"/>
  <c r="AP376" i="2" s="1"/>
  <c r="AH347" i="2"/>
  <c r="AJ347" i="2" s="1"/>
  <c r="AL347" i="2" s="1"/>
  <c r="AI347" i="2"/>
  <c r="AL231" i="2"/>
  <c r="AN231" i="2" s="1"/>
  <c r="AP231" i="2" s="1"/>
  <c r="AI313" i="2"/>
  <c r="AH313" i="2"/>
  <c r="AJ313" i="2" s="1"/>
  <c r="AL313" i="2" s="1"/>
  <c r="AL242" i="2"/>
  <c r="AN242" i="2" s="1"/>
  <c r="AP242" i="2" s="1"/>
  <c r="AK292" i="2"/>
  <c r="AM292" i="2" s="1"/>
  <c r="AM345" i="2"/>
  <c r="AO345" i="2" s="1"/>
  <c r="AQ345" i="2" s="1"/>
  <c r="AO123" i="2"/>
  <c r="AQ123" i="2" s="1"/>
  <c r="AK179" i="2"/>
  <c r="AM179" i="2" s="1"/>
  <c r="AL172" i="2"/>
  <c r="AN172" i="2" s="1"/>
  <c r="AP172" i="2" s="1"/>
  <c r="AI214" i="2"/>
  <c r="AK214" i="2" s="1"/>
  <c r="AM214" i="2" s="1"/>
  <c r="AH214" i="2"/>
  <c r="AL281" i="2"/>
  <c r="AN281" i="2" s="1"/>
  <c r="AP281" i="2" s="1"/>
  <c r="AL92" i="2"/>
  <c r="AN92" i="2" s="1"/>
  <c r="AP92" i="2" s="1"/>
  <c r="AM180" i="2"/>
  <c r="AO180" i="2" s="1"/>
  <c r="AQ180" i="2" s="1"/>
  <c r="AM232" i="2"/>
  <c r="AO232" i="2" s="1"/>
  <c r="AQ232" i="2" s="1"/>
  <c r="AN189" i="2"/>
  <c r="AP189" i="2" s="1"/>
  <c r="AK6" i="2"/>
  <c r="AJ13" i="2"/>
  <c r="AM142" i="2"/>
  <c r="AO142" i="2" s="1"/>
  <c r="AQ142" i="2" s="1"/>
  <c r="AK25" i="2"/>
  <c r="AJ16" i="2"/>
  <c r="AK93" i="2"/>
  <c r="AM93" i="2" s="1"/>
  <c r="AH71" i="2"/>
  <c r="AJ71" i="2" s="1"/>
  <c r="AI71" i="2"/>
  <c r="AK71" i="2" s="1"/>
  <c r="AM71" i="2" s="1"/>
  <c r="AK58" i="2"/>
  <c r="AM58" i="2" s="1"/>
  <c r="AK66" i="2"/>
  <c r="AJ138" i="2"/>
  <c r="AI7" i="2"/>
  <c r="AK7" i="2" s="1"/>
  <c r="AM7" i="2" s="1"/>
  <c r="AH7" i="2"/>
  <c r="AJ7" i="2" s="1"/>
  <c r="AH52" i="2"/>
  <c r="AI52" i="2"/>
  <c r="AJ122" i="2"/>
  <c r="AI116" i="2"/>
  <c r="AH116" i="2"/>
  <c r="AJ116" i="2" s="1"/>
  <c r="AL116" i="2" s="1"/>
  <c r="AJ146" i="2"/>
  <c r="AI153" i="2"/>
  <c r="AK153" i="2" s="1"/>
  <c r="AM153" i="2" s="1"/>
  <c r="AH153" i="2"/>
  <c r="AL143" i="2"/>
  <c r="AN143" i="2" s="1"/>
  <c r="AP143" i="2" s="1"/>
  <c r="AJ174" i="2"/>
  <c r="AK209" i="2"/>
  <c r="AO281" i="2"/>
  <c r="AQ281" i="2" s="1"/>
  <c r="AJ128" i="2"/>
  <c r="AK193" i="2"/>
  <c r="AM294" i="2"/>
  <c r="AO294" i="2" s="1"/>
  <c r="AQ294" i="2" s="1"/>
  <c r="AO79" i="2"/>
  <c r="AQ79" i="2" s="1"/>
  <c r="AK141" i="2"/>
  <c r="AJ145" i="2"/>
  <c r="AJ113" i="2"/>
  <c r="AK186" i="2"/>
  <c r="AM186" i="2" s="1"/>
  <c r="AK28" i="2"/>
  <c r="AM28" i="2" s="1"/>
  <c r="AH25" i="2"/>
  <c r="AJ25" i="2" s="1"/>
  <c r="AL25" i="2" s="1"/>
  <c r="AI25" i="2"/>
  <c r="AH93" i="2"/>
  <c r="AI93" i="2"/>
  <c r="AI112" i="2"/>
  <c r="AK112" i="2" s="1"/>
  <c r="AM112" i="2" s="1"/>
  <c r="AH112" i="2"/>
  <c r="AJ82" i="2"/>
  <c r="AH66" i="2"/>
  <c r="AJ66" i="2" s="1"/>
  <c r="AL66" i="2" s="1"/>
  <c r="AI66" i="2"/>
  <c r="AJ52" i="2"/>
  <c r="AL52" i="2" s="1"/>
  <c r="AI4" i="2"/>
  <c r="AK4" i="2" s="1"/>
  <c r="AM4" i="2" s="1"/>
  <c r="AH4" i="2"/>
  <c r="AJ4" i="2" s="1"/>
  <c r="AJ5" i="2"/>
  <c r="AK37" i="2"/>
  <c r="AH54" i="2"/>
  <c r="AJ54" i="2" s="1"/>
  <c r="AI54" i="2"/>
  <c r="AK54" i="2" s="1"/>
  <c r="AM54" i="2" s="1"/>
  <c r="AJ153" i="2"/>
  <c r="AH30" i="2"/>
  <c r="AJ30" i="2" s="1"/>
  <c r="AI30" i="2"/>
  <c r="AK30" i="2" s="1"/>
  <c r="AM30" i="2" s="1"/>
  <c r="AJ22" i="2"/>
  <c r="AL22" i="2" s="1"/>
  <c r="AH31" i="2"/>
  <c r="AI31" i="2"/>
  <c r="AK31" i="2" s="1"/>
  <c r="AM31" i="2" s="1"/>
  <c r="AH44" i="2"/>
  <c r="AJ44" i="2" s="1"/>
  <c r="AI44" i="2"/>
  <c r="AK44" i="2" s="1"/>
  <c r="AM44" i="2" s="1"/>
  <c r="AI18" i="2"/>
  <c r="AK18" i="2" s="1"/>
  <c r="AM18" i="2" s="1"/>
  <c r="AH18" i="2"/>
  <c r="AJ18" i="2" s="1"/>
  <c r="AJ112" i="2"/>
  <c r="AI13" i="2"/>
  <c r="AK13" i="2" s="1"/>
  <c r="AM13" i="2" s="1"/>
  <c r="AH13" i="2"/>
  <c r="AK35" i="2"/>
  <c r="AM35" i="2" s="1"/>
  <c r="AI122" i="2"/>
  <c r="AK122" i="2" s="1"/>
  <c r="AM122" i="2" s="1"/>
  <c r="AH122" i="2"/>
  <c r="AK11" i="2"/>
  <c r="AH37" i="2"/>
  <c r="AJ37" i="2" s="1"/>
  <c r="AL37" i="2" s="1"/>
  <c r="AI37" i="2"/>
  <c r="AH67" i="2"/>
  <c r="AI67" i="2"/>
  <c r="AK67" i="2" s="1"/>
  <c r="AM67" i="2" s="1"/>
  <c r="AJ32" i="2"/>
  <c r="AK116" i="2"/>
  <c r="AI94" i="2"/>
  <c r="AK94" i="2" s="1"/>
  <c r="AM94" i="2" s="1"/>
  <c r="AH94" i="2"/>
  <c r="AJ94" i="2" s="1"/>
  <c r="AM84" i="2"/>
  <c r="AO84" i="2" s="1"/>
  <c r="AQ84" i="2" s="1"/>
  <c r="AN234" i="2"/>
  <c r="AP234" i="2" s="1"/>
  <c r="AL271" i="2"/>
  <c r="AN271" i="2" s="1"/>
  <c r="AP271" i="2" s="1"/>
  <c r="AI169" i="2"/>
  <c r="AK169" i="2" s="1"/>
  <c r="AH169" i="2"/>
  <c r="AJ169" i="2" s="1"/>
  <c r="AL169" i="2" s="1"/>
  <c r="AI220" i="2"/>
  <c r="AK220" i="2" s="1"/>
  <c r="AH220" i="2"/>
  <c r="AJ220" i="2" s="1"/>
  <c r="AL220" i="2" s="1"/>
  <c r="AO346" i="2"/>
  <c r="AQ346" i="2" s="1"/>
  <c r="AJ365" i="2"/>
  <c r="AL365" i="2" s="1"/>
  <c r="AJ335" i="2"/>
  <c r="AL335" i="2" s="1"/>
  <c r="AI475" i="2"/>
  <c r="AH475" i="2"/>
  <c r="AJ475" i="2" s="1"/>
  <c r="AL475" i="2" s="1"/>
  <c r="AI443" i="2"/>
  <c r="AK443" i="2" s="1"/>
  <c r="AH443" i="2"/>
  <c r="AJ443" i="2" s="1"/>
  <c r="AL443" i="2" s="1"/>
  <c r="AI498" i="2"/>
  <c r="AK498" i="2" s="1"/>
  <c r="AM498" i="2" s="1"/>
  <c r="AH498" i="2"/>
  <c r="AJ498" i="2" s="1"/>
  <c r="AI466" i="2"/>
  <c r="AK466" i="2" s="1"/>
  <c r="AM466" i="2" s="1"/>
  <c r="AH466" i="2"/>
  <c r="AI434" i="2"/>
  <c r="AH434" i="2"/>
  <c r="AJ434" i="2" s="1"/>
  <c r="AL434" i="2" s="1"/>
  <c r="AK404" i="2"/>
  <c r="AK441" i="2"/>
  <c r="AI496" i="2"/>
  <c r="AK496" i="2" s="1"/>
  <c r="AM496" i="2" s="1"/>
  <c r="AH496" i="2"/>
  <c r="AI464" i="2"/>
  <c r="AK464" i="2" s="1"/>
  <c r="AM464" i="2" s="1"/>
  <c r="AH464" i="2"/>
  <c r="AJ464" i="2" s="1"/>
  <c r="AI432" i="2"/>
  <c r="AK432" i="2" s="1"/>
  <c r="AH432" i="2"/>
  <c r="AJ432" i="2" s="1"/>
  <c r="AL432" i="2" s="1"/>
  <c r="AN306" i="2"/>
  <c r="AP306" i="2" s="1"/>
  <c r="AH295" i="2"/>
  <c r="AJ295" i="2" s="1"/>
  <c r="AL295" i="2" s="1"/>
  <c r="AI295" i="2"/>
  <c r="AK295" i="2" s="1"/>
  <c r="AO272" i="2"/>
  <c r="AQ272" i="2" s="1"/>
  <c r="AJ340" i="2"/>
  <c r="AI321" i="2"/>
  <c r="AK321" i="2" s="1"/>
  <c r="AM321" i="2" s="1"/>
  <c r="AH321" i="2"/>
  <c r="AL218" i="2"/>
  <c r="AN218" i="2" s="1"/>
  <c r="AP218" i="2" s="1"/>
  <c r="AI304" i="2"/>
  <c r="AH304" i="2"/>
  <c r="AJ304" i="2" s="1"/>
  <c r="AL304" i="2" s="1"/>
  <c r="AH282" i="2"/>
  <c r="AJ282" i="2" s="1"/>
  <c r="AI282" i="2"/>
  <c r="AK282" i="2" s="1"/>
  <c r="AM282" i="2" s="1"/>
  <c r="AK286" i="2"/>
  <c r="AL254" i="2"/>
  <c r="AN254" i="2" s="1"/>
  <c r="AP254" i="2" s="1"/>
  <c r="AJ201" i="2"/>
  <c r="AL201" i="2" s="1"/>
  <c r="AK111" i="2"/>
  <c r="AM111" i="2" s="1"/>
  <c r="AL139" i="2"/>
  <c r="AN139" i="2" s="1"/>
  <c r="AP139" i="2" s="1"/>
  <c r="AI209" i="2"/>
  <c r="AH209" i="2"/>
  <c r="AJ209" i="2" s="1"/>
  <c r="AL209" i="2" s="1"/>
  <c r="AM261" i="2"/>
  <c r="AO261" i="2" s="1"/>
  <c r="AQ261" i="2" s="1"/>
  <c r="AJ124" i="2"/>
  <c r="AH193" i="2"/>
  <c r="AJ193" i="2" s="1"/>
  <c r="AL193" i="2" s="1"/>
  <c r="AI193" i="2"/>
  <c r="AM314" i="2"/>
  <c r="AO314" i="2" s="1"/>
  <c r="AQ314" i="2" s="1"/>
  <c r="AK133" i="2"/>
  <c r="AK216" i="2"/>
  <c r="AJ141" i="2"/>
  <c r="AL141" i="2" s="1"/>
  <c r="AK170" i="2"/>
  <c r="AM170" i="2" s="1"/>
  <c r="AK19" i="2"/>
  <c r="AM19" i="2" s="1"/>
  <c r="AJ110" i="2"/>
  <c r="AL110" i="2" s="1"/>
  <c r="AH9" i="2"/>
  <c r="AI9" i="2"/>
  <c r="AK9" i="2" s="1"/>
  <c r="AM9" i="2" s="1"/>
  <c r="AI80" i="2"/>
  <c r="AK80" i="2" s="1"/>
  <c r="AH80" i="2"/>
  <c r="AJ80" i="2" s="1"/>
  <c r="AL80" i="2" s="1"/>
  <c r="AH90" i="2"/>
  <c r="AJ90" i="2" s="1"/>
  <c r="AL90" i="2" s="1"/>
  <c r="AI90" i="2"/>
  <c r="AK90" i="2" s="1"/>
  <c r="AK114" i="2"/>
  <c r="AM114" i="2" s="1"/>
  <c r="AK52" i="2"/>
  <c r="AI21" i="2"/>
  <c r="AK21" i="2" s="1"/>
  <c r="AM21" i="2" s="1"/>
  <c r="AH21" i="2"/>
  <c r="AJ21" i="2" s="1"/>
  <c r="AK29" i="2"/>
  <c r="AO226" i="2"/>
  <c r="AQ226" i="2" s="1"/>
  <c r="AK2" i="2"/>
  <c r="AH15" i="2"/>
  <c r="AJ15" i="2" s="1"/>
  <c r="AI15" i="2"/>
  <c r="AK15" i="2" s="1"/>
  <c r="AM15" i="2" s="1"/>
  <c r="AI371" i="2"/>
  <c r="AK371" i="2" s="1"/>
  <c r="AH371" i="2"/>
  <c r="AJ371" i="2" s="1"/>
  <c r="AL371" i="2" s="1"/>
  <c r="AO375" i="2"/>
  <c r="AQ375" i="2" s="1"/>
  <c r="AH258" i="2"/>
  <c r="AJ258" i="2" s="1"/>
  <c r="AI258" i="2"/>
  <c r="AK258" i="2" s="1"/>
  <c r="AM258" i="2" s="1"/>
  <c r="AJ301" i="2"/>
  <c r="AO131" i="2"/>
  <c r="AQ131" i="2" s="1"/>
  <c r="AK174" i="2"/>
  <c r="AM174" i="2" s="1"/>
  <c r="AO177" i="2"/>
  <c r="AQ177" i="2" s="1"/>
  <c r="AM108" i="2"/>
  <c r="AO108" i="2" s="1"/>
  <c r="AQ108" i="2" s="1"/>
  <c r="AI469" i="2"/>
  <c r="AK469" i="2" s="1"/>
  <c r="AM469" i="2" s="1"/>
  <c r="AH469" i="2"/>
  <c r="AI398" i="2"/>
  <c r="AH398" i="2"/>
  <c r="AJ429" i="2"/>
  <c r="AL429" i="2" s="1"/>
  <c r="AK444" i="2"/>
  <c r="AM444" i="2" s="1"/>
  <c r="AK475" i="2"/>
  <c r="AK434" i="2"/>
  <c r="AH303" i="2"/>
  <c r="AJ303" i="2" s="1"/>
  <c r="AI303" i="2"/>
  <c r="AK303" i="2" s="1"/>
  <c r="AM303" i="2" s="1"/>
  <c r="AL184" i="2"/>
  <c r="AN184" i="2" s="1"/>
  <c r="AP184" i="2" s="1"/>
  <c r="AL394" i="2"/>
  <c r="AN394" i="2" s="1"/>
  <c r="AP394" i="2" s="1"/>
  <c r="AK399" i="2"/>
  <c r="AM399" i="2" s="1"/>
  <c r="AK438" i="2"/>
  <c r="AI493" i="2"/>
  <c r="AK493" i="2" s="1"/>
  <c r="AH493" i="2"/>
  <c r="AJ493" i="2" s="1"/>
  <c r="AL493" i="2" s="1"/>
  <c r="AI429" i="2"/>
  <c r="AH429" i="2"/>
  <c r="AJ436" i="2"/>
  <c r="AJ499" i="2"/>
  <c r="AL499" i="2" s="1"/>
  <c r="AK369" i="2"/>
  <c r="AM369" i="2" s="1"/>
  <c r="AJ458" i="2"/>
  <c r="AL458" i="2" s="1"/>
  <c r="AJ403" i="2"/>
  <c r="AJ456" i="2"/>
  <c r="AJ424" i="2"/>
  <c r="AI487" i="2"/>
  <c r="AK487" i="2" s="1"/>
  <c r="AH487" i="2"/>
  <c r="AJ487" i="2" s="1"/>
  <c r="AL487" i="2" s="1"/>
  <c r="AI455" i="2"/>
  <c r="AK455" i="2" s="1"/>
  <c r="AH455" i="2"/>
  <c r="AJ455" i="2" s="1"/>
  <c r="AL455" i="2" s="1"/>
  <c r="AI423" i="2"/>
  <c r="AK423" i="2" s="1"/>
  <c r="AM423" i="2" s="1"/>
  <c r="AH423" i="2"/>
  <c r="AJ423" i="2" s="1"/>
  <c r="AJ302" i="2"/>
  <c r="AL302" i="2" s="1"/>
  <c r="AH291" i="2"/>
  <c r="AJ291" i="2" s="1"/>
  <c r="AI291" i="2"/>
  <c r="AK291" i="2" s="1"/>
  <c r="AM291" i="2" s="1"/>
  <c r="AM406" i="2"/>
  <c r="AO406" i="2" s="1"/>
  <c r="AQ406" i="2" s="1"/>
  <c r="AM264" i="2"/>
  <c r="AO264" i="2" s="1"/>
  <c r="AQ264" i="2" s="1"/>
  <c r="AH329" i="2"/>
  <c r="AJ329" i="2" s="1"/>
  <c r="AI329" i="2"/>
  <c r="AK329" i="2" s="1"/>
  <c r="AM329" i="2" s="1"/>
  <c r="AK357" i="2"/>
  <c r="AL330" i="2"/>
  <c r="AN330" i="2" s="1"/>
  <c r="AP330" i="2" s="1"/>
  <c r="AN217" i="2"/>
  <c r="AP217" i="2" s="1"/>
  <c r="AK171" i="2"/>
  <c r="AM171" i="2" s="1"/>
  <c r="AJ332" i="2"/>
  <c r="AJ321" i="2"/>
  <c r="AI320" i="2"/>
  <c r="AK320" i="2" s="1"/>
  <c r="AM320" i="2" s="1"/>
  <c r="AH320" i="2"/>
  <c r="AJ320" i="2" s="1"/>
  <c r="AO384" i="2"/>
  <c r="AQ384" i="2" s="1"/>
  <c r="AM305" i="2"/>
  <c r="AO305" i="2" s="1"/>
  <c r="AQ305" i="2" s="1"/>
  <c r="AL190" i="2"/>
  <c r="AN190" i="2" s="1"/>
  <c r="AP190" i="2" s="1"/>
  <c r="AK105" i="2"/>
  <c r="AI201" i="2"/>
  <c r="AH201" i="2"/>
  <c r="AJ105" i="2"/>
  <c r="AL105" i="2" s="1"/>
  <c r="AJ154" i="2"/>
  <c r="AJ207" i="2"/>
  <c r="AL238" i="2"/>
  <c r="AN238" i="2" s="1"/>
  <c r="AP238" i="2" s="1"/>
  <c r="AI175" i="2"/>
  <c r="AK175" i="2" s="1"/>
  <c r="AM175" i="2" s="1"/>
  <c r="AH175" i="2"/>
  <c r="AJ175" i="2" s="1"/>
  <c r="AL175" i="2" s="1"/>
  <c r="AN175" i="2" s="1"/>
  <c r="AP175" i="2" s="1"/>
  <c r="AO278" i="2"/>
  <c r="AQ278" i="2" s="1"/>
  <c r="AL270" i="2"/>
  <c r="AN270" i="2" s="1"/>
  <c r="AP270" i="2" s="1"/>
  <c r="AK129" i="2"/>
  <c r="AM129" i="2" s="1"/>
  <c r="AL263" i="2"/>
  <c r="AN263" i="2" s="1"/>
  <c r="AP263" i="2" s="1"/>
  <c r="AM217" i="2"/>
  <c r="AO217" i="2" s="1"/>
  <c r="AQ217" i="2" s="1"/>
  <c r="AL280" i="2"/>
  <c r="AN280" i="2" s="1"/>
  <c r="AP280" i="2" s="1"/>
  <c r="AH170" i="2"/>
  <c r="AJ170" i="2" s="1"/>
  <c r="AI170" i="2"/>
  <c r="AJ6" i="2"/>
  <c r="AL6" i="2" s="1"/>
  <c r="AI10" i="2"/>
  <c r="AK10" i="2" s="1"/>
  <c r="AM10" i="2" s="1"/>
  <c r="AH10" i="2"/>
  <c r="AK3" i="2"/>
  <c r="AH51" i="2"/>
  <c r="AJ51" i="2" s="1"/>
  <c r="AI51" i="2"/>
  <c r="AK51" i="2" s="1"/>
  <c r="AM51" i="2" s="1"/>
  <c r="AJ53" i="2"/>
  <c r="AL53" i="2" s="1"/>
  <c r="AK82" i="2"/>
  <c r="AM82" i="2" s="1"/>
  <c r="AK63" i="2"/>
  <c r="AM63" i="2" s="1"/>
  <c r="AH64" i="2"/>
  <c r="AJ64" i="2" s="1"/>
  <c r="AI64" i="2"/>
  <c r="AK64" i="2" s="1"/>
  <c r="AM64" i="2" s="1"/>
  <c r="AM104" i="2"/>
  <c r="AO104" i="2" s="1"/>
  <c r="AQ104" i="2" s="1"/>
  <c r="AJ45" i="2"/>
  <c r="AM233" i="2"/>
  <c r="AO233" i="2" s="1"/>
  <c r="AQ233" i="2" s="1"/>
  <c r="AH29" i="2"/>
  <c r="AJ29" i="2" s="1"/>
  <c r="AL29" i="2" s="1"/>
  <c r="AI29" i="2"/>
  <c r="AH40" i="2"/>
  <c r="AI40" i="2"/>
  <c r="AK40" i="2" s="1"/>
  <c r="AM40" i="2" s="1"/>
  <c r="AJ10" i="2"/>
  <c r="AK301" i="2"/>
  <c r="AM301" i="2" s="1"/>
  <c r="AI348" i="2"/>
  <c r="AK348" i="2" s="1"/>
  <c r="AM348" i="2" s="1"/>
  <c r="AH348" i="2"/>
  <c r="AJ348" i="2" s="1"/>
  <c r="AI446" i="2"/>
  <c r="AK446" i="2" s="1"/>
  <c r="AH446" i="2"/>
  <c r="AJ446" i="2" s="1"/>
  <c r="AL446" i="2" s="1"/>
  <c r="AK396" i="2"/>
  <c r="AM396" i="2" s="1"/>
  <c r="AK429" i="2"/>
  <c r="AN351" i="2"/>
  <c r="AP351" i="2" s="1"/>
  <c r="AJ473" i="2"/>
  <c r="AN325" i="2"/>
  <c r="AP325" i="2" s="1"/>
  <c r="AH333" i="2"/>
  <c r="AJ333" i="2" s="1"/>
  <c r="AI333" i="2"/>
  <c r="AK333" i="2" s="1"/>
  <c r="AM333" i="2" s="1"/>
  <c r="AK324" i="2"/>
  <c r="AM324" i="2" s="1"/>
  <c r="AK347" i="2"/>
  <c r="AK304" i="2"/>
  <c r="AI276" i="2"/>
  <c r="AK276" i="2" s="1"/>
  <c r="AH276" i="2"/>
  <c r="AJ276" i="2" s="1"/>
  <c r="AL276" i="2" s="1"/>
  <c r="AK201" i="2"/>
  <c r="AO165" i="2"/>
  <c r="AQ165" i="2" s="1"/>
  <c r="AN78" i="2"/>
  <c r="AP78" i="2" s="1"/>
  <c r="AK137" i="2"/>
  <c r="AJ470" i="2"/>
  <c r="AL395" i="2"/>
  <c r="AN395" i="2" s="1"/>
  <c r="AP395" i="2" s="1"/>
  <c r="AI476" i="2"/>
  <c r="AK476" i="2" s="1"/>
  <c r="AM476" i="2" s="1"/>
  <c r="AO476" i="2" s="1"/>
  <c r="AQ476" i="2" s="1"/>
  <c r="AH476" i="2"/>
  <c r="AJ476" i="2" s="1"/>
  <c r="AL476" i="2" s="1"/>
  <c r="AK502" i="2"/>
  <c r="AM502" i="2" s="1"/>
  <c r="AK470" i="2"/>
  <c r="AM470" i="2" s="1"/>
  <c r="AH381" i="2"/>
  <c r="AJ381" i="2" s="1"/>
  <c r="AL381" i="2" s="1"/>
  <c r="AI381" i="2"/>
  <c r="AK381" i="2" s="1"/>
  <c r="AI461" i="2"/>
  <c r="AK461" i="2" s="1"/>
  <c r="AH461" i="2"/>
  <c r="AJ461" i="2" s="1"/>
  <c r="AL461" i="2" s="1"/>
  <c r="AJ500" i="2"/>
  <c r="AL500" i="2" s="1"/>
  <c r="AJ468" i="2"/>
  <c r="AL468" i="2" s="1"/>
  <c r="AJ398" i="2"/>
  <c r="AL398" i="2" s="1"/>
  <c r="AJ467" i="2"/>
  <c r="AL467" i="2" s="1"/>
  <c r="AJ435" i="2"/>
  <c r="AJ490" i="2"/>
  <c r="AJ426" i="2"/>
  <c r="AJ488" i="2"/>
  <c r="AM379" i="2"/>
  <c r="AO379" i="2" s="1"/>
  <c r="AQ379" i="2" s="1"/>
  <c r="AI382" i="2"/>
  <c r="AK382" i="2" s="1"/>
  <c r="AM382" i="2" s="1"/>
  <c r="AH382" i="2"/>
  <c r="AJ382" i="2" s="1"/>
  <c r="AJ485" i="2"/>
  <c r="AJ453" i="2"/>
  <c r="AJ421" i="2"/>
  <c r="AK500" i="2"/>
  <c r="AK468" i="2"/>
  <c r="AK436" i="2"/>
  <c r="AM436" i="2" s="1"/>
  <c r="AI385" i="2"/>
  <c r="AK385" i="2" s="1"/>
  <c r="AM385" i="2" s="1"/>
  <c r="AH385" i="2"/>
  <c r="AJ385" i="2" s="1"/>
  <c r="AK499" i="2"/>
  <c r="AK467" i="2"/>
  <c r="AK353" i="2"/>
  <c r="AM353" i="2" s="1"/>
  <c r="AK490" i="2"/>
  <c r="AM490" i="2" s="1"/>
  <c r="AK458" i="2"/>
  <c r="AK426" i="2"/>
  <c r="AM426" i="2" s="1"/>
  <c r="AI473" i="2"/>
  <c r="AK473" i="2" s="1"/>
  <c r="AM473" i="2" s="1"/>
  <c r="AH473" i="2"/>
  <c r="AI441" i="2"/>
  <c r="AH441" i="2"/>
  <c r="AJ441" i="2" s="1"/>
  <c r="AL441" i="2" s="1"/>
  <c r="AK488" i="2"/>
  <c r="AM488" i="2" s="1"/>
  <c r="AK456" i="2"/>
  <c r="AM456" i="2" s="1"/>
  <c r="AK424" i="2"/>
  <c r="AM424" i="2" s="1"/>
  <c r="AJ479" i="2"/>
  <c r="AJ447" i="2"/>
  <c r="AL447" i="2" s="1"/>
  <c r="AH363" i="2"/>
  <c r="AI363" i="2"/>
  <c r="AK363" i="2" s="1"/>
  <c r="AM363" i="2" s="1"/>
  <c r="AJ298" i="2"/>
  <c r="AH287" i="2"/>
  <c r="AJ287" i="2" s="1"/>
  <c r="AI287" i="2"/>
  <c r="AK287" i="2" s="1"/>
  <c r="AM287" i="2" s="1"/>
  <c r="AK389" i="2"/>
  <c r="AM389" i="2" s="1"/>
  <c r="AK256" i="2"/>
  <c r="AM256" i="2" s="1"/>
  <c r="AI326" i="2"/>
  <c r="AK326" i="2" s="1"/>
  <c r="AM326" i="2" s="1"/>
  <c r="AH326" i="2"/>
  <c r="AJ326" i="2" s="1"/>
  <c r="AJ327" i="2"/>
  <c r="AL327" i="2" s="1"/>
  <c r="AM212" i="2"/>
  <c r="AO212" i="2" s="1"/>
  <c r="AQ212" i="2" s="1"/>
  <c r="AK227" i="2"/>
  <c r="AK275" i="2"/>
  <c r="AM275" i="2" s="1"/>
  <c r="AI316" i="2"/>
  <c r="AK316" i="2" s="1"/>
  <c r="AH316" i="2"/>
  <c r="AJ316" i="2" s="1"/>
  <c r="AL316" i="2" s="1"/>
  <c r="AK155" i="2"/>
  <c r="AM155" i="2" s="1"/>
  <c r="AM277" i="2"/>
  <c r="AO277" i="2" s="1"/>
  <c r="AQ277" i="2" s="1"/>
  <c r="AK293" i="2"/>
  <c r="AM293" i="2" s="1"/>
  <c r="AM391" i="2"/>
  <c r="AO391" i="2" s="1"/>
  <c r="AQ391" i="2" s="1"/>
  <c r="AJ267" i="2"/>
  <c r="AK339" i="2"/>
  <c r="AM339" i="2" s="1"/>
  <c r="AK97" i="2"/>
  <c r="AM97" i="2" s="1"/>
  <c r="AK151" i="2"/>
  <c r="AI221" i="2"/>
  <c r="AK221" i="2" s="1"/>
  <c r="AM221" i="2" s="1"/>
  <c r="AH221" i="2"/>
  <c r="AJ221" i="2" s="1"/>
  <c r="AK207" i="2"/>
  <c r="AM207" i="2" s="1"/>
  <c r="AJ120" i="2"/>
  <c r="AI145" i="2"/>
  <c r="AK145" i="2" s="1"/>
  <c r="AM145" i="2" s="1"/>
  <c r="AH145" i="2"/>
  <c r="AJ163" i="2"/>
  <c r="AL163" i="2" s="1"/>
  <c r="AK125" i="2"/>
  <c r="AI216" i="2"/>
  <c r="AH216" i="2"/>
  <c r="AJ216" i="2" s="1"/>
  <c r="AL216" i="2" s="1"/>
  <c r="AJ137" i="2"/>
  <c r="AL137" i="2" s="1"/>
  <c r="AH183" i="2"/>
  <c r="AJ183" i="2" s="1"/>
  <c r="AI183" i="2"/>
  <c r="AK183" i="2" s="1"/>
  <c r="AM183" i="2" s="1"/>
  <c r="AM204" i="2"/>
  <c r="AO204" i="2" s="1"/>
  <c r="AQ204" i="2" s="1"/>
  <c r="AJ55" i="2"/>
  <c r="AJ43" i="2"/>
  <c r="AL43" i="2" s="1"/>
  <c r="AJ98" i="2"/>
  <c r="AJ28" i="2"/>
  <c r="AJ75" i="2"/>
  <c r="AJ36" i="2"/>
  <c r="AI138" i="2"/>
  <c r="AK138" i="2" s="1"/>
  <c r="AM138" i="2" s="1"/>
  <c r="AH138" i="2"/>
  <c r="AH63" i="2"/>
  <c r="AJ63" i="2" s="1"/>
  <c r="AI63" i="2"/>
  <c r="AH74" i="2"/>
  <c r="AJ74" i="2" s="1"/>
  <c r="AL74" i="2" s="1"/>
  <c r="AI74" i="2"/>
  <c r="AK74" i="2" s="1"/>
  <c r="AK62" i="2"/>
  <c r="AM62" i="2" s="1"/>
  <c r="AJ67" i="2"/>
  <c r="AJ40" i="2"/>
  <c r="AK134" i="2"/>
  <c r="AI5" i="2"/>
  <c r="AK5" i="2" s="1"/>
  <c r="AM5" i="2" s="1"/>
  <c r="AH5" i="2"/>
  <c r="AI101" i="2"/>
  <c r="AK101" i="2" s="1"/>
  <c r="AM101" i="2" s="1"/>
  <c r="AH101" i="2"/>
  <c r="AJ101" i="2" s="1"/>
  <c r="AJ130" i="2"/>
  <c r="AL130" i="2" s="1"/>
  <c r="AL474" i="2" l="1"/>
  <c r="AN474" i="2" s="1"/>
  <c r="AP474" i="2" s="1"/>
  <c r="AM41" i="2"/>
  <c r="AO41" i="2" s="1"/>
  <c r="AQ41" i="2" s="1"/>
  <c r="AL402" i="2"/>
  <c r="AN402" i="2" s="1"/>
  <c r="AP402" i="2" s="1"/>
  <c r="AO34" i="2"/>
  <c r="AQ34" i="2" s="1"/>
  <c r="AM213" i="2"/>
  <c r="AO213" i="2" s="1"/>
  <c r="AQ213" i="2" s="1"/>
  <c r="AO474" i="2"/>
  <c r="AQ474" i="2" s="1"/>
  <c r="AN41" i="2"/>
  <c r="AP41" i="2" s="1"/>
  <c r="AL462" i="2"/>
  <c r="AN462" i="2" s="1"/>
  <c r="AP462" i="2" s="1"/>
  <c r="AL465" i="2"/>
  <c r="AN465" i="2" s="1"/>
  <c r="AP465" i="2" s="1"/>
  <c r="AM276" i="2"/>
  <c r="AO276" i="2" s="1"/>
  <c r="AQ276" i="2" s="1"/>
  <c r="AO462" i="2"/>
  <c r="AQ462" i="2" s="1"/>
  <c r="AN312" i="2"/>
  <c r="AP312" i="2" s="1"/>
  <c r="AL329" i="2"/>
  <c r="AN329" i="2" s="1"/>
  <c r="AP329" i="2" s="1"/>
  <c r="AL419" i="2"/>
  <c r="AN419" i="2" s="1"/>
  <c r="AP419" i="2" s="1"/>
  <c r="AM341" i="2"/>
  <c r="AO341" i="2" s="1"/>
  <c r="AQ341" i="2" s="1"/>
  <c r="AM448" i="2"/>
  <c r="AO448" i="2" s="1"/>
  <c r="AQ448" i="2" s="1"/>
  <c r="AN356" i="2"/>
  <c r="AP356" i="2" s="1"/>
  <c r="AL109" i="2"/>
  <c r="AN109" i="2" s="1"/>
  <c r="AP109" i="2" s="1"/>
  <c r="AL439" i="2"/>
  <c r="AN439" i="2" s="1"/>
  <c r="AP439" i="2" s="1"/>
  <c r="AM312" i="2"/>
  <c r="AO312" i="2" s="1"/>
  <c r="AQ312" i="2" s="1"/>
  <c r="AM220" i="2"/>
  <c r="AO220" i="2" s="1"/>
  <c r="AQ220" i="2" s="1"/>
  <c r="AL274" i="2"/>
  <c r="AN274" i="2" s="1"/>
  <c r="AP274" i="2" s="1"/>
  <c r="AN415" i="2"/>
  <c r="AP415" i="2" s="1"/>
  <c r="AN253" i="2"/>
  <c r="AP253" i="2" s="1"/>
  <c r="AN150" i="2"/>
  <c r="AP150" i="2" s="1"/>
  <c r="AL282" i="2"/>
  <c r="AN282" i="2" s="1"/>
  <c r="AP282" i="2" s="1"/>
  <c r="AM169" i="2"/>
  <c r="AO169" i="2" s="1"/>
  <c r="AQ169" i="2" s="1"/>
  <c r="AN451" i="2"/>
  <c r="AP451" i="2" s="1"/>
  <c r="AM157" i="2"/>
  <c r="AO157" i="2" s="1"/>
  <c r="AQ157" i="2" s="1"/>
  <c r="AO450" i="2"/>
  <c r="AQ450" i="2" s="1"/>
  <c r="AM418" i="2"/>
  <c r="AO418" i="2" s="1"/>
  <c r="AQ418" i="2" s="1"/>
  <c r="AM415" i="2"/>
  <c r="AO415" i="2" s="1"/>
  <c r="AQ415" i="2" s="1"/>
  <c r="AM253" i="2"/>
  <c r="AO253" i="2" s="1"/>
  <c r="AQ253" i="2" s="1"/>
  <c r="AM150" i="2"/>
  <c r="AO150" i="2" s="1"/>
  <c r="AQ150" i="2" s="1"/>
  <c r="AL333" i="2"/>
  <c r="AN333" i="2" s="1"/>
  <c r="AP333" i="2" s="1"/>
  <c r="AN493" i="2"/>
  <c r="AP493" i="2" s="1"/>
  <c r="AM495" i="2"/>
  <c r="AO495" i="2" s="1"/>
  <c r="AQ495" i="2" s="1"/>
  <c r="AM309" i="2"/>
  <c r="AO309" i="2" s="1"/>
  <c r="AQ309" i="2" s="1"/>
  <c r="AN322" i="2"/>
  <c r="AP322" i="2" s="1"/>
  <c r="AM451" i="2"/>
  <c r="AO451" i="2" s="1"/>
  <c r="AQ451" i="2" s="1"/>
  <c r="AN387" i="2"/>
  <c r="AP387" i="2" s="1"/>
  <c r="AN33" i="2"/>
  <c r="AP33" i="2" s="1"/>
  <c r="AO333" i="2"/>
  <c r="AQ333" i="2" s="1"/>
  <c r="AN309" i="2"/>
  <c r="AP309" i="2" s="1"/>
  <c r="AL101" i="2"/>
  <c r="AN101" i="2" s="1"/>
  <c r="AP101" i="2" s="1"/>
  <c r="AL221" i="2"/>
  <c r="AN221" i="2" s="1"/>
  <c r="AP221" i="2" s="1"/>
  <c r="AL326" i="2"/>
  <c r="AN326" i="2" s="1"/>
  <c r="AP326" i="2" s="1"/>
  <c r="AL382" i="2"/>
  <c r="AN382" i="2" s="1"/>
  <c r="AP382" i="2" s="1"/>
  <c r="AL423" i="2"/>
  <c r="AN423" i="2" s="1"/>
  <c r="AP423" i="2" s="1"/>
  <c r="AM493" i="2"/>
  <c r="AO493" i="2" s="1"/>
  <c r="AQ493" i="2" s="1"/>
  <c r="AL289" i="2"/>
  <c r="AN289" i="2" s="1"/>
  <c r="AP289" i="2" s="1"/>
  <c r="AM322" i="2"/>
  <c r="AO322" i="2" s="1"/>
  <c r="AQ322" i="2" s="1"/>
  <c r="AL483" i="2"/>
  <c r="AN483" i="2" s="1"/>
  <c r="AP483" i="2" s="1"/>
  <c r="AO491" i="2"/>
  <c r="AQ491" i="2" s="1"/>
  <c r="AN286" i="2"/>
  <c r="AP286" i="2" s="1"/>
  <c r="AM387" i="2"/>
  <c r="AO387" i="2" s="1"/>
  <c r="AQ387" i="2" s="1"/>
  <c r="AO282" i="2"/>
  <c r="AQ282" i="2" s="1"/>
  <c r="AN476" i="2"/>
  <c r="AP476" i="2" s="1"/>
  <c r="AO423" i="2"/>
  <c r="AQ423" i="2" s="1"/>
  <c r="AO289" i="2"/>
  <c r="AQ289" i="2" s="1"/>
  <c r="AO483" i="2"/>
  <c r="AQ483" i="2" s="1"/>
  <c r="AM316" i="2"/>
  <c r="AO316" i="2" s="1"/>
  <c r="AQ316" i="2" s="1"/>
  <c r="AM90" i="2"/>
  <c r="AO90" i="2" s="1"/>
  <c r="AQ90" i="2" s="1"/>
  <c r="AL498" i="2"/>
  <c r="AN498" i="2" s="1"/>
  <c r="AP498" i="2" s="1"/>
  <c r="AL94" i="2"/>
  <c r="AN94" i="2" s="1"/>
  <c r="AP94" i="2" s="1"/>
  <c r="AL50" i="2"/>
  <c r="AN50" i="2" s="1"/>
  <c r="AP50" i="2" s="1"/>
  <c r="AN497" i="2"/>
  <c r="AP497" i="2" s="1"/>
  <c r="AO199" i="2"/>
  <c r="AQ199" i="2" s="1"/>
  <c r="AO59" i="2"/>
  <c r="AQ59" i="2" s="1"/>
  <c r="AO266" i="2"/>
  <c r="AQ266" i="2" s="1"/>
  <c r="AN472" i="2"/>
  <c r="AP472" i="2" s="1"/>
  <c r="AM386" i="2"/>
  <c r="AO386" i="2" s="1"/>
  <c r="AQ386" i="2" s="1"/>
  <c r="AN126" i="2"/>
  <c r="AP126" i="2" s="1"/>
  <c r="AN457" i="2"/>
  <c r="AP457" i="2" s="1"/>
  <c r="AM497" i="2"/>
  <c r="AO497" i="2" s="1"/>
  <c r="AQ497" i="2" s="1"/>
  <c r="AL199" i="2"/>
  <c r="AN199" i="2" s="1"/>
  <c r="AP199" i="2" s="1"/>
  <c r="AL59" i="2"/>
  <c r="AN59" i="2" s="1"/>
  <c r="AP59" i="2" s="1"/>
  <c r="AL266" i="2"/>
  <c r="AN266" i="2" s="1"/>
  <c r="AP266" i="2" s="1"/>
  <c r="AL54" i="2"/>
  <c r="AN54" i="2" s="1"/>
  <c r="AP54" i="2" s="1"/>
  <c r="AM463" i="2"/>
  <c r="AO463" i="2" s="1"/>
  <c r="AQ463" i="2" s="1"/>
  <c r="AO326" i="2"/>
  <c r="AQ326" i="2" s="1"/>
  <c r="AL44" i="2"/>
  <c r="AN44" i="2" s="1"/>
  <c r="AP44" i="2" s="1"/>
  <c r="AM373" i="2"/>
  <c r="AO373" i="2" s="1"/>
  <c r="AQ373" i="2" s="1"/>
  <c r="AL47" i="2"/>
  <c r="AN47" i="2" s="1"/>
  <c r="AP47" i="2" s="1"/>
  <c r="AM472" i="2"/>
  <c r="AO472" i="2" s="1"/>
  <c r="AQ472" i="2" s="1"/>
  <c r="AM126" i="2"/>
  <c r="AO126" i="2" s="1"/>
  <c r="AQ126" i="2" s="1"/>
  <c r="AM457" i="2"/>
  <c r="AO457" i="2" s="1"/>
  <c r="AQ457" i="2" s="1"/>
  <c r="AN316" i="2"/>
  <c r="AP316" i="2" s="1"/>
  <c r="AN220" i="2"/>
  <c r="AP220" i="2" s="1"/>
  <c r="AO94" i="2"/>
  <c r="AQ94" i="2" s="1"/>
  <c r="AM487" i="2"/>
  <c r="AO487" i="2" s="1"/>
  <c r="AQ487" i="2" s="1"/>
  <c r="AM80" i="2"/>
  <c r="AO80" i="2" s="1"/>
  <c r="AQ80" i="2" s="1"/>
  <c r="AM443" i="2"/>
  <c r="AO443" i="2" s="1"/>
  <c r="AQ443" i="2" s="1"/>
  <c r="AO31" i="2"/>
  <c r="AQ31" i="2" s="1"/>
  <c r="AO71" i="2"/>
  <c r="AQ71" i="2" s="1"/>
  <c r="AM117" i="2"/>
  <c r="AO117" i="2" s="1"/>
  <c r="AQ117" i="2" s="1"/>
  <c r="AO54" i="2"/>
  <c r="AQ54" i="2" s="1"/>
  <c r="AO382" i="2"/>
  <c r="AQ382" i="2" s="1"/>
  <c r="AO498" i="2"/>
  <c r="AQ498" i="2" s="1"/>
  <c r="AN432" i="2"/>
  <c r="AP432" i="2" s="1"/>
  <c r="AN475" i="2"/>
  <c r="AP475" i="2" s="1"/>
  <c r="AL452" i="2"/>
  <c r="AN452" i="2" s="1"/>
  <c r="AP452" i="2" s="1"/>
  <c r="AL243" i="2"/>
  <c r="AN243" i="2" s="1"/>
  <c r="AP243" i="2" s="1"/>
  <c r="AM489" i="2"/>
  <c r="AO489" i="2" s="1"/>
  <c r="AQ489" i="2" s="1"/>
  <c r="AN308" i="2"/>
  <c r="AP308" i="2" s="1"/>
  <c r="AO332" i="2"/>
  <c r="AQ332" i="2" s="1"/>
  <c r="AO385" i="2"/>
  <c r="AQ385" i="2" s="1"/>
  <c r="AM461" i="2"/>
  <c r="AO461" i="2" s="1"/>
  <c r="AQ461" i="2" s="1"/>
  <c r="AO23" i="2"/>
  <c r="AQ23" i="2" s="1"/>
  <c r="AO221" i="2"/>
  <c r="AQ221" i="2" s="1"/>
  <c r="AO64" i="2"/>
  <c r="AQ64" i="2" s="1"/>
  <c r="AL64" i="2"/>
  <c r="AN64" i="2" s="1"/>
  <c r="AP64" i="2" s="1"/>
  <c r="AM455" i="2"/>
  <c r="AO455" i="2" s="1"/>
  <c r="AQ455" i="2" s="1"/>
  <c r="AO183" i="2"/>
  <c r="AQ183" i="2" s="1"/>
  <c r="AL183" i="2"/>
  <c r="AN183" i="2" s="1"/>
  <c r="AP183" i="2" s="1"/>
  <c r="AM432" i="2"/>
  <c r="AO432" i="2" s="1"/>
  <c r="AQ432" i="2" s="1"/>
  <c r="AO452" i="2"/>
  <c r="AQ452" i="2" s="1"/>
  <c r="AO243" i="2"/>
  <c r="AQ243" i="2" s="1"/>
  <c r="AN106" i="2"/>
  <c r="AP106" i="2" s="1"/>
  <c r="AN357" i="2"/>
  <c r="AP357" i="2" s="1"/>
  <c r="AM308" i="2"/>
  <c r="AO308" i="2" s="1"/>
  <c r="AQ308" i="2" s="1"/>
  <c r="AN74" i="2"/>
  <c r="AP74" i="2" s="1"/>
  <c r="AO320" i="2"/>
  <c r="AQ320" i="2" s="1"/>
  <c r="AN90" i="2"/>
  <c r="AP90" i="2" s="1"/>
  <c r="AN487" i="2"/>
  <c r="AP487" i="2" s="1"/>
  <c r="AM446" i="2"/>
  <c r="AO446" i="2" s="1"/>
  <c r="AQ446" i="2" s="1"/>
  <c r="AO175" i="2"/>
  <c r="AQ175" i="2" s="1"/>
  <c r="AM74" i="2"/>
  <c r="AO74" i="2" s="1"/>
  <c r="AQ74" i="2" s="1"/>
  <c r="AL385" i="2"/>
  <c r="AN385" i="2" s="1"/>
  <c r="AP385" i="2" s="1"/>
  <c r="AM371" i="2"/>
  <c r="AO371" i="2" s="1"/>
  <c r="AQ371" i="2" s="1"/>
  <c r="AL464" i="2"/>
  <c r="AN464" i="2" s="1"/>
  <c r="AP464" i="2" s="1"/>
  <c r="AM442" i="2"/>
  <c r="AO442" i="2" s="1"/>
  <c r="AQ442" i="2" s="1"/>
  <c r="AL484" i="2"/>
  <c r="AN484" i="2" s="1"/>
  <c r="AP484" i="2" s="1"/>
  <c r="AM178" i="2"/>
  <c r="AO178" i="2" s="1"/>
  <c r="AQ178" i="2" s="1"/>
  <c r="AL244" i="2"/>
  <c r="AN244" i="2" s="1"/>
  <c r="AP244" i="2" s="1"/>
  <c r="AM405" i="2"/>
  <c r="AO405" i="2" s="1"/>
  <c r="AQ405" i="2" s="1"/>
  <c r="AL494" i="2"/>
  <c r="AN494" i="2" s="1"/>
  <c r="AP494" i="2" s="1"/>
  <c r="AM144" i="2"/>
  <c r="AO144" i="2" s="1"/>
  <c r="AQ144" i="2" s="1"/>
  <c r="AL120" i="2"/>
  <c r="AN120" i="2" s="1"/>
  <c r="AP120" i="2" s="1"/>
  <c r="AM227" i="2"/>
  <c r="AL227" i="2"/>
  <c r="AN227" i="2" s="1"/>
  <c r="AP227" i="2" s="1"/>
  <c r="AL332" i="2"/>
  <c r="AN332" i="2" s="1"/>
  <c r="AP332" i="2" s="1"/>
  <c r="AM116" i="2"/>
  <c r="AO116" i="2" s="1"/>
  <c r="AQ116" i="2" s="1"/>
  <c r="AO339" i="2"/>
  <c r="AQ339" i="2" s="1"/>
  <c r="AO444" i="2"/>
  <c r="AQ444" i="2" s="1"/>
  <c r="AL502" i="2"/>
  <c r="AN502" i="2" s="1"/>
  <c r="AP502" i="2" s="1"/>
  <c r="AM499" i="2"/>
  <c r="AO499" i="2" s="1"/>
  <c r="AQ499" i="2" s="1"/>
  <c r="AL435" i="2"/>
  <c r="AN435" i="2" s="1"/>
  <c r="AP435" i="2" s="1"/>
  <c r="AL320" i="2"/>
  <c r="AN320" i="2" s="1"/>
  <c r="AP320" i="2" s="1"/>
  <c r="AM295" i="2"/>
  <c r="AO295" i="2" s="1"/>
  <c r="AQ295" i="2" s="1"/>
  <c r="AL118" i="2"/>
  <c r="AN118" i="2" s="1"/>
  <c r="AP118" i="2" s="1"/>
  <c r="AL71" i="2"/>
  <c r="AN71" i="2" s="1"/>
  <c r="AP71" i="2" s="1"/>
  <c r="AL444" i="2"/>
  <c r="AN444" i="2" s="1"/>
  <c r="AP444" i="2" s="1"/>
  <c r="AM356" i="2"/>
  <c r="AO356" i="2" s="1"/>
  <c r="AQ356" i="2" s="1"/>
  <c r="AN437" i="2"/>
  <c r="AP437" i="2" s="1"/>
  <c r="AO486" i="2"/>
  <c r="AQ486" i="2" s="1"/>
  <c r="AN406" i="2"/>
  <c r="AP406" i="2" s="1"/>
  <c r="AL34" i="2"/>
  <c r="AN34" i="2" s="1"/>
  <c r="AP34" i="2" s="1"/>
  <c r="AN417" i="2"/>
  <c r="AP417" i="2" s="1"/>
  <c r="AL353" i="2"/>
  <c r="AN353" i="2" s="1"/>
  <c r="AP353" i="2" s="1"/>
  <c r="AL97" i="2"/>
  <c r="AN97" i="2" s="1"/>
  <c r="AP97" i="2" s="1"/>
  <c r="AN166" i="2"/>
  <c r="AP166" i="2" s="1"/>
  <c r="AO159" i="2"/>
  <c r="AQ159" i="2" s="1"/>
  <c r="AL31" i="2"/>
  <c r="AN31" i="2" s="1"/>
  <c r="AP31" i="2" s="1"/>
  <c r="AL167" i="2"/>
  <c r="AN167" i="2" s="1"/>
  <c r="AP167" i="2" s="1"/>
  <c r="AO118" i="2"/>
  <c r="AQ118" i="2" s="1"/>
  <c r="AL469" i="2"/>
  <c r="AN469" i="2" s="1"/>
  <c r="AP469" i="2" s="1"/>
  <c r="AL363" i="2"/>
  <c r="AN363" i="2" s="1"/>
  <c r="AP363" i="2" s="1"/>
  <c r="AL471" i="2"/>
  <c r="AN471" i="2" s="1"/>
  <c r="AP471" i="2" s="1"/>
  <c r="AM27" i="2"/>
  <c r="AO27" i="2" s="1"/>
  <c r="AQ27" i="2" s="1"/>
  <c r="AM427" i="2"/>
  <c r="AO427" i="2" s="1"/>
  <c r="AQ427" i="2" s="1"/>
  <c r="AL256" i="2"/>
  <c r="AN256" i="2" s="1"/>
  <c r="AP256" i="2" s="1"/>
  <c r="AN277" i="2"/>
  <c r="AP277" i="2" s="1"/>
  <c r="AM501" i="2"/>
  <c r="AO501" i="2" s="1"/>
  <c r="AQ501" i="2" s="1"/>
  <c r="AN378" i="2"/>
  <c r="AP378" i="2" s="1"/>
  <c r="AM478" i="2"/>
  <c r="AO478" i="2" s="1"/>
  <c r="AQ478" i="2" s="1"/>
  <c r="AO184" i="2"/>
  <c r="AQ184" i="2" s="1"/>
  <c r="AM53" i="2"/>
  <c r="AO53" i="2" s="1"/>
  <c r="AQ53" i="2" s="1"/>
  <c r="AM438" i="2"/>
  <c r="AO438" i="2" s="1"/>
  <c r="AQ438" i="2" s="1"/>
  <c r="AL75" i="2"/>
  <c r="AN75" i="2" s="1"/>
  <c r="AP75" i="2" s="1"/>
  <c r="AL112" i="2"/>
  <c r="AN112" i="2" s="1"/>
  <c r="AP112" i="2" s="1"/>
  <c r="AL388" i="2"/>
  <c r="AN388" i="2" s="1"/>
  <c r="AP388" i="2" s="1"/>
  <c r="AL9" i="2"/>
  <c r="AN9" i="2" s="1"/>
  <c r="AP9" i="2" s="1"/>
  <c r="AM33" i="2"/>
  <c r="AO33" i="2" s="1"/>
  <c r="AQ33" i="2" s="1"/>
  <c r="AL454" i="2"/>
  <c r="AN454" i="2" s="1"/>
  <c r="AP454" i="2" s="1"/>
  <c r="AO480" i="2"/>
  <c r="AQ480" i="2" s="1"/>
  <c r="AL480" i="2"/>
  <c r="AN480" i="2" s="1"/>
  <c r="AP480" i="2" s="1"/>
  <c r="AM313" i="2"/>
  <c r="AO313" i="2" s="1"/>
  <c r="AQ313" i="2" s="1"/>
  <c r="AM477" i="2"/>
  <c r="AO477" i="2" s="1"/>
  <c r="AQ477" i="2" s="1"/>
  <c r="AL491" i="2"/>
  <c r="AN491" i="2" s="1"/>
  <c r="AP491" i="2" s="1"/>
  <c r="AL445" i="2"/>
  <c r="AN445" i="2" s="1"/>
  <c r="AP445" i="2" s="1"/>
  <c r="AL48" i="2"/>
  <c r="AN48" i="2" s="1"/>
  <c r="AP48" i="2" s="1"/>
  <c r="AO147" i="2"/>
  <c r="AQ147" i="2" s="1"/>
  <c r="AN305" i="2"/>
  <c r="AP305" i="2" s="1"/>
  <c r="AM61" i="2"/>
  <c r="AO61" i="2" s="1"/>
  <c r="AQ61" i="2" s="1"/>
  <c r="AM372" i="2"/>
  <c r="AO372" i="2" s="1"/>
  <c r="AQ372" i="2" s="1"/>
  <c r="AL46" i="2"/>
  <c r="AN46" i="2" s="1"/>
  <c r="AP46" i="2" s="1"/>
  <c r="AO231" i="2"/>
  <c r="AQ231" i="2" s="1"/>
  <c r="AO395" i="2"/>
  <c r="AQ395" i="2" s="1"/>
  <c r="AO362" i="2"/>
  <c r="AQ362" i="2" s="1"/>
  <c r="AO172" i="2"/>
  <c r="AQ172" i="2" s="1"/>
  <c r="AN77" i="2"/>
  <c r="AP77" i="2" s="1"/>
  <c r="AN398" i="2"/>
  <c r="AP398" i="2" s="1"/>
  <c r="AM286" i="2"/>
  <c r="AO286" i="2" s="1"/>
  <c r="AQ286" i="2" s="1"/>
  <c r="AN108" i="2"/>
  <c r="AP108" i="2" s="1"/>
  <c r="AN338" i="2"/>
  <c r="AP338" i="2" s="1"/>
  <c r="AM8" i="2"/>
  <c r="AO8" i="2" s="1"/>
  <c r="AQ8" i="2" s="1"/>
  <c r="AO331" i="2"/>
  <c r="AQ331" i="2" s="1"/>
  <c r="AO403" i="2"/>
  <c r="AQ403" i="2" s="1"/>
  <c r="AL354" i="2"/>
  <c r="AN354" i="2" s="1"/>
  <c r="AP354" i="2" s="1"/>
  <c r="AL450" i="2"/>
  <c r="AN450" i="2" s="1"/>
  <c r="AP450" i="2" s="1"/>
  <c r="AL26" i="2"/>
  <c r="AN26" i="2" s="1"/>
  <c r="AP26" i="2" s="1"/>
  <c r="AL492" i="2"/>
  <c r="AN492" i="2" s="1"/>
  <c r="AP492" i="2" s="1"/>
  <c r="AM89" i="2"/>
  <c r="AO89" i="2" s="1"/>
  <c r="AQ89" i="2" s="1"/>
  <c r="AN142" i="2"/>
  <c r="AP142" i="2" s="1"/>
  <c r="AM163" i="2"/>
  <c r="AO163" i="2" s="1"/>
  <c r="AQ163" i="2" s="1"/>
  <c r="AN176" i="2"/>
  <c r="AP176" i="2" s="1"/>
  <c r="AO238" i="2"/>
  <c r="AQ238" i="2" s="1"/>
  <c r="AL366" i="2"/>
  <c r="AN366" i="2" s="1"/>
  <c r="AP366" i="2" s="1"/>
  <c r="AL389" i="2"/>
  <c r="AN389" i="2" s="1"/>
  <c r="AP389" i="2" s="1"/>
  <c r="AN261" i="2"/>
  <c r="AP261" i="2" s="1"/>
  <c r="AL324" i="2"/>
  <c r="AN324" i="2" s="1"/>
  <c r="AP324" i="2" s="1"/>
  <c r="AN367" i="2"/>
  <c r="AP367" i="2" s="1"/>
  <c r="AO188" i="2"/>
  <c r="AQ188" i="2" s="1"/>
  <c r="AM327" i="2"/>
  <c r="AO327" i="2" s="1"/>
  <c r="AQ327" i="2" s="1"/>
  <c r="AM201" i="2"/>
  <c r="AO201" i="2" s="1"/>
  <c r="AQ201" i="2" s="1"/>
  <c r="AL5" i="2"/>
  <c r="AN5" i="2" s="1"/>
  <c r="AP5" i="2" s="1"/>
  <c r="AM338" i="2"/>
  <c r="AO338" i="2" s="1"/>
  <c r="AQ338" i="2" s="1"/>
  <c r="AL121" i="2"/>
  <c r="AN121" i="2" s="1"/>
  <c r="AP121" i="2" s="1"/>
  <c r="AM237" i="2"/>
  <c r="AO237" i="2" s="1"/>
  <c r="AQ237" i="2" s="1"/>
  <c r="AL355" i="2"/>
  <c r="AN355" i="2" s="1"/>
  <c r="AP355" i="2" s="1"/>
  <c r="AM430" i="2"/>
  <c r="AO430" i="2" s="1"/>
  <c r="AQ430" i="2" s="1"/>
  <c r="AM161" i="2"/>
  <c r="AO161" i="2" s="1"/>
  <c r="AQ161" i="2" s="1"/>
  <c r="AO366" i="2"/>
  <c r="AQ366" i="2" s="1"/>
  <c r="AN379" i="2"/>
  <c r="AP379" i="2" s="1"/>
  <c r="AM43" i="2"/>
  <c r="AO43" i="2" s="1"/>
  <c r="AQ43" i="2" s="1"/>
  <c r="AN212" i="2"/>
  <c r="AP212" i="2" s="1"/>
  <c r="AM17" i="2"/>
  <c r="AO17" i="2" s="1"/>
  <c r="AQ17" i="2" s="1"/>
  <c r="AL331" i="2"/>
  <c r="AN331" i="2" s="1"/>
  <c r="AP331" i="2" s="1"/>
  <c r="AN195" i="2"/>
  <c r="AP195" i="2" s="1"/>
  <c r="AM151" i="2"/>
  <c r="AO151" i="2" s="1"/>
  <c r="AQ151" i="2" s="1"/>
  <c r="AL32" i="2"/>
  <c r="AN32" i="2" s="1"/>
  <c r="AP32" i="2" s="1"/>
  <c r="AL122" i="2"/>
  <c r="AN122" i="2" s="1"/>
  <c r="AP122" i="2" s="1"/>
  <c r="AL13" i="2"/>
  <c r="AN13" i="2" s="1"/>
  <c r="AP13" i="2" s="1"/>
  <c r="AL315" i="2"/>
  <c r="AN315" i="2" s="1"/>
  <c r="AP315" i="2" s="1"/>
  <c r="AO412" i="2"/>
  <c r="AQ412" i="2" s="1"/>
  <c r="AL69" i="2"/>
  <c r="AN69" i="2" s="1"/>
  <c r="AP69" i="2" s="1"/>
  <c r="AL12" i="2"/>
  <c r="AN12" i="2" s="1"/>
  <c r="AP12" i="2" s="1"/>
  <c r="AM68" i="2"/>
  <c r="AO68" i="2" s="1"/>
  <c r="AQ68" i="2" s="1"/>
  <c r="AM248" i="2"/>
  <c r="AO248" i="2" s="1"/>
  <c r="AQ248" i="2" s="1"/>
  <c r="AL185" i="2"/>
  <c r="AN185" i="2" s="1"/>
  <c r="AP185" i="2" s="1"/>
  <c r="AL440" i="2"/>
  <c r="AN440" i="2" s="1"/>
  <c r="AP440" i="2" s="1"/>
  <c r="AO349" i="2"/>
  <c r="AQ349" i="2" s="1"/>
  <c r="AL70" i="2"/>
  <c r="AN70" i="2" s="1"/>
  <c r="AP70" i="2" s="1"/>
  <c r="AL396" i="2"/>
  <c r="AN396" i="2" s="1"/>
  <c r="AP396" i="2" s="1"/>
  <c r="AL370" i="2"/>
  <c r="AN370" i="2" s="1"/>
  <c r="AP370" i="2" s="1"/>
  <c r="AL482" i="2"/>
  <c r="AN482" i="2" s="1"/>
  <c r="AP482" i="2" s="1"/>
  <c r="AN294" i="2"/>
  <c r="AP294" i="2" s="1"/>
  <c r="AO280" i="2"/>
  <c r="AQ280" i="2" s="1"/>
  <c r="AO119" i="2"/>
  <c r="AQ119" i="2" s="1"/>
  <c r="AN314" i="2"/>
  <c r="AP314" i="2" s="1"/>
  <c r="AN164" i="2"/>
  <c r="AP164" i="2" s="1"/>
  <c r="AN182" i="2"/>
  <c r="AP182" i="2" s="1"/>
  <c r="AL16" i="2"/>
  <c r="AN16" i="2" s="1"/>
  <c r="AP16" i="2" s="1"/>
  <c r="AL214" i="2"/>
  <c r="AN214" i="2" s="1"/>
  <c r="AP214" i="2" s="1"/>
  <c r="AN89" i="2"/>
  <c r="AP89" i="2" s="1"/>
  <c r="AL135" i="2"/>
  <c r="AN135" i="2" s="1"/>
  <c r="AP135" i="2" s="1"/>
  <c r="AL421" i="2"/>
  <c r="AN421" i="2" s="1"/>
  <c r="AP421" i="2" s="1"/>
  <c r="AM3" i="2"/>
  <c r="AO3" i="2" s="1"/>
  <c r="AQ3" i="2" s="1"/>
  <c r="AL424" i="2"/>
  <c r="AN424" i="2" s="1"/>
  <c r="AP424" i="2" s="1"/>
  <c r="AM52" i="2"/>
  <c r="AO52" i="2" s="1"/>
  <c r="AQ52" i="2" s="1"/>
  <c r="AL496" i="2"/>
  <c r="AN496" i="2" s="1"/>
  <c r="AP496" i="2" s="1"/>
  <c r="AN251" i="2"/>
  <c r="AP251" i="2" s="1"/>
  <c r="AM431" i="2"/>
  <c r="AO431" i="2" s="1"/>
  <c r="AQ431" i="2" s="1"/>
  <c r="AM413" i="2"/>
  <c r="AO413" i="2" s="1"/>
  <c r="AQ413" i="2" s="1"/>
  <c r="AM110" i="2"/>
  <c r="AO110" i="2" s="1"/>
  <c r="AQ110" i="2" s="1"/>
  <c r="AM152" i="2"/>
  <c r="AO152" i="2" s="1"/>
  <c r="AQ152" i="2" s="1"/>
  <c r="AL319" i="2"/>
  <c r="AN319" i="2" s="1"/>
  <c r="AP319" i="2" s="1"/>
  <c r="AL369" i="2"/>
  <c r="AN369" i="2" s="1"/>
  <c r="AP369" i="2" s="1"/>
  <c r="AM459" i="2"/>
  <c r="AO459" i="2" s="1"/>
  <c r="AQ459" i="2" s="1"/>
  <c r="AN359" i="2"/>
  <c r="AP359" i="2" s="1"/>
  <c r="AO296" i="2"/>
  <c r="AQ296" i="2" s="1"/>
  <c r="AO107" i="2"/>
  <c r="AQ107" i="2" s="1"/>
  <c r="AM106" i="2"/>
  <c r="AO106" i="2" s="1"/>
  <c r="AQ106" i="2" s="1"/>
  <c r="AL349" i="2"/>
  <c r="AN349" i="2" s="1"/>
  <c r="AP349" i="2" s="1"/>
  <c r="AN264" i="2"/>
  <c r="AP264" i="2" s="1"/>
  <c r="AN290" i="2"/>
  <c r="AP290" i="2" s="1"/>
  <c r="AL35" i="2"/>
  <c r="AN35" i="2" s="1"/>
  <c r="AP35" i="2" s="1"/>
  <c r="AN203" i="2"/>
  <c r="AP203" i="2" s="1"/>
  <c r="AL114" i="2"/>
  <c r="AN114" i="2" s="1"/>
  <c r="AP114" i="2" s="1"/>
  <c r="AN181" i="2"/>
  <c r="AP181" i="2" s="1"/>
  <c r="AM447" i="2"/>
  <c r="AO447" i="2" s="1"/>
  <c r="AQ447" i="2" s="1"/>
  <c r="AL412" i="2"/>
  <c r="AN412" i="2" s="1"/>
  <c r="AP412" i="2" s="1"/>
  <c r="AO299" i="2"/>
  <c r="AQ299" i="2" s="1"/>
  <c r="AL186" i="2"/>
  <c r="AN186" i="2" s="1"/>
  <c r="AP186" i="2" s="1"/>
  <c r="AO229" i="2"/>
  <c r="AQ229" i="2" s="1"/>
  <c r="AN86" i="2"/>
  <c r="AP86" i="2" s="1"/>
  <c r="AO275" i="2"/>
  <c r="AQ275" i="2" s="1"/>
  <c r="AL321" i="2"/>
  <c r="AN321" i="2" s="1"/>
  <c r="AP321" i="2" s="1"/>
  <c r="AL146" i="2"/>
  <c r="AN146" i="2" s="1"/>
  <c r="AP146" i="2" s="1"/>
  <c r="AL98" i="2"/>
  <c r="AN98" i="2" s="1"/>
  <c r="AP98" i="2" s="1"/>
  <c r="AM468" i="2"/>
  <c r="AO468" i="2" s="1"/>
  <c r="AQ468" i="2" s="1"/>
  <c r="AM398" i="2"/>
  <c r="AO398" i="2" s="1"/>
  <c r="AQ398" i="2" s="1"/>
  <c r="AN327" i="2"/>
  <c r="AP327" i="2" s="1"/>
  <c r="AL51" i="2"/>
  <c r="AN51" i="2" s="1"/>
  <c r="AP51" i="2" s="1"/>
  <c r="AM133" i="2"/>
  <c r="AO133" i="2" s="1"/>
  <c r="AQ133" i="2" s="1"/>
  <c r="AM141" i="2"/>
  <c r="AO141" i="2" s="1"/>
  <c r="AQ141" i="2" s="1"/>
  <c r="AL55" i="2"/>
  <c r="AN55" i="2" s="1"/>
  <c r="AP55" i="2" s="1"/>
  <c r="AL303" i="2"/>
  <c r="AN303" i="2" s="1"/>
  <c r="AP303" i="2" s="1"/>
  <c r="AM6" i="2"/>
  <c r="AO6" i="2" s="1"/>
  <c r="AQ6" i="2" s="1"/>
  <c r="AL40" i="2"/>
  <c r="AN40" i="2" s="1"/>
  <c r="AP40" i="2" s="1"/>
  <c r="AO97" i="2"/>
  <c r="AQ97" i="2" s="1"/>
  <c r="AL453" i="2"/>
  <c r="AN453" i="2" s="1"/>
  <c r="AP453" i="2" s="1"/>
  <c r="AM381" i="2"/>
  <c r="AO381" i="2" s="1"/>
  <c r="AQ381" i="2" s="1"/>
  <c r="AL456" i="2"/>
  <c r="AN456" i="2" s="1"/>
  <c r="AP456" i="2" s="1"/>
  <c r="AL301" i="2"/>
  <c r="AN301" i="2" s="1"/>
  <c r="AP301" i="2" s="1"/>
  <c r="AN194" i="2"/>
  <c r="AP194" i="2" s="1"/>
  <c r="AL102" i="2"/>
  <c r="AN102" i="2" s="1"/>
  <c r="AP102" i="2" s="1"/>
  <c r="AL311" i="2"/>
  <c r="AN311" i="2" s="1"/>
  <c r="AP311" i="2" s="1"/>
  <c r="AL284" i="2"/>
  <c r="AN284" i="2" s="1"/>
  <c r="AP284" i="2" s="1"/>
  <c r="AM428" i="2"/>
  <c r="AO428" i="2" s="1"/>
  <c r="AQ428" i="2" s="1"/>
  <c r="AM259" i="2"/>
  <c r="AO259" i="2" s="1"/>
  <c r="AQ259" i="2" s="1"/>
  <c r="AM425" i="2"/>
  <c r="AO425" i="2" s="1"/>
  <c r="AQ425" i="2" s="1"/>
  <c r="AN344" i="2"/>
  <c r="AP344" i="2" s="1"/>
  <c r="AO410" i="2"/>
  <c r="AQ410" i="2" s="1"/>
  <c r="AL140" i="2"/>
  <c r="AN140" i="2" s="1"/>
  <c r="AP140" i="2" s="1"/>
  <c r="AO262" i="2"/>
  <c r="AQ262" i="2" s="1"/>
  <c r="AL486" i="2"/>
  <c r="AN486" i="2" s="1"/>
  <c r="AP486" i="2" s="1"/>
  <c r="AL299" i="2"/>
  <c r="AN299" i="2" s="1"/>
  <c r="AP299" i="2" s="1"/>
  <c r="AM148" i="2"/>
  <c r="AO148" i="2" s="1"/>
  <c r="AQ148" i="2" s="1"/>
  <c r="AN336" i="2"/>
  <c r="AP336" i="2" s="1"/>
  <c r="AN202" i="2"/>
  <c r="AP202" i="2" s="1"/>
  <c r="AO436" i="2"/>
  <c r="AQ436" i="2" s="1"/>
  <c r="AM29" i="2"/>
  <c r="AO29" i="2" s="1"/>
  <c r="AQ29" i="2" s="1"/>
  <c r="AO171" i="2"/>
  <c r="AQ171" i="2" s="1"/>
  <c r="AO315" i="2"/>
  <c r="AQ315" i="2" s="1"/>
  <c r="AN43" i="2"/>
  <c r="AP43" i="2" s="1"/>
  <c r="AM500" i="2"/>
  <c r="AO500" i="2" s="1"/>
  <c r="AQ500" i="2" s="1"/>
  <c r="AM304" i="2"/>
  <c r="AO304" i="2" s="1"/>
  <c r="AQ304" i="2" s="1"/>
  <c r="AL10" i="2"/>
  <c r="AN10" i="2" s="1"/>
  <c r="AP10" i="2" s="1"/>
  <c r="AN52" i="2"/>
  <c r="AP52" i="2" s="1"/>
  <c r="AM134" i="2"/>
  <c r="AO134" i="2" s="1"/>
  <c r="AQ134" i="2" s="1"/>
  <c r="AM347" i="2"/>
  <c r="AO347" i="2" s="1"/>
  <c r="AQ347" i="2" s="1"/>
  <c r="AL207" i="2"/>
  <c r="AN207" i="2" s="1"/>
  <c r="AP207" i="2" s="1"/>
  <c r="AL67" i="2"/>
  <c r="AN67" i="2" s="1"/>
  <c r="AP67" i="2" s="1"/>
  <c r="AL485" i="2"/>
  <c r="AN485" i="2" s="1"/>
  <c r="AP485" i="2" s="1"/>
  <c r="AL154" i="2"/>
  <c r="AN154" i="2" s="1"/>
  <c r="AP154" i="2" s="1"/>
  <c r="AM357" i="2"/>
  <c r="AO357" i="2" s="1"/>
  <c r="AQ357" i="2" s="1"/>
  <c r="AL403" i="2"/>
  <c r="AN403" i="2" s="1"/>
  <c r="AP403" i="2" s="1"/>
  <c r="AN210" i="2"/>
  <c r="AP210" i="2" s="1"/>
  <c r="AO192" i="2"/>
  <c r="AQ192" i="2" s="1"/>
  <c r="AL400" i="2"/>
  <c r="AN400" i="2" s="1"/>
  <c r="AP400" i="2" s="1"/>
  <c r="AL292" i="2"/>
  <c r="AN292" i="2" s="1"/>
  <c r="AP292" i="2" s="1"/>
  <c r="AL23" i="2"/>
  <c r="AN23" i="2" s="1"/>
  <c r="AP23" i="2" s="1"/>
  <c r="AL57" i="2"/>
  <c r="AN57" i="2" s="1"/>
  <c r="AP57" i="2" s="1"/>
  <c r="AL81" i="2"/>
  <c r="AN81" i="2" s="1"/>
  <c r="AP81" i="2" s="1"/>
  <c r="AL297" i="2"/>
  <c r="AN297" i="2" s="1"/>
  <c r="AP297" i="2" s="1"/>
  <c r="AL127" i="2"/>
  <c r="AN127" i="2" s="1"/>
  <c r="AP127" i="2" s="1"/>
  <c r="AL39" i="2"/>
  <c r="AN39" i="2" s="1"/>
  <c r="AP39" i="2" s="1"/>
  <c r="AN391" i="2"/>
  <c r="AP391" i="2" s="1"/>
  <c r="AL339" i="2"/>
  <c r="AN339" i="2" s="1"/>
  <c r="AP339" i="2" s="1"/>
  <c r="AL288" i="2"/>
  <c r="AN288" i="2" s="1"/>
  <c r="AP288" i="2" s="1"/>
  <c r="AL481" i="2"/>
  <c r="AN481" i="2" s="1"/>
  <c r="AP481" i="2" s="1"/>
  <c r="AL129" i="2"/>
  <c r="AN129" i="2" s="1"/>
  <c r="AP129" i="2" s="1"/>
  <c r="AN409" i="2"/>
  <c r="AP409" i="2" s="1"/>
  <c r="AL14" i="2"/>
  <c r="AN14" i="2" s="1"/>
  <c r="AP14" i="2" s="1"/>
  <c r="AO49" i="2"/>
  <c r="AQ49" i="2" s="1"/>
  <c r="AL433" i="2"/>
  <c r="AN433" i="2" s="1"/>
  <c r="AP433" i="2" s="1"/>
  <c r="AN345" i="2"/>
  <c r="AP345" i="2" s="1"/>
  <c r="AN204" i="2"/>
  <c r="AP204" i="2" s="1"/>
  <c r="AM203" i="2"/>
  <c r="AO203" i="2" s="1"/>
  <c r="AQ203" i="2" s="1"/>
  <c r="AO239" i="2"/>
  <c r="AQ239" i="2" s="1"/>
  <c r="AM2" i="2"/>
  <c r="AO2" i="2" s="1"/>
  <c r="AQ2" i="2" s="1"/>
  <c r="AO424" i="2"/>
  <c r="AQ424" i="2" s="1"/>
  <c r="AN193" i="2"/>
  <c r="AP193" i="2" s="1"/>
  <c r="AM441" i="2"/>
  <c r="AO441" i="2" s="1"/>
  <c r="AQ441" i="2" s="1"/>
  <c r="AL82" i="2"/>
  <c r="AN82" i="2" s="1"/>
  <c r="AP82" i="2" s="1"/>
  <c r="AM193" i="2"/>
  <c r="AO193" i="2" s="1"/>
  <c r="AQ193" i="2" s="1"/>
  <c r="AL466" i="2"/>
  <c r="AN466" i="2" s="1"/>
  <c r="AP466" i="2" s="1"/>
  <c r="AL293" i="2"/>
  <c r="AN293" i="2" s="1"/>
  <c r="AP293" i="2" s="1"/>
  <c r="AN104" i="2"/>
  <c r="AP104" i="2" s="1"/>
  <c r="AN478" i="2"/>
  <c r="AP478" i="2" s="1"/>
  <c r="AL420" i="2"/>
  <c r="AN420" i="2" s="1"/>
  <c r="AP420" i="2" s="1"/>
  <c r="AN196" i="2"/>
  <c r="AP196" i="2" s="1"/>
  <c r="AO394" i="2"/>
  <c r="AQ394" i="2" s="1"/>
  <c r="AL296" i="2"/>
  <c r="AN296" i="2" s="1"/>
  <c r="AP296" i="2" s="1"/>
  <c r="AL73" i="2"/>
  <c r="AN73" i="2" s="1"/>
  <c r="AP73" i="2" s="1"/>
  <c r="AL49" i="2"/>
  <c r="AN49" i="2" s="1"/>
  <c r="AP49" i="2" s="1"/>
  <c r="AO158" i="2"/>
  <c r="AQ158" i="2" s="1"/>
  <c r="AM397" i="2"/>
  <c r="AO397" i="2" s="1"/>
  <c r="AQ397" i="2" s="1"/>
  <c r="AO247" i="2"/>
  <c r="AQ247" i="2" s="1"/>
  <c r="AN99" i="2"/>
  <c r="AP99" i="2" s="1"/>
  <c r="AN392" i="2"/>
  <c r="AP392" i="2" s="1"/>
  <c r="AM37" i="2"/>
  <c r="AO37" i="2" s="1"/>
  <c r="AQ37" i="2" s="1"/>
  <c r="AL4" i="2"/>
  <c r="AN4" i="2" s="1"/>
  <c r="AP4" i="2" s="1"/>
  <c r="AN137" i="2"/>
  <c r="AP137" i="2" s="1"/>
  <c r="AO426" i="2"/>
  <c r="AQ426" i="2" s="1"/>
  <c r="AM475" i="2"/>
  <c r="AO475" i="2" s="1"/>
  <c r="AQ475" i="2" s="1"/>
  <c r="AL258" i="2"/>
  <c r="AN258" i="2" s="1"/>
  <c r="AP258" i="2" s="1"/>
  <c r="AL124" i="2"/>
  <c r="AN124" i="2" s="1"/>
  <c r="AP124" i="2" s="1"/>
  <c r="AM11" i="2"/>
  <c r="AO11" i="2" s="1"/>
  <c r="AQ11" i="2" s="1"/>
  <c r="AN22" i="2"/>
  <c r="AP22" i="2" s="1"/>
  <c r="AL128" i="2"/>
  <c r="AN128" i="2" s="1"/>
  <c r="AP128" i="2" s="1"/>
  <c r="AL7" i="2"/>
  <c r="AN7" i="2" s="1"/>
  <c r="AP7" i="2" s="1"/>
  <c r="AL60" i="2"/>
  <c r="AN60" i="2" s="1"/>
  <c r="AP60" i="2" s="1"/>
  <c r="AL149" i="2"/>
  <c r="AN149" i="2" s="1"/>
  <c r="AP149" i="2" s="1"/>
  <c r="AL364" i="2"/>
  <c r="AN364" i="2" s="1"/>
  <c r="AP364" i="2" s="1"/>
  <c r="AO139" i="2"/>
  <c r="AQ139" i="2" s="1"/>
  <c r="AO218" i="2"/>
  <c r="AQ218" i="2" s="1"/>
  <c r="AL399" i="2"/>
  <c r="AN399" i="2" s="1"/>
  <c r="AP399" i="2" s="1"/>
  <c r="AO263" i="2"/>
  <c r="AQ263" i="2" s="1"/>
  <c r="AO219" i="2"/>
  <c r="AQ219" i="2" s="1"/>
  <c r="AM72" i="2"/>
  <c r="AO72" i="2" s="1"/>
  <c r="AQ72" i="2" s="1"/>
  <c r="AN360" i="2"/>
  <c r="AP360" i="2" s="1"/>
  <c r="AN91" i="2"/>
  <c r="AP91" i="2" s="1"/>
  <c r="AN447" i="2"/>
  <c r="AP447" i="2" s="1"/>
  <c r="AN141" i="2"/>
  <c r="AP141" i="2" s="1"/>
  <c r="AL170" i="2"/>
  <c r="AN170" i="2" s="1"/>
  <c r="AP170" i="2" s="1"/>
  <c r="AM404" i="2"/>
  <c r="AO404" i="2" s="1"/>
  <c r="AQ404" i="2" s="1"/>
  <c r="AM307" i="2"/>
  <c r="AO307" i="2" s="1"/>
  <c r="AQ307" i="2" s="1"/>
  <c r="AL275" i="2"/>
  <c r="AN275" i="2" s="1"/>
  <c r="AP275" i="2" s="1"/>
  <c r="AO149" i="2"/>
  <c r="AQ149" i="2" s="1"/>
  <c r="AO39" i="2"/>
  <c r="AQ39" i="2" s="1"/>
  <c r="AL136" i="2"/>
  <c r="AN136" i="2" s="1"/>
  <c r="AP136" i="2" s="1"/>
  <c r="AM414" i="2"/>
  <c r="AO414" i="2" s="1"/>
  <c r="AQ414" i="2" s="1"/>
  <c r="AM302" i="2"/>
  <c r="AO302" i="2" s="1"/>
  <c r="AQ302" i="2" s="1"/>
  <c r="AM460" i="2"/>
  <c r="AO460" i="2" s="1"/>
  <c r="AQ460" i="2" s="1"/>
  <c r="AL19" i="2"/>
  <c r="AN19" i="2" s="1"/>
  <c r="AP19" i="2" s="1"/>
  <c r="AM437" i="2"/>
  <c r="AO437" i="2" s="1"/>
  <c r="AQ437" i="2" s="1"/>
  <c r="AN200" i="2"/>
  <c r="AP200" i="2" s="1"/>
  <c r="AL56" i="2"/>
  <c r="AN56" i="2" s="1"/>
  <c r="AP56" i="2" s="1"/>
  <c r="AO374" i="2"/>
  <c r="AQ374" i="2" s="1"/>
  <c r="AO241" i="2"/>
  <c r="AQ241" i="2" s="1"/>
  <c r="AN160" i="2"/>
  <c r="AP160" i="2" s="1"/>
  <c r="AO197" i="2"/>
  <c r="AQ197" i="2" s="1"/>
  <c r="AL36" i="2"/>
  <c r="AN36" i="2" s="1"/>
  <c r="AP36" i="2" s="1"/>
  <c r="AO170" i="2"/>
  <c r="AQ170" i="2" s="1"/>
  <c r="AO456" i="2"/>
  <c r="AQ456" i="2" s="1"/>
  <c r="AM216" i="2"/>
  <c r="AO216" i="2" s="1"/>
  <c r="AQ216" i="2" s="1"/>
  <c r="AO389" i="2"/>
  <c r="AQ389" i="2" s="1"/>
  <c r="AL473" i="2"/>
  <c r="AN473" i="2" s="1"/>
  <c r="AP473" i="2" s="1"/>
  <c r="AN307" i="2"/>
  <c r="AP307" i="2" s="1"/>
  <c r="AL93" i="2"/>
  <c r="AN93" i="2" s="1"/>
  <c r="AP93" i="2" s="1"/>
  <c r="AM22" i="2"/>
  <c r="AO22" i="2" s="1"/>
  <c r="AQ22" i="2" s="1"/>
  <c r="AL245" i="2"/>
  <c r="AN245" i="2" s="1"/>
  <c r="AP245" i="2" s="1"/>
  <c r="AL173" i="2"/>
  <c r="AN173" i="2" s="1"/>
  <c r="AP173" i="2" s="1"/>
  <c r="AO271" i="2"/>
  <c r="AQ271" i="2" s="1"/>
  <c r="AL65" i="2"/>
  <c r="AN65" i="2" s="1"/>
  <c r="AP65" i="2" s="1"/>
  <c r="AO330" i="2"/>
  <c r="AQ330" i="2" s="1"/>
  <c r="AM323" i="2"/>
  <c r="AO323" i="2" s="1"/>
  <c r="AQ323" i="2" s="1"/>
  <c r="AL24" i="2"/>
  <c r="AN24" i="2" s="1"/>
  <c r="AP24" i="2" s="1"/>
  <c r="AN401" i="2"/>
  <c r="AP401" i="2" s="1"/>
  <c r="AN377" i="2"/>
  <c r="AP377" i="2" s="1"/>
  <c r="AN317" i="2"/>
  <c r="AP317" i="2" s="1"/>
  <c r="AM365" i="2"/>
  <c r="AO365" i="2" s="1"/>
  <c r="AQ365" i="2" s="1"/>
  <c r="AO225" i="2"/>
  <c r="AQ225" i="2" s="1"/>
  <c r="AM401" i="2"/>
  <c r="AO401" i="2" s="1"/>
  <c r="AQ401" i="2" s="1"/>
  <c r="AN358" i="2"/>
  <c r="AP358" i="2" s="1"/>
  <c r="AO83" i="2"/>
  <c r="AQ83" i="2" s="1"/>
  <c r="AL348" i="2"/>
  <c r="AN348" i="2" s="1"/>
  <c r="AP348" i="2" s="1"/>
  <c r="AL18" i="2"/>
  <c r="AN18" i="2" s="1"/>
  <c r="AP18" i="2" s="1"/>
  <c r="AL21" i="2"/>
  <c r="AN21" i="2" s="1"/>
  <c r="AP21" i="2" s="1"/>
  <c r="AM105" i="2"/>
  <c r="AO105" i="2" s="1"/>
  <c r="AQ105" i="2" s="1"/>
  <c r="AM209" i="2"/>
  <c r="AO209" i="2" s="1"/>
  <c r="AQ209" i="2" s="1"/>
  <c r="AM125" i="2"/>
  <c r="AO125" i="2" s="1"/>
  <c r="AQ125" i="2" s="1"/>
  <c r="AL174" i="2"/>
  <c r="AN174" i="2" s="1"/>
  <c r="AP174" i="2" s="1"/>
  <c r="AL38" i="2"/>
  <c r="AN38" i="2" s="1"/>
  <c r="AP38" i="2" s="1"/>
  <c r="AO100" i="2"/>
  <c r="AQ100" i="2" s="1"/>
  <c r="AO284" i="2"/>
  <c r="AQ284" i="2" s="1"/>
  <c r="AM191" i="2"/>
  <c r="AO191" i="2" s="1"/>
  <c r="AQ191" i="2" s="1"/>
  <c r="AL179" i="2"/>
  <c r="AN179" i="2" s="1"/>
  <c r="AP179" i="2" s="1"/>
  <c r="AO190" i="2"/>
  <c r="AQ190" i="2" s="1"/>
  <c r="AO270" i="2"/>
  <c r="AQ270" i="2" s="1"/>
  <c r="AL58" i="2"/>
  <c r="AN58" i="2" s="1"/>
  <c r="AP58" i="2" s="1"/>
  <c r="AL42" i="2"/>
  <c r="AN42" i="2" s="1"/>
  <c r="AP42" i="2" s="1"/>
  <c r="AM335" i="2"/>
  <c r="AO335" i="2" s="1"/>
  <c r="AQ335" i="2" s="1"/>
  <c r="AN408" i="2"/>
  <c r="AP408" i="2" s="1"/>
  <c r="AN232" i="2"/>
  <c r="AP232" i="2" s="1"/>
  <c r="AO95" i="2"/>
  <c r="AQ95" i="2" s="1"/>
  <c r="AN467" i="2"/>
  <c r="AP467" i="2" s="1"/>
  <c r="AL479" i="2"/>
  <c r="AN479" i="2" s="1"/>
  <c r="AP479" i="2" s="1"/>
  <c r="AL28" i="2"/>
  <c r="AN28" i="2" s="1"/>
  <c r="AP28" i="2" s="1"/>
  <c r="AM25" i="2"/>
  <c r="AO25" i="2" s="1"/>
  <c r="AQ25" i="2" s="1"/>
  <c r="AL267" i="2"/>
  <c r="AN267" i="2" s="1"/>
  <c r="AP267" i="2" s="1"/>
  <c r="AM458" i="2"/>
  <c r="AO458" i="2" s="1"/>
  <c r="AQ458" i="2" s="1"/>
  <c r="AO287" i="2"/>
  <c r="AQ287" i="2" s="1"/>
  <c r="AL45" i="2"/>
  <c r="AN45" i="2" s="1"/>
  <c r="AP45" i="2" s="1"/>
  <c r="AL436" i="2"/>
  <c r="AN436" i="2" s="1"/>
  <c r="AP436" i="2" s="1"/>
  <c r="AL138" i="2"/>
  <c r="AN138" i="2" s="1"/>
  <c r="AP138" i="2" s="1"/>
  <c r="AL63" i="2"/>
  <c r="AN63" i="2" s="1"/>
  <c r="AP63" i="2" s="1"/>
  <c r="AL287" i="2"/>
  <c r="AN287" i="2" s="1"/>
  <c r="AP287" i="2" s="1"/>
  <c r="AL488" i="2"/>
  <c r="AN488" i="2" s="1"/>
  <c r="AP488" i="2" s="1"/>
  <c r="AO35" i="2"/>
  <c r="AQ35" i="2" s="1"/>
  <c r="AL426" i="2"/>
  <c r="AN426" i="2" s="1"/>
  <c r="AP426" i="2" s="1"/>
  <c r="AL291" i="2"/>
  <c r="AN291" i="2" s="1"/>
  <c r="AP291" i="2" s="1"/>
  <c r="AL111" i="2"/>
  <c r="AN111" i="2" s="1"/>
  <c r="AP111" i="2" s="1"/>
  <c r="AO58" i="2"/>
  <c r="AQ58" i="2" s="1"/>
  <c r="AO92" i="2"/>
  <c r="AQ92" i="2" s="1"/>
  <c r="AN233" i="2"/>
  <c r="AP233" i="2" s="1"/>
  <c r="AL62" i="2"/>
  <c r="AN62" i="2" s="1"/>
  <c r="AP62" i="2" s="1"/>
  <c r="AN283" i="2"/>
  <c r="AP283" i="2" s="1"/>
  <c r="AM300" i="2"/>
  <c r="AO300" i="2" s="1"/>
  <c r="AQ300" i="2" s="1"/>
  <c r="AM422" i="2"/>
  <c r="AO422" i="2" s="1"/>
  <c r="AQ422" i="2" s="1"/>
  <c r="AO254" i="2"/>
  <c r="AQ254" i="2" s="1"/>
  <c r="AN84" i="2"/>
  <c r="AP84" i="2" s="1"/>
  <c r="AM223" i="2"/>
  <c r="AL223" i="2"/>
  <c r="AN223" i="2" s="1"/>
  <c r="AP223" i="2" s="1"/>
  <c r="AN390" i="2"/>
  <c r="AP390" i="2" s="1"/>
  <c r="AM130" i="2"/>
  <c r="AO130" i="2" s="1"/>
  <c r="AQ130" i="2" s="1"/>
  <c r="AN198" i="2"/>
  <c r="AP198" i="2" s="1"/>
  <c r="AL171" i="2"/>
  <c r="AN171" i="2" s="1"/>
  <c r="AP171" i="2" s="1"/>
  <c r="AO207" i="2"/>
  <c r="AQ207" i="2" s="1"/>
  <c r="AN53" i="2"/>
  <c r="AP53" i="2" s="1"/>
  <c r="AL113" i="2"/>
  <c r="AN113" i="2" s="1"/>
  <c r="AP113" i="2" s="1"/>
  <c r="AO301" i="2"/>
  <c r="AQ301" i="2" s="1"/>
  <c r="AL145" i="2"/>
  <c r="AN145" i="2" s="1"/>
  <c r="AP145" i="2" s="1"/>
  <c r="AN105" i="2"/>
  <c r="AP105" i="2" s="1"/>
  <c r="AM434" i="2"/>
  <c r="AO434" i="2" s="1"/>
  <c r="AQ434" i="2" s="1"/>
  <c r="AO256" i="2"/>
  <c r="AQ256" i="2" s="1"/>
  <c r="AN499" i="2"/>
  <c r="AP499" i="2" s="1"/>
  <c r="AO490" i="2"/>
  <c r="AQ490" i="2" s="1"/>
  <c r="AL30" i="2"/>
  <c r="AN30" i="2" s="1"/>
  <c r="AP30" i="2" s="1"/>
  <c r="AO353" i="2"/>
  <c r="AQ353" i="2" s="1"/>
  <c r="AO291" i="2"/>
  <c r="AQ291" i="2" s="1"/>
  <c r="AL340" i="2"/>
  <c r="AN340" i="2" s="1"/>
  <c r="AP340" i="2" s="1"/>
  <c r="AL153" i="2"/>
  <c r="AN153" i="2" s="1"/>
  <c r="AP153" i="2" s="1"/>
  <c r="AM66" i="2"/>
  <c r="AO66" i="2" s="1"/>
  <c r="AQ66" i="2" s="1"/>
  <c r="AN163" i="2"/>
  <c r="AP163" i="2" s="1"/>
  <c r="AL298" i="2"/>
  <c r="AM298" i="2"/>
  <c r="AO298" i="2" s="1"/>
  <c r="AQ298" i="2" s="1"/>
  <c r="AL470" i="2"/>
  <c r="AN470" i="2" s="1"/>
  <c r="AP470" i="2" s="1"/>
  <c r="AM429" i="2"/>
  <c r="AO429" i="2" s="1"/>
  <c r="AQ429" i="2" s="1"/>
  <c r="AO155" i="2"/>
  <c r="AQ155" i="2" s="1"/>
  <c r="AM467" i="2"/>
  <c r="AO467" i="2" s="1"/>
  <c r="AQ467" i="2" s="1"/>
  <c r="AL490" i="2"/>
  <c r="AN490" i="2" s="1"/>
  <c r="AP490" i="2" s="1"/>
  <c r="AM137" i="2"/>
  <c r="AO137" i="2" s="1"/>
  <c r="AQ137" i="2" s="1"/>
  <c r="AN361" i="2"/>
  <c r="AP361" i="2" s="1"/>
  <c r="AL15" i="2"/>
  <c r="AN15" i="2" s="1"/>
  <c r="AP15" i="2" s="1"/>
  <c r="AO115" i="2"/>
  <c r="AQ115" i="2" s="1"/>
  <c r="AO249" i="2"/>
  <c r="AQ249" i="2" s="1"/>
  <c r="AL132" i="2"/>
  <c r="AN132" i="2" s="1"/>
  <c r="AP132" i="2" s="1"/>
  <c r="AM255" i="2"/>
  <c r="AO255" i="2" s="1"/>
  <c r="AQ255" i="2" s="1"/>
  <c r="AM449" i="2"/>
  <c r="AO449" i="2" s="1"/>
  <c r="AQ449" i="2" s="1"/>
  <c r="AM20" i="2"/>
  <c r="AO20" i="2" s="1"/>
  <c r="AQ20" i="2" s="1"/>
  <c r="AM283" i="2"/>
  <c r="AO283" i="2" s="1"/>
  <c r="AQ283" i="2" s="1"/>
  <c r="AL416" i="2"/>
  <c r="AN416" i="2" s="1"/>
  <c r="AP416" i="2" s="1"/>
  <c r="AL380" i="2"/>
  <c r="AN380" i="2" s="1"/>
  <c r="AP380" i="2" s="1"/>
  <c r="AN180" i="2"/>
  <c r="AP180" i="2" s="1"/>
  <c r="AO143" i="2"/>
  <c r="AQ143" i="2" s="1"/>
  <c r="AN257" i="2"/>
  <c r="AP257" i="2" s="1"/>
  <c r="AO250" i="2"/>
  <c r="AQ250" i="2" s="1"/>
  <c r="AO328" i="2"/>
  <c r="AQ328" i="2" s="1"/>
  <c r="AO242" i="2"/>
  <c r="AQ242" i="2" s="1"/>
  <c r="AO268" i="2"/>
  <c r="AQ268" i="2" s="1"/>
  <c r="AO502" i="2" l="1"/>
  <c r="AQ502" i="2" s="1"/>
  <c r="AO36" i="2"/>
  <c r="AQ36" i="2" s="1"/>
  <c r="AN255" i="2"/>
  <c r="AP255" i="2" s="1"/>
  <c r="AO267" i="2"/>
  <c r="AQ267" i="2" s="1"/>
  <c r="AN477" i="2"/>
  <c r="AP477" i="2" s="1"/>
  <c r="AO16" i="2"/>
  <c r="AQ16" i="2" s="1"/>
  <c r="AN2" i="2"/>
  <c r="AP2" i="2" s="1"/>
  <c r="AO355" i="2"/>
  <c r="AQ355" i="2" s="1"/>
  <c r="AO416" i="2"/>
  <c r="AQ416" i="2" s="1"/>
  <c r="AN405" i="2"/>
  <c r="AP405" i="2" s="1"/>
  <c r="AO112" i="2"/>
  <c r="AQ112" i="2" s="1"/>
  <c r="AN414" i="2"/>
  <c r="AP414" i="2" s="1"/>
  <c r="AO70" i="2"/>
  <c r="AQ70" i="2" s="1"/>
  <c r="AO48" i="2"/>
  <c r="AQ48" i="2" s="1"/>
  <c r="AO109" i="2"/>
  <c r="AQ109" i="2" s="1"/>
  <c r="AO370" i="2"/>
  <c r="AQ370" i="2" s="1"/>
  <c r="AN191" i="2"/>
  <c r="AP191" i="2" s="1"/>
  <c r="AO293" i="2"/>
  <c r="AQ293" i="2" s="1"/>
  <c r="AN430" i="2"/>
  <c r="AP430" i="2" s="1"/>
  <c r="AN446" i="2"/>
  <c r="AP446" i="2" s="1"/>
  <c r="AO67" i="2"/>
  <c r="AQ67" i="2" s="1"/>
  <c r="AN428" i="2"/>
  <c r="AP428" i="2" s="1"/>
  <c r="AN404" i="2"/>
  <c r="AP404" i="2" s="1"/>
  <c r="AO173" i="2"/>
  <c r="AQ173" i="2" s="1"/>
  <c r="AN365" i="2"/>
  <c r="AP365" i="2" s="1"/>
  <c r="AN425" i="2"/>
  <c r="AP425" i="2" s="1"/>
  <c r="AN434" i="2"/>
  <c r="AP434" i="2" s="1"/>
  <c r="AO13" i="2"/>
  <c r="AQ13" i="2" s="1"/>
  <c r="AN125" i="2"/>
  <c r="AP125" i="2" s="1"/>
  <c r="AN448" i="2"/>
  <c r="AP448" i="2" s="1"/>
  <c r="AN20" i="2"/>
  <c r="AP20" i="2" s="1"/>
  <c r="AN458" i="2"/>
  <c r="AP458" i="2" s="1"/>
  <c r="AN372" i="2"/>
  <c r="AP372" i="2" s="1"/>
  <c r="AN443" i="2"/>
  <c r="AP443" i="2" s="1"/>
  <c r="AO50" i="2"/>
  <c r="AQ50" i="2" s="1"/>
  <c r="AO21" i="2"/>
  <c r="AQ21" i="2" s="1"/>
  <c r="AO60" i="2"/>
  <c r="AQ60" i="2" s="1"/>
  <c r="AN116" i="2"/>
  <c r="AP116" i="2" s="1"/>
  <c r="AO303" i="2"/>
  <c r="AQ303" i="2" s="1"/>
  <c r="AO481" i="2"/>
  <c r="AQ481" i="2" s="1"/>
  <c r="AO244" i="2"/>
  <c r="AQ244" i="2" s="1"/>
  <c r="AN461" i="2"/>
  <c r="AP461" i="2" s="1"/>
  <c r="AO9" i="2"/>
  <c r="AQ9" i="2" s="1"/>
  <c r="AN80" i="2"/>
  <c r="AP80" i="2" s="1"/>
  <c r="AO47" i="2"/>
  <c r="AQ47" i="2" s="1"/>
  <c r="AN386" i="2"/>
  <c r="AP386" i="2" s="1"/>
  <c r="AO364" i="2"/>
  <c r="AQ364" i="2" s="1"/>
  <c r="AO245" i="2"/>
  <c r="AQ245" i="2" s="1"/>
  <c r="AN134" i="2"/>
  <c r="AP134" i="2" s="1"/>
  <c r="AO98" i="2"/>
  <c r="AQ98" i="2" s="1"/>
  <c r="AN298" i="2"/>
  <c r="AP298" i="2" s="1"/>
  <c r="AO488" i="2"/>
  <c r="AQ488" i="2" s="1"/>
  <c r="AO288" i="2"/>
  <c r="AQ288" i="2" s="1"/>
  <c r="AN397" i="2"/>
  <c r="AP397" i="2" s="1"/>
  <c r="AO473" i="2"/>
  <c r="AQ473" i="2" s="1"/>
  <c r="AO258" i="2"/>
  <c r="AQ258" i="2" s="1"/>
  <c r="AN373" i="2"/>
  <c r="AP373" i="2" s="1"/>
  <c r="AO440" i="2"/>
  <c r="AQ440" i="2" s="1"/>
  <c r="AN8" i="2"/>
  <c r="AP8" i="2" s="1"/>
  <c r="AO65" i="2"/>
  <c r="AQ65" i="2" s="1"/>
  <c r="AO454" i="2"/>
  <c r="AQ454" i="2" s="1"/>
  <c r="AO140" i="2"/>
  <c r="AQ140" i="2" s="1"/>
  <c r="AO494" i="2"/>
  <c r="AQ494" i="2" s="1"/>
  <c r="AO82" i="2"/>
  <c r="AQ82" i="2" s="1"/>
  <c r="AO127" i="2"/>
  <c r="AQ127" i="2" s="1"/>
  <c r="AN468" i="2"/>
  <c r="AP468" i="2" s="1"/>
  <c r="AN459" i="2"/>
  <c r="AP459" i="2" s="1"/>
  <c r="AN300" i="2"/>
  <c r="AP300" i="2" s="1"/>
  <c r="AO81" i="2"/>
  <c r="AQ81" i="2" s="1"/>
  <c r="AN500" i="2"/>
  <c r="AP500" i="2" s="1"/>
  <c r="AO30" i="2"/>
  <c r="AQ30" i="2" s="1"/>
  <c r="AO101" i="2"/>
  <c r="AQ101" i="2" s="1"/>
  <c r="AN178" i="2"/>
  <c r="AP178" i="2" s="1"/>
  <c r="AO5" i="2"/>
  <c r="AQ5" i="2" s="1"/>
  <c r="AO214" i="2"/>
  <c r="AQ214" i="2" s="1"/>
  <c r="AO340" i="2"/>
  <c r="AQ340" i="2" s="1"/>
  <c r="AN341" i="2"/>
  <c r="AP341" i="2" s="1"/>
  <c r="AN347" i="2"/>
  <c r="AP347" i="2" s="1"/>
  <c r="AN248" i="2"/>
  <c r="AP248" i="2" s="1"/>
  <c r="AN418" i="2"/>
  <c r="AP418" i="2" s="1"/>
  <c r="AN463" i="2"/>
  <c r="AP463" i="2" s="1"/>
  <c r="AO26" i="2"/>
  <c r="AQ26" i="2" s="1"/>
  <c r="AO28" i="2"/>
  <c r="AQ28" i="2" s="1"/>
  <c r="AN130" i="2"/>
  <c r="AP130" i="2" s="1"/>
  <c r="AN449" i="2"/>
  <c r="AP449" i="2" s="1"/>
  <c r="AN17" i="2"/>
  <c r="AP17" i="2" s="1"/>
  <c r="AO399" i="2"/>
  <c r="AQ399" i="2" s="1"/>
  <c r="AO135" i="2"/>
  <c r="AQ135" i="2" s="1"/>
  <c r="AO186" i="2"/>
  <c r="AQ186" i="2" s="1"/>
  <c r="AO419" i="2"/>
  <c r="AQ419" i="2" s="1"/>
  <c r="AN413" i="2"/>
  <c r="AP413" i="2" s="1"/>
  <c r="AN133" i="2"/>
  <c r="AP133" i="2" s="1"/>
  <c r="AN66" i="2"/>
  <c r="AP66" i="2" s="1"/>
  <c r="AO18" i="2"/>
  <c r="AQ18" i="2" s="1"/>
  <c r="AO7" i="2"/>
  <c r="AQ7" i="2" s="1"/>
  <c r="AO146" i="2"/>
  <c r="AQ146" i="2" s="1"/>
  <c r="AN276" i="2"/>
  <c r="AP276" i="2" s="1"/>
  <c r="AN29" i="2"/>
  <c r="AP29" i="2" s="1"/>
  <c r="AN495" i="2"/>
  <c r="AP495" i="2" s="1"/>
  <c r="AO439" i="2"/>
  <c r="AQ439" i="2" s="1"/>
  <c r="AO10" i="2"/>
  <c r="AQ10" i="2" s="1"/>
  <c r="AN213" i="2"/>
  <c r="AP213" i="2" s="1"/>
  <c r="AO292" i="2"/>
  <c r="AQ292" i="2" s="1"/>
  <c r="AN460" i="2"/>
  <c r="AP460" i="2" s="1"/>
  <c r="AO93" i="2"/>
  <c r="AQ93" i="2" s="1"/>
  <c r="AN304" i="2"/>
  <c r="AP304" i="2" s="1"/>
  <c r="AN442" i="2"/>
  <c r="AP442" i="2" s="1"/>
  <c r="AN323" i="2"/>
  <c r="AP323" i="2" s="1"/>
  <c r="AO55" i="2"/>
  <c r="AQ55" i="2" s="1"/>
  <c r="AO44" i="2"/>
  <c r="AQ44" i="2" s="1"/>
  <c r="AO466" i="2"/>
  <c r="AQ466" i="2" s="1"/>
  <c r="AN441" i="2"/>
  <c r="AP441" i="2" s="1"/>
  <c r="AN161" i="2"/>
  <c r="AP161" i="2" s="1"/>
  <c r="AO421" i="2"/>
  <c r="AQ421" i="2" s="1"/>
  <c r="AO470" i="2"/>
  <c r="AQ470" i="2" s="1"/>
  <c r="AO311" i="2"/>
  <c r="AQ311" i="2" s="1"/>
  <c r="AO482" i="2"/>
  <c r="AQ482" i="2" s="1"/>
  <c r="AO63" i="2"/>
  <c r="AQ63" i="2" s="1"/>
  <c r="AO227" i="2"/>
  <c r="AQ227" i="2" s="1"/>
  <c r="AO348" i="2"/>
  <c r="AQ348" i="2" s="1"/>
  <c r="AN25" i="2"/>
  <c r="AP25" i="2" s="1"/>
  <c r="AO102" i="2"/>
  <c r="AQ102" i="2" s="1"/>
  <c r="AO75" i="2"/>
  <c r="AQ75" i="2" s="1"/>
  <c r="AN427" i="2"/>
  <c r="AP427" i="2" s="1"/>
  <c r="AN237" i="2"/>
  <c r="AP237" i="2" s="1"/>
  <c r="AN209" i="2"/>
  <c r="AP209" i="2" s="1"/>
  <c r="AO4" i="2"/>
  <c r="AQ4" i="2" s="1"/>
  <c r="AN151" i="2"/>
  <c r="AP151" i="2" s="1"/>
  <c r="AO479" i="2"/>
  <c r="AQ479" i="2" s="1"/>
  <c r="AO469" i="2"/>
  <c r="AQ469" i="2" s="1"/>
  <c r="AN438" i="2"/>
  <c r="AP438" i="2" s="1"/>
  <c r="AO435" i="2"/>
  <c r="AQ435" i="2" s="1"/>
  <c r="AO57" i="2"/>
  <c r="AQ57" i="2" s="1"/>
  <c r="AN335" i="2"/>
  <c r="AP335" i="2" s="1"/>
  <c r="AO14" i="2"/>
  <c r="AQ14" i="2" s="1"/>
  <c r="AO319" i="2"/>
  <c r="AQ319" i="2" s="1"/>
  <c r="AO111" i="2"/>
  <c r="AQ111" i="2" s="1"/>
  <c r="AN295" i="2"/>
  <c r="AP295" i="2" s="1"/>
  <c r="AO380" i="2"/>
  <c r="AQ380" i="2" s="1"/>
  <c r="AO128" i="2"/>
  <c r="AQ128" i="2" s="1"/>
  <c r="AN117" i="2"/>
  <c r="AP117" i="2" s="1"/>
  <c r="AO453" i="2"/>
  <c r="AQ453" i="2" s="1"/>
  <c r="AO122" i="2"/>
  <c r="AQ122" i="2" s="1"/>
  <c r="AO321" i="2"/>
  <c r="AQ321" i="2" s="1"/>
  <c r="AO45" i="2"/>
  <c r="AQ45" i="2" s="1"/>
  <c r="AN169" i="2"/>
  <c r="AP169" i="2" s="1"/>
  <c r="AN381" i="2"/>
  <c r="AP381" i="2" s="1"/>
  <c r="AN3" i="2"/>
  <c r="AP3" i="2" s="1"/>
  <c r="AO46" i="2"/>
  <c r="AQ46" i="2" s="1"/>
  <c r="AO124" i="2"/>
  <c r="AQ124" i="2" s="1"/>
  <c r="AO484" i="2"/>
  <c r="AQ484" i="2" s="1"/>
  <c r="AO114" i="2"/>
  <c r="AQ114" i="2" s="1"/>
  <c r="AO56" i="2"/>
  <c r="AQ56" i="2" s="1"/>
  <c r="AO185" i="2"/>
  <c r="AQ185" i="2" s="1"/>
  <c r="AN110" i="2"/>
  <c r="AP110" i="2" s="1"/>
  <c r="AN216" i="2"/>
  <c r="AP216" i="2" s="1"/>
  <c r="AO69" i="2"/>
  <c r="AQ69" i="2" s="1"/>
  <c r="AO51" i="2"/>
  <c r="AQ51" i="2" s="1"/>
  <c r="AO40" i="2"/>
  <c r="AQ40" i="2" s="1"/>
  <c r="AN455" i="2"/>
  <c r="AP455" i="2" s="1"/>
  <c r="AO138" i="2"/>
  <c r="AQ138" i="2" s="1"/>
  <c r="AO132" i="2"/>
  <c r="AQ132" i="2" s="1"/>
  <c r="AO496" i="2"/>
  <c r="AQ496" i="2" s="1"/>
  <c r="AN157" i="2"/>
  <c r="AP157" i="2" s="1"/>
  <c r="AO167" i="2"/>
  <c r="AQ167" i="2" s="1"/>
  <c r="AN72" i="2"/>
  <c r="AP72" i="2" s="1"/>
  <c r="AO388" i="2"/>
  <c r="AQ388" i="2" s="1"/>
  <c r="AN302" i="2"/>
  <c r="AP302" i="2" s="1"/>
  <c r="AO433" i="2"/>
  <c r="AQ433" i="2" s="1"/>
  <c r="AN152" i="2"/>
  <c r="AP152" i="2" s="1"/>
  <c r="AN201" i="2"/>
  <c r="AP201" i="2" s="1"/>
  <c r="AN68" i="2"/>
  <c r="AP68" i="2" s="1"/>
  <c r="AO73" i="2"/>
  <c r="AQ73" i="2" s="1"/>
  <c r="AN144" i="2"/>
  <c r="AP144" i="2" s="1"/>
  <c r="AN27" i="2"/>
  <c r="AP27" i="2" s="1"/>
  <c r="AO297" i="2"/>
  <c r="AQ297" i="2" s="1"/>
  <c r="AO15" i="2"/>
  <c r="AQ15" i="2" s="1"/>
  <c r="AO38" i="2"/>
  <c r="AQ38" i="2" s="1"/>
  <c r="AO120" i="2"/>
  <c r="AQ120" i="2" s="1"/>
  <c r="AO121" i="2"/>
  <c r="AQ121" i="2" s="1"/>
  <c r="AN431" i="2"/>
  <c r="AP431" i="2" s="1"/>
  <c r="AO145" i="2"/>
  <c r="AQ145" i="2" s="1"/>
  <c r="AO485" i="2"/>
  <c r="AQ485" i="2" s="1"/>
  <c r="AO465" i="2"/>
  <c r="AQ465" i="2" s="1"/>
  <c r="AO153" i="2"/>
  <c r="AQ153" i="2" s="1"/>
  <c r="AO400" i="2"/>
  <c r="AQ400" i="2" s="1"/>
  <c r="AO223" i="2"/>
  <c r="AQ223" i="2" s="1"/>
  <c r="AO19" i="2"/>
  <c r="AQ19" i="2" s="1"/>
  <c r="AO420" i="2"/>
  <c r="AQ420" i="2" s="1"/>
  <c r="AO174" i="2"/>
  <c r="AQ174" i="2" s="1"/>
  <c r="AO179" i="2"/>
  <c r="AQ179" i="2" s="1"/>
  <c r="AN259" i="2"/>
  <c r="AP259" i="2" s="1"/>
  <c r="AN501" i="2"/>
  <c r="AP501" i="2" s="1"/>
  <c r="AO154" i="2"/>
  <c r="AQ154" i="2" s="1"/>
  <c r="AN148" i="2"/>
  <c r="AP148" i="2" s="1"/>
  <c r="AO129" i="2"/>
  <c r="AQ129" i="2" s="1"/>
  <c r="AO42" i="2"/>
  <c r="AQ42" i="2" s="1"/>
  <c r="AN371" i="2"/>
  <c r="AP371" i="2" s="1"/>
  <c r="AO24" i="2"/>
  <c r="AQ24" i="2" s="1"/>
  <c r="AO12" i="2"/>
  <c r="AQ12" i="2" s="1"/>
  <c r="AN489" i="2"/>
  <c r="AP489" i="2" s="1"/>
  <c r="AN11" i="2"/>
  <c r="AP11" i="2" s="1"/>
  <c r="AO471" i="2"/>
  <c r="AQ471" i="2" s="1"/>
  <c r="AO274" i="2"/>
  <c r="AQ274" i="2" s="1"/>
  <c r="AO402" i="2"/>
  <c r="AQ402" i="2" s="1"/>
  <c r="AN37" i="2"/>
  <c r="AP37" i="2" s="1"/>
  <c r="AO62" i="2"/>
  <c r="AQ62" i="2" s="1"/>
  <c r="AN6" i="2"/>
  <c r="AP6" i="2" s="1"/>
  <c r="AO396" i="2"/>
  <c r="AQ396" i="2" s="1"/>
  <c r="AN429" i="2"/>
  <c r="AP429" i="2" s="1"/>
  <c r="AN61" i="2"/>
  <c r="AP61" i="2" s="1"/>
  <c r="AO369" i="2"/>
  <c r="AQ369" i="2" s="1"/>
  <c r="AO324" i="2"/>
  <c r="AQ324" i="2" s="1"/>
  <c r="AO445" i="2"/>
  <c r="AQ445" i="2" s="1"/>
  <c r="AN422" i="2"/>
  <c r="AP422" i="2" s="1"/>
  <c r="AO492" i="2"/>
  <c r="AQ492" i="2" s="1"/>
  <c r="AO363" i="2"/>
  <c r="AQ363" i="2" s="1"/>
  <c r="AO113" i="2"/>
  <c r="AQ113" i="2" s="1"/>
  <c r="AO136" i="2"/>
  <c r="AQ136" i="2" s="1"/>
  <c r="AO329" i="2"/>
  <c r="AQ329" i="2" s="1"/>
  <c r="AN313" i="2"/>
  <c r="AP313" i="2" s="1"/>
  <c r="AO32" i="2"/>
  <c r="AQ32" i="2" s="1"/>
  <c r="AO354" i="2"/>
  <c r="AQ354" i="2" s="1"/>
  <c r="AO464" i="2"/>
  <c r="AQ464" i="2" s="1"/>
</calcChain>
</file>

<file path=xl/sharedStrings.xml><?xml version="1.0" encoding="utf-8"?>
<sst xmlns="http://schemas.openxmlformats.org/spreadsheetml/2006/main" count="247" uniqueCount="160">
  <si>
    <t>SC-05-30J 2個目 Open補正・τ補正 周波数特性</t>
  </si>
  <si>
    <t>項目</t>
  </si>
  <si>
    <t>値</t>
  </si>
  <si>
    <t>単位</t>
  </si>
  <si>
    <t>備考</t>
  </si>
  <si>
    <t>測定CSV</t>
  </si>
  <si>
    <t>SC-05-30J_20260701.csv</t>
  </si>
  <si>
    <t>2個目SC-05-30J測定</t>
  </si>
  <si>
    <t>Open CSV</t>
  </si>
  <si>
    <t>Zopen_20260701.csv</t>
  </si>
  <si>
    <t>同じ測定系で再測定したOpen</t>
  </si>
  <si>
    <t>Rref</t>
  </si>
  <si>
    <t>Ω</t>
  </si>
  <si>
    <t>BNC法の直列基準抵抗</t>
  </si>
  <si>
    <t>τ補正</t>
  </si>
  <si>
    <t>ns</t>
  </si>
  <si>
    <t>Phase_tau = Phase_open_corrected + 360*f*τ</t>
  </si>
  <si>
    <t>Open等価容量代表値</t>
  </si>
  <si>
    <t>pF</t>
  </si>
  <si>
    <t>0.5MHz〜10MHz中央値</t>
  </si>
  <si>
    <t>低周波L推定</t>
  </si>
  <si>
    <t>mH</t>
  </si>
  <si>
    <t>Open補正後のXs/(2πf)中央値</t>
  </si>
  <si>
    <t>低周波R推定</t>
  </si>
  <si>
    <t>Open補正後のRe(Z)中央値</t>
  </si>
  <si>
    <t>主自己共振ピーク周波数</t>
  </si>
  <si>
    <t>Hz</t>
  </si>
  <si>
    <t>|Z|=5.08e+04Ω, phase=24.00°, tau補正=24.33°</t>
  </si>
  <si>
    <t>主自己共振 X=0近傍</t>
  </si>
  <si>
    <t>Open補正後のIm(Z)=0推定</t>
  </si>
  <si>
    <t>15〜22MHzの最小|Z|</t>
  </si>
  <si>
    <t>|Z|=18Ω, phase=-0.83°, tau補正=18.35°</t>
  </si>
  <si>
    <t>補正式</t>
  </si>
  <si>
    <t>H = 10^(Channel2Magnitude[dB]/20) · exp(j·Phase[deg]·π/180)
Z_raw = Rref · Hmeas / (1 - Hmeas)
Y_meas = (1 - Hmeas) / (Rref · Hmeas)
Y_open = (1 - Hopen) / (Rref · Hopen)
Y_DUT = Y_meas - Y_open
Z_DUT = 1 / Y_DUT
Phase_tau[deg] = Phase_DUT[deg] + 360 · f · τ, τ = 2.6 ns</t>
  </si>
  <si>
    <t>注記</t>
  </si>
  <si>
    <t>Open補正は主に治具の並列容量・漏れアドミタンスを差し引く補正です。一方で、CH2側ケーブル、BNC-T、リード線、ワニ口、Open時/DUT接続時の基準面差に由来する残留遅延は残る可能性があります。本シートでは τ=2.6ns を仮定し、Open補正後位相に +360 f τ [deg] を加算した位相も併記しています。</t>
  </si>
  <si>
    <t>今回フィットモデル追記</t>
  </si>
  <si>
    <t>等価回路モデル</t>
  </si>
  <si>
    <t>Y = 1/(Rs+sLcm) + 1/Rp + sCp + 1/(R2+sL2+1/(sC2))</t>
  </si>
  <si>
    <t>Z = 1/Y</t>
  </si>
  <si>
    <t>位相の扱い</t>
  </si>
  <si>
    <t>モデル位相はτ補正なし</t>
  </si>
  <si>
    <t>測定位相は既存のOpen補正後位相とτ補正後位相を併記</t>
  </si>
  <si>
    <t>振幅グラフ</t>
  </si>
  <si>
    <t>|Z| [Ω]</t>
  </si>
  <si>
    <t>横軸は周波数[Hz]</t>
  </si>
  <si>
    <t>位相グラフ</t>
  </si>
  <si>
    <t>測定値Open+τ補正後とモデル位相（τ補正なし）を比較</t>
  </si>
  <si>
    <t>Frequency_Hz</t>
  </si>
  <si>
    <t>Meas_Ch2_Mag_dB</t>
  </si>
  <si>
    <t>Meas_Phase_deg</t>
  </si>
  <si>
    <t>Open_Ch2_Mag_dB</t>
  </si>
  <si>
    <t>Open_Phase_deg</t>
  </si>
  <si>
    <t>Hmeas_Re</t>
  </si>
  <si>
    <t>Hmeas_Im</t>
  </si>
  <si>
    <t>Hopen_Re</t>
  </si>
  <si>
    <t>Hopen_Im</t>
  </si>
  <si>
    <t>Z_raw_R_Ohm</t>
  </si>
  <si>
    <t>Z_raw_X_Ohm</t>
  </si>
  <si>
    <t>Z_raw_mag_Ohm</t>
  </si>
  <si>
    <t>Z_raw_phase_deg</t>
  </si>
  <si>
    <t>Ymeas_Re_S</t>
  </si>
  <si>
    <t>Ymeas_Im_S</t>
  </si>
  <si>
    <t>Yopen_Re_S</t>
  </si>
  <si>
    <t>Yopen_Im_S</t>
  </si>
  <si>
    <t>Copen_pF</t>
  </si>
  <si>
    <t>Ydut_Re_S</t>
  </si>
  <si>
    <t>Ydut_Im_S</t>
  </si>
  <si>
    <t>Zcorr_R_Ohm</t>
  </si>
  <si>
    <t>Zcorr_X_Ohm</t>
  </si>
  <si>
    <t>Zcorr_mag_Ohm</t>
  </si>
  <si>
    <t>Zcorr_phase_deg</t>
  </si>
  <si>
    <t>Tau_correction_deg</t>
  </si>
  <si>
    <t>Zcorr_phase_tau_deg</t>
  </si>
  <si>
    <t>Ls_from_X_mH</t>
  </si>
  <si>
    <t>Model_omega_rad_s</t>
  </si>
  <si>
    <t>Model_Y1_Re_S</t>
  </si>
  <si>
    <t>Model_Y1_Im_S</t>
  </si>
  <si>
    <t>Model_Ycp_Im_S</t>
  </si>
  <si>
    <t>Model_Yrp_Re_S</t>
  </si>
  <si>
    <t>Model_X2_Ohm</t>
  </si>
  <si>
    <t>Model_Y2_Re_S</t>
  </si>
  <si>
    <t>Model_Y2_Im_S</t>
  </si>
  <si>
    <t>Model_Ytotal_Re_S</t>
  </si>
  <si>
    <t>Model_Ytotal_Im_S</t>
  </si>
  <si>
    <t>Zmodel_R_Ohm</t>
  </si>
  <si>
    <t>Zmodel_X_Ohm</t>
  </si>
  <si>
    <t>Zmodel_mag_Ohm</t>
  </si>
  <si>
    <t>Zmodel_phase_deg_no_tau</t>
  </si>
  <si>
    <t>Zmodel_mag_dBOhm</t>
  </si>
  <si>
    <t>Phase_error_vs_meas_tau_deg</t>
  </si>
  <si>
    <t>主要周波数点比較</t>
  </si>
  <si>
    <t>目標周波数[Hz]</t>
  </si>
  <si>
    <t>実周波数[Hz]</t>
  </si>
  <si>
    <t>|Z|補正前[Ω]</t>
  </si>
  <si>
    <t>|Z|Open補正後[Ω]</t>
  </si>
  <si>
    <t>位相補正前[deg]</t>
  </si>
  <si>
    <t>位相Open補正後[deg]</t>
  </si>
  <si>
    <t>τ補正後位相[deg]</t>
  </si>
  <si>
    <t>τ補正量[deg]</t>
  </si>
  <si>
    <t>SC-05-30J 2個目 周波数特性（振幅・今回フィットモデル重ね書き）</t>
  </si>
  <si>
    <t>SC-05-30J 2個目 周波数特性（振幅）</t>
  </si>
  <si>
    <t>横軸はFrequency_Hz、縦軸は|Z| [Ω]。Open補正後測定値と今回再フィット等価回路モデルを比較。</t>
  </si>
  <si>
    <t>測定値（補正前）とOpen補正後を比較。縦軸・横軸とも対数表示。</t>
  </si>
  <si>
    <t>SC-05-30J 2個目 周波数特性（位相・今回フィットモデル重ね書き）</t>
  </si>
  <si>
    <t>SC-05-30J 2個目 周波数特性（位相・τ補正）</t>
  </si>
  <si>
    <t>測定位相はOpen+τ補正後、モデル位相はτ補正なしで重ね書き。</t>
  </si>
  <si>
    <t>Open補正後位相に τ=2.6ns の残留遅延補正を加えた位相を併記。</t>
  </si>
  <si>
    <t>Zopen再測定値から求めたOpen等価容量</t>
  </si>
  <si>
    <t>Open測定から Im(Yopen)/(2πf) により算出。</t>
  </si>
  <si>
    <t>SC-05-30J 2個目 主自己共振拡大（今回モデル重ね書き）</t>
  </si>
  <si>
    <t>主自己共振付近 拡大グラフ</t>
  </si>
  <si>
    <t>横軸は周波数[Hz]、縦軸は|Z| [Ω]。</t>
  </si>
  <si>
    <t>Open補正後の|Z|を表示。</t>
  </si>
  <si>
    <t>SC-05-30J 2個目 高周波側共振拡大（今回モデル重ね書き）</t>
  </si>
  <si>
    <t>18.9MHz付近 拡大グラフ</t>
  </si>
  <si>
    <t>等価回路モデルパラメータ（今回再測定値から再フィット）</t>
  </si>
  <si>
    <t>素子/項目</t>
  </si>
  <si>
    <t>説明</t>
  </si>
  <si>
    <t>Rs</t>
  </si>
  <si>
    <t>低周波側の直列抵抗</t>
  </si>
  <si>
    <t>Lcm</t>
  </si>
  <si>
    <t>H</t>
  </si>
  <si>
    <t>低周波インダクタンス</t>
  </si>
  <si>
    <t>Cp</t>
  </si>
  <si>
    <t>F</t>
  </si>
  <si>
    <t>主自己共振を表す並列容量</t>
  </si>
  <si>
    <t>Rp</t>
  </si>
  <si>
    <t>主自己共振ピークの損失抵抗</t>
  </si>
  <si>
    <t>R2</t>
  </si>
  <si>
    <t>20 MHz付近の谷を表す直列共振枝の抵抗</t>
  </si>
  <si>
    <t>L2</t>
  </si>
  <si>
    <t>20 MHz付近の直列共振枝インダクタンス</t>
  </si>
  <si>
    <t>C2</t>
  </si>
  <si>
    <t>20 MHz付近の直列共振枝容量</t>
  </si>
  <si>
    <t>f_main_peak_meas</t>
  </si>
  <si>
    <t>Open補正後の振幅ピーク周波数</t>
  </si>
  <si>
    <t>f_HF_min_meas</t>
  </si>
  <si>
    <t>10〜25 MHz範囲の最小|Z|周波数</t>
  </si>
  <si>
    <t>RMS_mag_error</t>
  </si>
  <si>
    <t>dB</t>
  </si>
  <si>
    <t>全点の20log(|Zmodel|/|Zmeas|) RMS</t>
  </si>
  <si>
    <t>RMS_phase_error</t>
  </si>
  <si>
    <t>deg</t>
  </si>
  <si>
    <t>全点の位相差RMS。測定値はτ補正後、モデル位相はτ補正なし。</t>
  </si>
  <si>
    <t>回路形式</t>
  </si>
  <si>
    <t>Y = 1/(Rs + sLcm) + 1/Rp + sCp + 1/(R2 + sL2 + 1/(sC2))</t>
  </si>
  <si>
    <t>位相注記</t>
  </si>
  <si>
    <t>モデル位相にはτ補正を加えていません。位相グラフでは、測定値のOpen+τ補正後位相とモデルの素の位相を比較しています。</t>
  </si>
  <si>
    <t>* SC-05-30J equivalent model, refit from 2026-07-01 measurement</t>
  </si>
  <si>
    <t>* Model phase is not tau-corrected.</t>
  </si>
  <si>
    <t>.subckt SC_05_30J_20260701 p n</t>
  </si>
  <si>
    <t>Rs p a 0.235186723</t>
  </si>
  <si>
    <t>Lcm a n 0.00451428009</t>
  </si>
  <si>
    <t>Rp p n 48114.7718</t>
  </si>
  <si>
    <t>Cp p n 1.08419333e-11</t>
  </si>
  <si>
    <t>R2 p b 17.266591</t>
  </si>
  <si>
    <t>L2 b c 2.10938737e-06</t>
  </si>
  <si>
    <t>C2 c n 2.91704535e-11</t>
  </si>
  <si>
    <t>.ends SC_05_30J_20260701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</si>
</sst>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E+00"/>
  </numFmts>
  <fonts count="9">
    <font>
      <sz val="11"/>
      <name val="Carlito"/>
    </font>
    <font>
      <b/>
      <sz val="16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sz val="10"/>
      <name val="Consolas"/>
      <family val="3"/>
    </font>
    <font>
      <i/>
      <sz val="11"/>
      <color rgb="FF666666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11" fontId="2" fillId="2" borderId="0" xfId="1" applyNumberFormat="1" applyFont="1" applyFill="1" applyAlignment="1">
      <alignment horizontal="center" vertical="center"/>
    </xf>
    <xf numFmtId="176" fontId="2" fillId="2" borderId="0" xfId="1" applyNumberFormat="1" applyFont="1" applyFill="1" applyAlignment="1">
      <alignment horizontal="center" vertical="center"/>
    </xf>
    <xf numFmtId="0" fontId="4" fillId="4" borderId="0" xfId="1" applyFont="1" applyFill="1"/>
    <xf numFmtId="0" fontId="2" fillId="5" borderId="0" xfId="1" applyFont="1" applyFill="1" applyAlignment="1">
      <alignment horizontal="center"/>
    </xf>
    <xf numFmtId="177" fontId="0" fillId="0" borderId="0" xfId="1" applyNumberFormat="1" applyFont="1"/>
    <xf numFmtId="0" fontId="2" fillId="6" borderId="0" xfId="1" applyFont="1" applyFill="1" applyAlignment="1">
      <alignment horizontal="center"/>
    </xf>
    <xf numFmtId="176" fontId="0" fillId="0" borderId="0" xfId="1" applyNumberFormat="1" applyFont="1"/>
    <xf numFmtId="0" fontId="5" fillId="0" borderId="0" xfId="1" applyFont="1"/>
    <xf numFmtId="0" fontId="1" fillId="0" borderId="0" xfId="1" applyFont="1" applyAlignment="1">
      <alignment horizontal="center"/>
    </xf>
    <xf numFmtId="0" fontId="0" fillId="0" borderId="0" xfId="0"/>
    <xf numFmtId="0" fontId="3" fillId="3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2" fillId="6" borderId="0" xfId="1" applyFont="1" applyFill="1" applyAlignment="1">
      <alignment wrapText="1"/>
    </xf>
    <xf numFmtId="0" fontId="0" fillId="0" borderId="0" xfId="1" applyFont="1" applyAlignment="1">
      <alignment wrapText="1"/>
    </xf>
    <xf numFmtId="11" fontId="4" fillId="0" borderId="0" xfId="1" applyNumberFormat="1" applyFont="1" applyAlignment="1">
      <alignment horizontal="center"/>
    </xf>
    <xf numFmtId="11" fontId="0" fillId="0" borderId="0" xfId="1" applyNumberFormat="1" applyFont="1"/>
    <xf numFmtId="2" fontId="0" fillId="0" borderId="0" xfId="1" applyNumberFormat="1" applyFont="1"/>
    <xf numFmtId="0" fontId="4" fillId="0" borderId="0" xfId="1" applyFont="1" applyAlignment="1">
      <alignment horizontal="center"/>
    </xf>
    <xf numFmtId="0" fontId="6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525000" cy="57150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525000" cy="5715000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525000" cy="5715000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525000" cy="571500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525000" cy="5715000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sqref="A1:D1"/>
    </sheetView>
  </sheetViews>
  <sheetFormatPr defaultRowHeight="13.8"/>
  <cols>
    <col min="1" max="1" width="26" customWidth="1"/>
    <col min="2" max="2" width="20" customWidth="1"/>
    <col min="3" max="3" width="12" customWidth="1"/>
    <col min="4" max="4" width="52" customWidth="1"/>
  </cols>
  <sheetData>
    <row r="1" spans="1:4" ht="21">
      <c r="A1" s="11" t="s">
        <v>0</v>
      </c>
      <c r="B1" s="12" t="s">
        <v>0</v>
      </c>
      <c r="C1" s="12" t="s">
        <v>0</v>
      </c>
      <c r="D1" s="12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 t="s">
        <v>6</v>
      </c>
      <c r="D4" t="s">
        <v>7</v>
      </c>
    </row>
    <row r="5" spans="1:4">
      <c r="A5" t="s">
        <v>8</v>
      </c>
      <c r="B5" t="s">
        <v>9</v>
      </c>
      <c r="D5" t="s">
        <v>10</v>
      </c>
    </row>
    <row r="6" spans="1:4">
      <c r="A6" t="s">
        <v>11</v>
      </c>
      <c r="B6">
        <v>49.8</v>
      </c>
      <c r="C6" t="s">
        <v>12</v>
      </c>
      <c r="D6" t="s">
        <v>13</v>
      </c>
    </row>
    <row r="7" spans="1:4">
      <c r="A7" t="s">
        <v>14</v>
      </c>
      <c r="B7">
        <v>2.6</v>
      </c>
      <c r="C7" t="s">
        <v>15</v>
      </c>
      <c r="D7" t="s">
        <v>16</v>
      </c>
    </row>
    <row r="8" spans="1:4">
      <c r="A8" t="s">
        <v>17</v>
      </c>
      <c r="B8">
        <v>96.168506521360314</v>
      </c>
      <c r="C8" t="s">
        <v>18</v>
      </c>
      <c r="D8" t="s">
        <v>19</v>
      </c>
    </row>
    <row r="9" spans="1:4">
      <c r="A9" t="s">
        <v>20</v>
      </c>
      <c r="B9">
        <v>4.4585154698784732</v>
      </c>
      <c r="C9" t="s">
        <v>21</v>
      </c>
      <c r="D9" t="s">
        <v>22</v>
      </c>
    </row>
    <row r="10" spans="1:4">
      <c r="A10" t="s">
        <v>23</v>
      </c>
      <c r="B10">
        <v>1.3119575994913582</v>
      </c>
      <c r="C10" t="s">
        <v>12</v>
      </c>
      <c r="D10" t="s">
        <v>24</v>
      </c>
    </row>
    <row r="11" spans="1:4">
      <c r="A11" t="s">
        <v>25</v>
      </c>
      <c r="B11">
        <v>347575.0914401348</v>
      </c>
      <c r="C11" t="s">
        <v>26</v>
      </c>
      <c r="D11" t="s">
        <v>27</v>
      </c>
    </row>
    <row r="12" spans="1:4">
      <c r="A12" t="s">
        <v>28</v>
      </c>
      <c r="B12">
        <v>371610.97470532928</v>
      </c>
      <c r="C12" t="s">
        <v>26</v>
      </c>
      <c r="D12" t="s">
        <v>29</v>
      </c>
    </row>
    <row r="13" spans="1:4">
      <c r="A13" t="s">
        <v>30</v>
      </c>
      <c r="B13">
        <v>20491463.109291822</v>
      </c>
      <c r="C13" t="s">
        <v>26</v>
      </c>
      <c r="D13" t="s">
        <v>31</v>
      </c>
    </row>
    <row r="16" spans="1:4">
      <c r="A16" s="13" t="s">
        <v>32</v>
      </c>
      <c r="B16" s="12"/>
      <c r="C16" s="12"/>
      <c r="D16" s="12"/>
    </row>
    <row r="17" spans="1:4">
      <c r="A17" s="14" t="s">
        <v>33</v>
      </c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6" spans="1:4">
      <c r="A26" s="13" t="s">
        <v>34</v>
      </c>
      <c r="B26" s="12"/>
      <c r="C26" s="12"/>
      <c r="D26" s="12"/>
    </row>
    <row r="27" spans="1:4">
      <c r="A27" s="14" t="s">
        <v>35</v>
      </c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5" t="s">
        <v>36</v>
      </c>
      <c r="B29" s="15"/>
      <c r="C29" s="15"/>
      <c r="D29" s="15"/>
    </row>
    <row r="30" spans="1:4">
      <c r="A30" s="16" t="s">
        <v>37</v>
      </c>
      <c r="B30" s="16" t="s">
        <v>38</v>
      </c>
      <c r="C30" s="16"/>
      <c r="D30" s="16" t="s">
        <v>39</v>
      </c>
    </row>
    <row r="31" spans="1:4">
      <c r="A31" s="16" t="s">
        <v>40</v>
      </c>
      <c r="B31" s="16" t="s">
        <v>41</v>
      </c>
      <c r="C31" s="16"/>
      <c r="D31" s="16" t="s">
        <v>42</v>
      </c>
    </row>
    <row r="32" spans="1:4">
      <c r="A32" s="2" t="s">
        <v>43</v>
      </c>
      <c r="B32" s="2" t="s">
        <v>44</v>
      </c>
      <c r="C32" s="2"/>
      <c r="D32" s="2" t="s">
        <v>45</v>
      </c>
    </row>
    <row r="33" spans="1:4" ht="41.4">
      <c r="A33" s="2" t="s">
        <v>46</v>
      </c>
      <c r="B33" s="2" t="s">
        <v>47</v>
      </c>
      <c r="C33" s="2"/>
      <c r="D33" s="2"/>
    </row>
  </sheetData>
  <mergeCells count="5">
    <mergeCell ref="A1:D1"/>
    <mergeCell ref="A16:D16"/>
    <mergeCell ref="A17:D24"/>
    <mergeCell ref="A26:D26"/>
    <mergeCell ref="A27:D31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02"/>
  <sheetViews>
    <sheetView workbookViewId="0"/>
  </sheetViews>
  <sheetFormatPr defaultRowHeight="13.8"/>
  <cols>
    <col min="1" max="27" width="15" customWidth="1"/>
    <col min="28" max="43" width="16" customWidth="1"/>
  </cols>
  <sheetData>
    <row r="1" spans="1:43">
      <c r="A1" s="3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71</v>
      </c>
      <c r="Y1" s="4" t="s">
        <v>72</v>
      </c>
      <c r="Z1" s="4" t="s">
        <v>73</v>
      </c>
      <c r="AA1" s="4" t="s">
        <v>74</v>
      </c>
      <c r="AB1" s="8" t="s">
        <v>75</v>
      </c>
      <c r="AC1" s="8" t="s">
        <v>76</v>
      </c>
      <c r="AD1" s="8" t="s">
        <v>77</v>
      </c>
      <c r="AE1" s="8" t="s">
        <v>78</v>
      </c>
      <c r="AF1" s="8" t="s">
        <v>79</v>
      </c>
      <c r="AG1" s="8" t="s">
        <v>80</v>
      </c>
      <c r="AH1" s="8" t="s">
        <v>81</v>
      </c>
      <c r="AI1" s="8" t="s">
        <v>82</v>
      </c>
      <c r="AJ1" s="8" t="s">
        <v>83</v>
      </c>
      <c r="AK1" s="8" t="s">
        <v>84</v>
      </c>
      <c r="AL1" s="8" t="s">
        <v>85</v>
      </c>
      <c r="AM1" s="8" t="s">
        <v>86</v>
      </c>
      <c r="AN1" s="8" t="s">
        <v>87</v>
      </c>
      <c r="AO1" s="8" t="s">
        <v>88</v>
      </c>
      <c r="AP1" s="8" t="s">
        <v>89</v>
      </c>
      <c r="AQ1" s="8" t="s">
        <v>90</v>
      </c>
    </row>
    <row r="2" spans="1:43">
      <c r="A2">
        <v>100.0000000000002</v>
      </c>
      <c r="B2">
        <v>-24.700766570367641</v>
      </c>
      <c r="C2">
        <v>83.223723139397848</v>
      </c>
      <c r="D2">
        <v>7.0837892527477377E-3</v>
      </c>
      <c r="E2">
        <v>-3.1611725298574811E-3</v>
      </c>
      <c r="F2">
        <v>6.8677941041691551E-3</v>
      </c>
      <c r="G2">
        <v>5.779858931408359E-2</v>
      </c>
      <c r="H2">
        <v>1.0008158825059494</v>
      </c>
      <c r="I2">
        <v>-5.5217883504154145E-5</v>
      </c>
      <c r="J2">
        <v>0.17511356947228235</v>
      </c>
      <c r="K2">
        <v>2.9084658094650355</v>
      </c>
      <c r="L2">
        <v>2.913732679406337</v>
      </c>
      <c r="M2">
        <v>86.554482057300518</v>
      </c>
      <c r="N2">
        <v>2.0626255395204709E-2</v>
      </c>
      <c r="O2">
        <v>-0.34258200992095134</v>
      </c>
      <c r="P2">
        <v>-1.6369888070500037E-5</v>
      </c>
      <c r="Q2">
        <v>1.1069857605600495E-6</v>
      </c>
      <c r="R2">
        <v>1761.8225572547281</v>
      </c>
      <c r="S2">
        <v>2.064262528327521E-2</v>
      </c>
      <c r="T2">
        <v>-0.34258311690671189</v>
      </c>
      <c r="U2">
        <v>0.17525041354656953</v>
      </c>
      <c r="V2">
        <v>2.9084397981402628</v>
      </c>
      <c r="W2">
        <v>2.9137149426212612</v>
      </c>
      <c r="X2">
        <v>86.551765256281499</v>
      </c>
      <c r="Y2">
        <v>9.3600000000000188E-5</v>
      </c>
      <c r="Z2">
        <v>86.551858856281498</v>
      </c>
      <c r="AA2">
        <v>4.6289257055921622</v>
      </c>
      <c r="AB2" s="7">
        <f t="shared" ref="AB2:AB65" si="0">2*PI()*A2</f>
        <v>628.3185307179599</v>
      </c>
      <c r="AC2" s="7">
        <f>等価回路パラメータ!$B$4/(等価回路パラメータ!$B$4^2+(AB2*等価回路パラメータ!$B$5)^2)</f>
        <v>2.903356683471504E-2</v>
      </c>
      <c r="AD2" s="7">
        <f>-(AB2*等価回路パラメータ!$B$5)/(等価回路パラメータ!$B$4^2+(AB2*等価回路パラメータ!$B$5)^2)</f>
        <v>-0.35015147673913322</v>
      </c>
      <c r="AE2" s="7">
        <f>AB2*等価回路パラメータ!$B$6</f>
        <v>6.8121875900817284E-9</v>
      </c>
      <c r="AF2" s="7">
        <f>1/等価回路パラメータ!$B$7</f>
        <v>2.0783638028968546E-5</v>
      </c>
      <c r="AG2" s="7">
        <f>AB2*等価回路パラメータ!$B$9-1/(AB2*等価回路パラメータ!$B$10)</f>
        <v>-54560325.261506677</v>
      </c>
      <c r="AH2" s="7">
        <f>等価回路パラメータ!$B$8/(等価回路パラメータ!$B$8^2+AG2^2)</f>
        <v>5.8003299685949189E-15</v>
      </c>
      <c r="AI2" s="7">
        <f>-AG2/(等価回路パラメータ!$B$8^2+AG2^2)</f>
        <v>1.8328336482726553E-8</v>
      </c>
      <c r="AJ2" s="7">
        <f t="shared" ref="AJ2:AJ65" si="1">AC2+AF2+AH2</f>
        <v>2.9054350472749811E-2</v>
      </c>
      <c r="AK2" s="7">
        <f t="shared" ref="AK2:AK65" si="2">AD2+AE2+AI2</f>
        <v>-0.35015145159860916</v>
      </c>
      <c r="AL2" s="7">
        <f t="shared" ref="AL2:AL65" si="3">AJ2/(AJ2^2+AK2^2)</f>
        <v>0.23535281275620376</v>
      </c>
      <c r="AM2" s="7">
        <f t="shared" ref="AM2:AM65" si="4">-AK2/(AJ2^2+AK2^2)</f>
        <v>2.8363782939044619</v>
      </c>
      <c r="AN2" s="7">
        <f t="shared" ref="AN2:AN65" si="5">SQRT(AL2^2+AM2^2)</f>
        <v>2.8461259235326613</v>
      </c>
      <c r="AO2" s="9">
        <f t="shared" ref="AO2:AO65" si="6">DEGREES(ATAN(AM2/AL2))</f>
        <v>85.256661562378852</v>
      </c>
      <c r="AP2" s="9">
        <f t="shared" ref="AP2:AP65" si="7">20*LOG10(AN2)</f>
        <v>9.085082220556016</v>
      </c>
      <c r="AQ2" s="9">
        <f t="shared" ref="AQ2:AQ65" si="8">MOD(AO2-Z2+180,360)-180</f>
        <v>-1.2951972939026462</v>
      </c>
    </row>
    <row r="3" spans="1:43">
      <c r="A3">
        <v>102.5169979390988</v>
      </c>
      <c r="B3">
        <v>-24.48773963685262</v>
      </c>
      <c r="C3">
        <v>83.1997098614046</v>
      </c>
      <c r="D3">
        <v>7.1841644123920544E-3</v>
      </c>
      <c r="E3">
        <v>-2.1095666616872681E-3</v>
      </c>
      <c r="F3">
        <v>7.0631384440927774E-3</v>
      </c>
      <c r="G3">
        <v>5.9230707318463707E-2</v>
      </c>
      <c r="H3">
        <v>1.0008274489634315</v>
      </c>
      <c r="I3">
        <v>-3.6849349800830424E-5</v>
      </c>
      <c r="J3">
        <v>0.17641203896664417</v>
      </c>
      <c r="K3">
        <v>2.9811948260924832</v>
      </c>
      <c r="L3">
        <v>2.9864098510775374</v>
      </c>
      <c r="M3">
        <v>86.613474567696031</v>
      </c>
      <c r="N3">
        <v>1.9780141796231398E-2</v>
      </c>
      <c r="O3">
        <v>-0.33426548849906113</v>
      </c>
      <c r="P3">
        <v>-1.660173116900355E-5</v>
      </c>
      <c r="Q3">
        <v>7.3872376393732722E-7</v>
      </c>
      <c r="R3">
        <v>1146.849214994771</v>
      </c>
      <c r="S3">
        <v>1.97967435274004E-2</v>
      </c>
      <c r="T3">
        <v>-0.33426622722282506</v>
      </c>
      <c r="U3">
        <v>0.17655829160860395</v>
      </c>
      <c r="V3">
        <v>2.9811708142417537</v>
      </c>
      <c r="W3">
        <v>2.9863945241750276</v>
      </c>
      <c r="X3">
        <v>86.610646309250043</v>
      </c>
      <c r="Y3">
        <v>9.595591007099648E-5</v>
      </c>
      <c r="Z3">
        <v>86.610742265160113</v>
      </c>
      <c r="AA3">
        <v>4.6281892839832075</v>
      </c>
      <c r="AB3" s="7">
        <f t="shared" si="0"/>
        <v>644.13329518710555</v>
      </c>
      <c r="AC3" s="7">
        <f>等価回路パラメータ!$B$4/(等価回路パラメータ!$B$4^2+(AB3*等価回路パラメータ!$B$5)^2)</f>
        <v>2.7634555736151836E-2</v>
      </c>
      <c r="AD3" s="7">
        <f>-(AB3*等価回路パラメータ!$B$5)/(等価回路パラメータ!$B$4^2+(AB3*等価回路パラメータ!$B$5)^2)</f>
        <v>-0.34166770956126324</v>
      </c>
      <c r="AE3" s="7">
        <f>AB3*等価回路パラメータ!$B$6</f>
        <v>6.9836502113316159E-9</v>
      </c>
      <c r="AF3" s="7">
        <f>1/等価回路パラメータ!$B$7</f>
        <v>2.0783638028968546E-5</v>
      </c>
      <c r="AG3" s="7">
        <f>AB3*等価回路パラメータ!$B$9-1/(AB3*等価回路パラメータ!$B$10)</f>
        <v>-53220759.833263271</v>
      </c>
      <c r="AH3" s="7">
        <f>等価回路パラメータ!$B$8/(等価回路パラメータ!$B$8^2+AG3^2)</f>
        <v>6.0959930107979345E-15</v>
      </c>
      <c r="AI3" s="7">
        <f>-AG3/(等価回路パラメータ!$B$8^2+AG3^2)</f>
        <v>1.8789660334291005E-8</v>
      </c>
      <c r="AJ3" s="7">
        <f t="shared" si="1"/>
        <v>2.7655339374186901E-2</v>
      </c>
      <c r="AK3" s="7">
        <f t="shared" si="2"/>
        <v>-0.3416676837879527</v>
      </c>
      <c r="AL3" s="7">
        <f t="shared" si="3"/>
        <v>0.23536133754279567</v>
      </c>
      <c r="AM3" s="7">
        <f t="shared" si="4"/>
        <v>2.9077698871611051</v>
      </c>
      <c r="AN3" s="7">
        <f t="shared" si="5"/>
        <v>2.9172796704962725</v>
      </c>
      <c r="AO3" s="9">
        <f t="shared" si="6"/>
        <v>85.372441094294359</v>
      </c>
      <c r="AP3" s="9">
        <f t="shared" si="7"/>
        <v>9.2995613114790938</v>
      </c>
      <c r="AQ3" s="9">
        <f t="shared" si="8"/>
        <v>-1.2383011708657534</v>
      </c>
    </row>
    <row r="4" spans="1:43">
      <c r="A4">
        <v>105.0973486644516</v>
      </c>
      <c r="B4">
        <v>-24.271707686443591</v>
      </c>
      <c r="C4">
        <v>83.168449225130644</v>
      </c>
      <c r="D4">
        <v>6.9645558454644674E-3</v>
      </c>
      <c r="E4">
        <v>-1.564975399901414E-3</v>
      </c>
      <c r="F4">
        <v>7.2741419138617758E-3</v>
      </c>
      <c r="G4">
        <v>6.0718382665851389E-2</v>
      </c>
      <c r="H4">
        <v>1.0008021452970268</v>
      </c>
      <c r="I4">
        <v>-2.733588322313143E-5</v>
      </c>
      <c r="J4">
        <v>0.1779417474664434</v>
      </c>
      <c r="K4">
        <v>3.0568155016377014</v>
      </c>
      <c r="L4">
        <v>3.0619902476239149</v>
      </c>
      <c r="M4">
        <v>86.668487640883868</v>
      </c>
      <c r="N4">
        <v>1.8978865364000782E-2</v>
      </c>
      <c r="O4">
        <v>-0.32603304550053952</v>
      </c>
      <c r="P4">
        <v>-1.6094440183148787E-5</v>
      </c>
      <c r="Q4">
        <v>5.4803375929354535E-7</v>
      </c>
      <c r="R4">
        <v>829.9189549612679</v>
      </c>
      <c r="S4">
        <v>1.899495980418393E-2</v>
      </c>
      <c r="T4">
        <v>-0.32603359353429884</v>
      </c>
      <c r="U4">
        <v>0.1780910282827797</v>
      </c>
      <c r="V4">
        <v>3.0567928822078216</v>
      </c>
      <c r="W4">
        <v>3.0619763452827682</v>
      </c>
      <c r="X4">
        <v>86.665674418496664</v>
      </c>
      <c r="Y4">
        <v>9.8371118349926698E-5</v>
      </c>
      <c r="Z4">
        <v>86.665772789615019</v>
      </c>
      <c r="AA4">
        <v>4.6290767882715667</v>
      </c>
      <c r="AB4" s="7">
        <f t="shared" si="0"/>
        <v>660.34611695201238</v>
      </c>
      <c r="AC4" s="7">
        <f>等価回路パラメータ!$B$4/(等価回路パラメータ!$B$4^2+(AB4*等価回路パラメータ!$B$5)^2)</f>
        <v>2.6302537486617514E-2</v>
      </c>
      <c r="AD4" s="7">
        <f>-(AB4*等価回路パラメータ!$B$5)/(等価回路パラメータ!$B$4^2+(AB4*等価回路パラメータ!$B$5)^2)</f>
        <v>-0.33338417228922351</v>
      </c>
      <c r="AE4" s="7">
        <f>AB4*等価回路パラメータ!$B$6</f>
        <v>7.1594285432246826E-9</v>
      </c>
      <c r="AF4" s="7">
        <f>1/等価回路パラメータ!$B$7</f>
        <v>2.0783638028968546E-5</v>
      </c>
      <c r="AG4" s="7">
        <f>AB4*等価回路パラメータ!$B$9-1/(AB4*等価回路パラメータ!$B$10)</f>
        <v>-51914083.423326984</v>
      </c>
      <c r="AH4" s="7">
        <f>等価回路パラメータ!$B$8/(等価回路パラメータ!$B$8^2+AG4^2)</f>
        <v>6.4067270291355288E-15</v>
      </c>
      <c r="AI4" s="7">
        <f>-AG4/(等価回路パラメータ!$B$8^2+AG4^2)</f>
        <v>1.9262595697693685E-8</v>
      </c>
      <c r="AJ4" s="7">
        <f t="shared" si="1"/>
        <v>2.6323321124652892E-2</v>
      </c>
      <c r="AK4" s="7">
        <f t="shared" si="2"/>
        <v>-0.33338414586719928</v>
      </c>
      <c r="AL4" s="7">
        <f t="shared" si="3"/>
        <v>0.23537029686761371</v>
      </c>
      <c r="AM4" s="7">
        <f t="shared" si="4"/>
        <v>2.9809584061271539</v>
      </c>
      <c r="AN4" s="7">
        <f t="shared" si="5"/>
        <v>2.9902361438033105</v>
      </c>
      <c r="AO4" s="9">
        <f t="shared" si="6"/>
        <v>85.485410315318461</v>
      </c>
      <c r="AP4" s="9">
        <f t="shared" si="7"/>
        <v>9.5141097323822503</v>
      </c>
      <c r="AQ4" s="9">
        <f t="shared" si="8"/>
        <v>-1.180362474296544</v>
      </c>
    </row>
    <row r="5" spans="1:43">
      <c r="A5">
        <v>107.7426467643831</v>
      </c>
      <c r="B5">
        <v>-24.05652720749935</v>
      </c>
      <c r="C5">
        <v>83.126837533203485</v>
      </c>
      <c r="D5">
        <v>6.735905845923866E-3</v>
      </c>
      <c r="E5">
        <v>-3.2319917403924592E-3</v>
      </c>
      <c r="F5">
        <v>7.5018006094169799E-3</v>
      </c>
      <c r="G5">
        <v>6.223594896309842E-2</v>
      </c>
      <c r="H5">
        <v>1.0007757990049466</v>
      </c>
      <c r="I5">
        <v>-5.6452659293356949E-5</v>
      </c>
      <c r="J5">
        <v>0.1798881540056719</v>
      </c>
      <c r="K5">
        <v>3.1340568378300451</v>
      </c>
      <c r="L5">
        <v>3.1392151902507144</v>
      </c>
      <c r="M5">
        <v>86.714949283161289</v>
      </c>
      <c r="N5">
        <v>1.8254098544359255E-2</v>
      </c>
      <c r="O5">
        <v>-0.31802751369369642</v>
      </c>
      <c r="P5">
        <v>-1.5566280861670445E-5</v>
      </c>
      <c r="Q5">
        <v>1.1318307049265851E-6</v>
      </c>
      <c r="R5">
        <v>1671.9141105395497</v>
      </c>
      <c r="S5">
        <v>1.8269664825220924E-2</v>
      </c>
      <c r="T5">
        <v>-0.31802864552440135</v>
      </c>
      <c r="U5">
        <v>0.18003926859923372</v>
      </c>
      <c r="V5">
        <v>3.1340281981952454</v>
      </c>
      <c r="W5">
        <v>3.1391952607827189</v>
      </c>
      <c r="X5">
        <v>86.712165756925415</v>
      </c>
      <c r="Y5">
        <v>1.0084711737146258E-4</v>
      </c>
      <c r="Z5">
        <v>86.712266604042782</v>
      </c>
      <c r="AA5">
        <v>4.6295138880609761</v>
      </c>
      <c r="AB5" s="7">
        <f t="shared" si="0"/>
        <v>676.96701510661205</v>
      </c>
      <c r="AC5" s="7">
        <f>等価回路パラメータ!$B$4/(等価回路パラメータ!$B$4^2+(AB5*等価回路パラメータ!$B$5)^2)</f>
        <v>2.5034343596343368E-2</v>
      </c>
      <c r="AD5" s="7">
        <f>-(AB5*等価回路パラメータ!$B$5)/(等価回路パラメータ!$B$4^2+(AB5*等価回路パラメータ!$B$5)^2)</f>
        <v>-0.3252965204651162</v>
      </c>
      <c r="AE5" s="7">
        <f>AB5*等価回路パラメータ!$B$6</f>
        <v>7.3396312121088834E-9</v>
      </c>
      <c r="AF5" s="7">
        <f>1/等価回路パラメータ!$B$7</f>
        <v>2.0783638028968546E-5</v>
      </c>
      <c r="AG5" s="7">
        <f>AB5*等価回路パラメータ!$B$9-1/(AB5*等価回路パラメータ!$B$10)</f>
        <v>-50639488.54032591</v>
      </c>
      <c r="AH5" s="7">
        <f>等価回路パラメータ!$B$8/(等価回路パラメータ!$B$8^2+AG5^2)</f>
        <v>6.7333002438085991E-15</v>
      </c>
      <c r="AI5" s="7">
        <f>-AG5/(等価回路パラメータ!$B$8^2+AG5^2)</f>
        <v>1.9747434834448427E-8</v>
      </c>
      <c r="AJ5" s="7">
        <f t="shared" si="1"/>
        <v>2.5055127234379072E-2</v>
      </c>
      <c r="AK5" s="7">
        <f t="shared" si="2"/>
        <v>-0.32529649337805011</v>
      </c>
      <c r="AL5" s="7">
        <f t="shared" si="3"/>
        <v>0.23537971288059989</v>
      </c>
      <c r="AM5" s="7">
        <f t="shared" si="4"/>
        <v>3.0559890794459559</v>
      </c>
      <c r="AN5" s="7">
        <f t="shared" si="5"/>
        <v>3.0650404341425408</v>
      </c>
      <c r="AO5" s="9">
        <f t="shared" si="6"/>
        <v>85.595635513625922</v>
      </c>
      <c r="AP5" s="9">
        <f t="shared" si="7"/>
        <v>9.7287241624665377</v>
      </c>
      <c r="AQ5" s="9">
        <f t="shared" si="8"/>
        <v>-1.1166310904168597</v>
      </c>
    </row>
    <row r="6" spans="1:43">
      <c r="A6">
        <v>110.45452696297269</v>
      </c>
      <c r="B6">
        <v>-23.843819762702079</v>
      </c>
      <c r="C6">
        <v>83.076418854879478</v>
      </c>
      <c r="D6">
        <v>6.7751036469337004E-3</v>
      </c>
      <c r="E6">
        <v>-4.2606216388492157E-3</v>
      </c>
      <c r="F6">
        <v>7.7438995952476197E-3</v>
      </c>
      <c r="G6">
        <v>6.3772060869817418E-2</v>
      </c>
      <c r="H6">
        <v>1.0007803141550093</v>
      </c>
      <c r="I6">
        <v>-7.441990154107242E-5</v>
      </c>
      <c r="J6">
        <v>0.1821993407583436</v>
      </c>
      <c r="K6">
        <v>3.2123439276069803</v>
      </c>
      <c r="L6">
        <v>3.2175068156891626</v>
      </c>
      <c r="M6">
        <v>86.753747192569037</v>
      </c>
      <c r="N6">
        <v>1.7599804763155747E-2</v>
      </c>
      <c r="O6">
        <v>-0.31030093590172753</v>
      </c>
      <c r="P6">
        <v>-1.5656852710060901E-5</v>
      </c>
      <c r="Q6">
        <v>1.4920460868346525E-6</v>
      </c>
      <c r="R6">
        <v>2149.902919961437</v>
      </c>
      <c r="S6">
        <v>1.7615461615865809E-2</v>
      </c>
      <c r="T6">
        <v>-0.31030242794781437</v>
      </c>
      <c r="U6">
        <v>0.18235863701763846</v>
      </c>
      <c r="V6">
        <v>3.2123102452712051</v>
      </c>
      <c r="W6">
        <v>3.2174822119740272</v>
      </c>
      <c r="X6">
        <v>86.750881087886555</v>
      </c>
      <c r="Y6">
        <v>1.0338543723734244E-4</v>
      </c>
      <c r="Z6">
        <v>86.750984473323797</v>
      </c>
      <c r="AA6">
        <v>4.6286473568533539</v>
      </c>
      <c r="AB6" s="7">
        <f t="shared" si="0"/>
        <v>694.00626092522145</v>
      </c>
      <c r="AC6" s="7">
        <f>等価回路パラメータ!$B$4/(等価回路パラメータ!$B$4^2+(AB6*等価回路パラメータ!$B$5)^2)</f>
        <v>2.3826951710167264E-2</v>
      </c>
      <c r="AD6" s="7">
        <f>-(AB6*等価回路パラメータ!$B$5)/(等価回路パラメータ!$B$4^2+(AB6*等価回路パラメータ!$B$5)^2)</f>
        <v>-0.31740047613267919</v>
      </c>
      <c r="AE6" s="7">
        <f>AB6*等価回路パラメータ!$B$6</f>
        <v>7.5243695784550871E-9</v>
      </c>
      <c r="AF6" s="7">
        <f>1/等価回路パラメータ!$B$7</f>
        <v>2.0783638028968546E-5</v>
      </c>
      <c r="AG6" s="7">
        <f>AB6*等価回路パラメータ!$B$9-1/(AB6*等価回路パラメータ!$B$10)</f>
        <v>-49396187.518421277</v>
      </c>
      <c r="AH6" s="7">
        <f>等価回路パラメータ!$B$8/(等価回路パラメータ!$B$8^2+AG6^2)</f>
        <v>7.0765200338801576E-15</v>
      </c>
      <c r="AI6" s="7">
        <f>-AG6/(等価回路パラメータ!$B$8^2+AG6^2)</f>
        <v>2.0244477362285272E-8</v>
      </c>
      <c r="AJ6" s="7">
        <f t="shared" si="1"/>
        <v>2.3847735348203312E-2</v>
      </c>
      <c r="AK6" s="7">
        <f t="shared" si="2"/>
        <v>-0.31740044836383224</v>
      </c>
      <c r="AL6" s="7">
        <f t="shared" si="3"/>
        <v>0.23538960886075755</v>
      </c>
      <c r="AM6" s="7">
        <f t="shared" si="4"/>
        <v>3.1329082741695391</v>
      </c>
      <c r="AN6" s="7">
        <f t="shared" si="5"/>
        <v>3.1417387737238087</v>
      </c>
      <c r="AO6" s="9">
        <f t="shared" si="6"/>
        <v>85.703181531864601</v>
      </c>
      <c r="AP6" s="9">
        <f t="shared" si="7"/>
        <v>9.9434014380980145</v>
      </c>
      <c r="AQ6" s="9">
        <f t="shared" si="8"/>
        <v>-1.0478029414591958</v>
      </c>
    </row>
    <row r="7" spans="1:43">
      <c r="A7">
        <v>113.23466513027179</v>
      </c>
      <c r="B7">
        <v>-23.630709091886931</v>
      </c>
      <c r="C7">
        <v>83.053550471847146</v>
      </c>
      <c r="D7">
        <v>7.0942942266560786E-3</v>
      </c>
      <c r="E7">
        <v>-3.5507908384389002E-3</v>
      </c>
      <c r="F7">
        <v>7.9623331442294307E-3</v>
      </c>
      <c r="G7">
        <v>6.5352905674450457E-2</v>
      </c>
      <c r="H7">
        <v>1.0008170925246218</v>
      </c>
      <c r="I7">
        <v>-6.2023628927634526E-5</v>
      </c>
      <c r="J7">
        <v>0.18278959927098415</v>
      </c>
      <c r="K7">
        <v>3.2927384142380243</v>
      </c>
      <c r="L7">
        <v>3.2978081057272552</v>
      </c>
      <c r="M7">
        <v>86.822603904070874</v>
      </c>
      <c r="N7">
        <v>1.6807407062692369E-2</v>
      </c>
      <c r="O7">
        <v>-0.30276555722964288</v>
      </c>
      <c r="P7">
        <v>-1.6394161988403095E-5</v>
      </c>
      <c r="Q7">
        <v>1.2434215802393242E-6</v>
      </c>
      <c r="R7">
        <v>1747.6687957221607</v>
      </c>
      <c r="S7">
        <v>1.6823801224680773E-2</v>
      </c>
      <c r="T7">
        <v>-0.30276680065122313</v>
      </c>
      <c r="U7">
        <v>0.18296529927624403</v>
      </c>
      <c r="V7">
        <v>3.2927052306583038</v>
      </c>
      <c r="W7">
        <v>3.2977847165550087</v>
      </c>
      <c r="X7">
        <v>86.819524025524402</v>
      </c>
      <c r="Y7">
        <v>1.059876465619344E-4</v>
      </c>
      <c r="Z7">
        <v>86.819630013170965</v>
      </c>
      <c r="AA7">
        <v>4.6280025025985667</v>
      </c>
      <c r="AB7" s="7">
        <f t="shared" si="0"/>
        <v>711.47438420992432</v>
      </c>
      <c r="AC7" s="7">
        <f>等価回路パラメータ!$B$4/(等価回路パラメータ!$B$4^2+(AB7*等価回路パラメータ!$B$5)^2)</f>
        <v>2.2677479219660349E-2</v>
      </c>
      <c r="AD7" s="7">
        <f>-(AB7*等価回路パラメータ!$B$5)/(等価回路パラメータ!$B$4^2+(AB7*等価回路パラメータ!$B$5)^2)</f>
        <v>-0.30969182898559816</v>
      </c>
      <c r="AE7" s="7">
        <f>AB7*等価回路パラメータ!$B$6</f>
        <v>7.7137578056749613E-9</v>
      </c>
      <c r="AF7" s="7">
        <f>1/等価回路パラメータ!$B$7</f>
        <v>2.0783638028968546E-5</v>
      </c>
      <c r="AG7" s="7">
        <f>AB7*等価回路パラメータ!$B$9-1/(AB7*等価回路パラメータ!$B$10)</f>
        <v>-48183412.030550331</v>
      </c>
      <c r="AH7" s="7">
        <f>等価回路パラメータ!$B$8/(等価回路パラメータ!$B$8^2+AG7^2)</f>
        <v>7.4372349333392074E-15</v>
      </c>
      <c r="AI7" s="7">
        <f>-AG7/(等価回路パラメータ!$B$8^2+AG7^2)</f>
        <v>2.0754030440306491E-8</v>
      </c>
      <c r="AJ7" s="7">
        <f t="shared" si="1"/>
        <v>2.2698262857696758E-2</v>
      </c>
      <c r="AK7" s="7">
        <f t="shared" si="2"/>
        <v>-0.30969180051780992</v>
      </c>
      <c r="AL7" s="7">
        <f t="shared" si="3"/>
        <v>0.23540000927370355</v>
      </c>
      <c r="AM7" s="7">
        <f t="shared" si="4"/>
        <v>3.2117635244127167</v>
      </c>
      <c r="AN7" s="7">
        <f t="shared" si="5"/>
        <v>3.220378564876194</v>
      </c>
      <c r="AO7" s="9">
        <f t="shared" si="6"/>
        <v>85.808111789596182</v>
      </c>
      <c r="AP7" s="9">
        <f t="shared" si="7"/>
        <v>10.158138545550393</v>
      </c>
      <c r="AQ7" s="9">
        <f t="shared" si="8"/>
        <v>-1.0115182235747966</v>
      </c>
    </row>
    <row r="8" spans="1:43">
      <c r="A8">
        <v>116.0847793179459</v>
      </c>
      <c r="B8">
        <v>-23.416339444968891</v>
      </c>
      <c r="C8">
        <v>83.011000263732129</v>
      </c>
      <c r="D8">
        <v>7.3258733871108426E-3</v>
      </c>
      <c r="E8">
        <v>-3.3547585196345149E-3</v>
      </c>
      <c r="F8">
        <v>8.2110345481814003E-3</v>
      </c>
      <c r="G8">
        <v>6.697981864423197E-2</v>
      </c>
      <c r="H8">
        <v>1.0008437764077676</v>
      </c>
      <c r="I8">
        <v>-5.860098628726099E-5</v>
      </c>
      <c r="J8">
        <v>0.18432200263051879</v>
      </c>
      <c r="K8">
        <v>3.3756584711203161</v>
      </c>
      <c r="L8">
        <v>3.3806870180926354</v>
      </c>
      <c r="M8">
        <v>86.87456659504889</v>
      </c>
      <c r="N8">
        <v>1.6127507349752011E-2</v>
      </c>
      <c r="O8">
        <v>-0.29535788471425584</v>
      </c>
      <c r="P8">
        <v>-1.6929085838677603E-5</v>
      </c>
      <c r="Q8">
        <v>1.1747433504229601E-6</v>
      </c>
      <c r="R8">
        <v>1610.6005643691221</v>
      </c>
      <c r="S8">
        <v>1.614443643559069E-2</v>
      </c>
      <c r="T8">
        <v>-0.29535905945760627</v>
      </c>
      <c r="U8">
        <v>0.18451287040971931</v>
      </c>
      <c r="V8">
        <v>3.3756240472970056</v>
      </c>
      <c r="W8">
        <v>3.3806630574543584</v>
      </c>
      <c r="X8">
        <v>86.871304753339373</v>
      </c>
      <c r="Y8">
        <v>1.0865535344159737E-4</v>
      </c>
      <c r="Z8">
        <v>86.871413408692817</v>
      </c>
      <c r="AA8">
        <v>4.6280593916254587</v>
      </c>
      <c r="AB8" s="7">
        <f t="shared" si="0"/>
        <v>729.38217979770241</v>
      </c>
      <c r="AC8" s="7">
        <f>等価回路パラメータ!$B$4/(等価回路パラメータ!$B$4^2+(AB8*等価回路パラメータ!$B$5)^2)</f>
        <v>2.1583177120738907E-2</v>
      </c>
      <c r="AD8" s="7">
        <f>-(AB8*等価回路パラメータ!$B$5)/(等価回路パラメータ!$B$4^2+(AB8*等価回路パラメータ!$B$5)^2)</f>
        <v>-0.30216643729984427</v>
      </c>
      <c r="AE8" s="7">
        <f>AB8*等価回路パラメータ!$B$6</f>
        <v>7.9079129306708553E-9</v>
      </c>
      <c r="AF8" s="7">
        <f>1/等価回路パラメータ!$B$7</f>
        <v>2.0783638028968546E-5</v>
      </c>
      <c r="AG8" s="7">
        <f>AB8*等価回路パラメータ!$B$9-1/(AB8*等価回路パラメータ!$B$10)</f>
        <v>-47000412.61362116</v>
      </c>
      <c r="AH8" s="7">
        <f>等価回路パラメータ!$B$8/(等価回路パラメータ!$B$8^2+AG8^2)</f>
        <v>7.8163367289106558E-15</v>
      </c>
      <c r="AI8" s="7">
        <f>-AG8/(等価回路パラメータ!$B$8^2+AG8^2)</f>
        <v>2.1276408958802537E-8</v>
      </c>
      <c r="AJ8" s="7">
        <f t="shared" si="1"/>
        <v>2.1603960758775693E-2</v>
      </c>
      <c r="AK8" s="7">
        <f t="shared" si="2"/>
        <v>-0.30216640811552237</v>
      </c>
      <c r="AL8" s="7">
        <f t="shared" si="3"/>
        <v>0.23541093983215444</v>
      </c>
      <c r="AM8" s="7">
        <f t="shared" si="4"/>
        <v>3.2926035607283994</v>
      </c>
      <c r="AN8" s="7">
        <f t="shared" si="5"/>
        <v>3.3010084093673546</v>
      </c>
      <c r="AO8" s="9">
        <f t="shared" si="6"/>
        <v>85.910488306084062</v>
      </c>
      <c r="AP8" s="9">
        <f t="shared" si="7"/>
        <v>10.372932614065707</v>
      </c>
      <c r="AQ8" s="9">
        <f t="shared" si="8"/>
        <v>-0.96092510260876907</v>
      </c>
    </row>
    <row r="9" spans="1:43">
      <c r="A9">
        <v>119.00663082098571</v>
      </c>
      <c r="B9">
        <v>-23.200488690545679</v>
      </c>
      <c r="C9">
        <v>82.957807649868755</v>
      </c>
      <c r="D9">
        <v>6.630097811263367E-3</v>
      </c>
      <c r="E9">
        <v>-2.6404092445488909E-3</v>
      </c>
      <c r="F9">
        <v>8.4813855004911929E-3</v>
      </c>
      <c r="G9">
        <v>6.8657326442692568E-2</v>
      </c>
      <c r="H9">
        <v>1.0007636085580858</v>
      </c>
      <c r="I9">
        <v>-4.6119024960854649E-5</v>
      </c>
      <c r="J9">
        <v>0.18631073916404536</v>
      </c>
      <c r="K9">
        <v>3.4612829289311895</v>
      </c>
      <c r="L9">
        <v>3.4662935833016695</v>
      </c>
      <c r="M9">
        <v>86.918909098331739</v>
      </c>
      <c r="N9">
        <v>1.5506265025280332E-2</v>
      </c>
      <c r="O9">
        <v>-0.28807555948896807</v>
      </c>
      <c r="P9">
        <v>-1.5321847933214404E-5</v>
      </c>
      <c r="Q9">
        <v>9.2467212233805953E-7</v>
      </c>
      <c r="R9">
        <v>1236.6213377702363</v>
      </c>
      <c r="S9">
        <v>1.5521586873213545E-2</v>
      </c>
      <c r="T9">
        <v>-0.28807648416109038</v>
      </c>
      <c r="U9">
        <v>0.18649257507766553</v>
      </c>
      <c r="V9">
        <v>3.4612521122590079</v>
      </c>
      <c r="W9">
        <v>3.4662725895659943</v>
      </c>
      <c r="X9">
        <v>86.915880405942943</v>
      </c>
      <c r="Y9">
        <v>1.1139020644844263E-4</v>
      </c>
      <c r="Z9">
        <v>86.915991796149385</v>
      </c>
      <c r="AA9">
        <v>4.6289469683578606</v>
      </c>
      <c r="AB9" s="7">
        <f t="shared" si="0"/>
        <v>747.74071423136263</v>
      </c>
      <c r="AC9" s="7">
        <f>等価回路パラメータ!$B$4/(等価回路パラメータ!$B$4^2+(AB9*等価回路パラメータ!$B$5)^2)</f>
        <v>2.0541424110683576E-2</v>
      </c>
      <c r="AD9" s="7">
        <f>-(AB9*等価回路パラメータ!$B$5)/(等価回路パラメータ!$B$4^2+(AB9*等価回路パラメータ!$B$5)^2)</f>
        <v>-0.29482022866745139</v>
      </c>
      <c r="AE9" s="7">
        <f>AB9*等価回路パラメータ!$B$6</f>
        <v>8.1069549361615487E-9</v>
      </c>
      <c r="AF9" s="7">
        <f>1/等価回路パラメータ!$B$7</f>
        <v>2.0783638028968546E-5</v>
      </c>
      <c r="AG9" s="7">
        <f>AB9*等価回路パラメータ!$B$9-1/(AB9*等価回路パラメータ!$B$10)</f>
        <v>-45846458.205364048</v>
      </c>
      <c r="AH9" s="7">
        <f>等価回路パラメータ!$B$8/(等価回路パラメータ!$B$8^2+AG9^2)</f>
        <v>8.214762664798161E-15</v>
      </c>
      <c r="AI9" s="7">
        <f>-AG9/(等価回路パラメータ!$B$8^2+AG9^2)</f>
        <v>2.1811935733846019E-8</v>
      </c>
      <c r="AJ9" s="7">
        <f t="shared" si="1"/>
        <v>2.0562207748720761E-2</v>
      </c>
      <c r="AK9" s="7">
        <f t="shared" si="2"/>
        <v>-0.29482019874856069</v>
      </c>
      <c r="AL9" s="7">
        <f t="shared" si="3"/>
        <v>0.23542242755949516</v>
      </c>
      <c r="AM9" s="7">
        <f t="shared" si="4"/>
        <v>3.3754783402223452</v>
      </c>
      <c r="AN9" s="7">
        <f t="shared" si="5"/>
        <v>3.3836781384623751</v>
      </c>
      <c r="AO9" s="9">
        <f t="shared" si="6"/>
        <v>86.010371723358745</v>
      </c>
      <c r="AP9" s="9">
        <f t="shared" si="7"/>
        <v>10.587780909220886</v>
      </c>
      <c r="AQ9" s="9">
        <f t="shared" si="8"/>
        <v>-0.90562007279064005</v>
      </c>
    </row>
    <row r="10" spans="1:43">
      <c r="A10">
        <v>122.00202526614051</v>
      </c>
      <c r="B10">
        <v>-22.983056491509931</v>
      </c>
      <c r="C10">
        <v>82.899045731768837</v>
      </c>
      <c r="D10">
        <v>6.8373504556183771E-3</v>
      </c>
      <c r="E10">
        <v>-3.105726726317926E-3</v>
      </c>
      <c r="F10">
        <v>8.7685726153938111E-3</v>
      </c>
      <c r="G10">
        <v>7.0388748505935766E-2</v>
      </c>
      <c r="H10">
        <v>1.0007874874982274</v>
      </c>
      <c r="I10">
        <v>-5.424784297807253E-5</v>
      </c>
      <c r="J10">
        <v>0.18846490193370558</v>
      </c>
      <c r="K10">
        <v>3.5497517400795164</v>
      </c>
      <c r="L10">
        <v>3.5547512480423205</v>
      </c>
      <c r="M10">
        <v>86.960881961456238</v>
      </c>
      <c r="N10">
        <v>1.4914615170744451E-2</v>
      </c>
      <c r="O10">
        <v>-0.28091798850477612</v>
      </c>
      <c r="P10">
        <v>-1.580061818313583E-5</v>
      </c>
      <c r="Q10">
        <v>1.0876004947786933E-6</v>
      </c>
      <c r="R10">
        <v>1418.804273745611</v>
      </c>
      <c r="S10">
        <v>1.4930415788927587E-2</v>
      </c>
      <c r="T10">
        <v>-0.28091907610527089</v>
      </c>
      <c r="U10">
        <v>0.18866198164116924</v>
      </c>
      <c r="V10">
        <v>3.5497169220250901</v>
      </c>
      <c r="W10">
        <v>3.554726933229619</v>
      </c>
      <c r="X10">
        <v>86.957680106271155</v>
      </c>
      <c r="Y10">
        <v>1.1419389564910751E-4</v>
      </c>
      <c r="Z10">
        <v>86.95779430016681</v>
      </c>
      <c r="AA10">
        <v>4.6307017730633877</v>
      </c>
      <c r="AB10" s="7">
        <f t="shared" si="0"/>
        <v>766.56133259836668</v>
      </c>
      <c r="AC10" s="7">
        <f>等価回路パラメータ!$B$4/(等価回路パラメータ!$B$4^2+(AB10*等価回路パラメータ!$B$5)^2)</f>
        <v>1.9549720918268638E-2</v>
      </c>
      <c r="AD10" s="7">
        <f>-(AB10*等価回路パラメータ!$B$5)/(等価回路パラメータ!$B$4^2+(AB10*等価回路パラメータ!$B$5)^2)</f>
        <v>-0.28764920054801646</v>
      </c>
      <c r="AE10" s="7">
        <f>AB10*等価回路パラメータ!$B$6</f>
        <v>8.3110068248283816E-9</v>
      </c>
      <c r="AF10" s="7">
        <f>1/等価回路パラメータ!$B$7</f>
        <v>2.0783638028968546E-5</v>
      </c>
      <c r="AG10" s="7">
        <f>AB10*等価回路パラメータ!$B$9-1/(AB10*等価回路パラメータ!$B$10)</f>
        <v>-44720835.692554414</v>
      </c>
      <c r="AH10" s="7">
        <f>等価回路パラメータ!$B$8/(等価回路パラメータ!$B$8^2+AG10^2)</f>
        <v>8.6334977598103152E-15</v>
      </c>
      <c r="AI10" s="7">
        <f>-AG10/(等価回路パラメータ!$B$8^2+AG10^2)</f>
        <v>2.2360941706783474E-8</v>
      </c>
      <c r="AJ10" s="7">
        <f t="shared" si="1"/>
        <v>1.957050455630624E-2</v>
      </c>
      <c r="AK10" s="7">
        <f t="shared" si="2"/>
        <v>-0.28764916987606792</v>
      </c>
      <c r="AL10" s="7">
        <f t="shared" si="3"/>
        <v>0.23543450085658918</v>
      </c>
      <c r="AM10" s="7">
        <f t="shared" si="4"/>
        <v>3.4604390774259275</v>
      </c>
      <c r="AN10" s="7">
        <f t="shared" si="5"/>
        <v>3.4684388437407967</v>
      </c>
      <c r="AO10" s="9">
        <f t="shared" si="6"/>
        <v>86.107821329497355</v>
      </c>
      <c r="AP10" s="9">
        <f t="shared" si="7"/>
        <v>10.80268082658815</v>
      </c>
      <c r="AQ10" s="9">
        <f t="shared" si="8"/>
        <v>-0.84997297066945521</v>
      </c>
    </row>
    <row r="11" spans="1:43">
      <c r="A11">
        <v>125.0728137277478</v>
      </c>
      <c r="B11">
        <v>-22.77122329885227</v>
      </c>
      <c r="C11">
        <v>82.849676627576244</v>
      </c>
      <c r="D11">
        <v>6.9803059899937224E-3</v>
      </c>
      <c r="E11">
        <v>-4.2795669732100814E-3</v>
      </c>
      <c r="F11">
        <v>9.0471960384080567E-3</v>
      </c>
      <c r="G11">
        <v>7.2118738710586494E-2</v>
      </c>
      <c r="H11">
        <v>1.000803957637201</v>
      </c>
      <c r="I11">
        <v>-7.4752584014483995E-5</v>
      </c>
      <c r="J11">
        <v>0.18989152567040135</v>
      </c>
      <c r="K11">
        <v>3.6381227347030336</v>
      </c>
      <c r="L11">
        <v>3.6430750505972993</v>
      </c>
      <c r="M11">
        <v>87.012162659213772</v>
      </c>
      <c r="N11">
        <v>1.4307684253708566E-2</v>
      </c>
      <c r="O11">
        <v>-0.27412024407407948</v>
      </c>
      <c r="P11">
        <v>-1.6130871145189916E-5</v>
      </c>
      <c r="Q11">
        <v>1.498645232324811E-6</v>
      </c>
      <c r="R11">
        <v>1907.0235133974591</v>
      </c>
      <c r="S11">
        <v>1.4323815124853756E-2</v>
      </c>
      <c r="T11">
        <v>-0.27412174271931178</v>
      </c>
      <c r="U11">
        <v>0.19010237627817594</v>
      </c>
      <c r="V11">
        <v>3.6380806528308209</v>
      </c>
      <c r="W11">
        <v>3.6430440225131155</v>
      </c>
      <c r="X11">
        <v>87.008816527727404</v>
      </c>
      <c r="Y11">
        <v>1.1706815364917194E-4</v>
      </c>
      <c r="Z11">
        <v>87.008933595881047</v>
      </c>
      <c r="AA11">
        <v>4.6294514531782509</v>
      </c>
      <c r="AB11" s="7">
        <f t="shared" si="0"/>
        <v>785.85566554179422</v>
      </c>
      <c r="AC11" s="7">
        <f>等価回路パラメータ!$B$4/(等価回路パラメータ!$B$4^2+(AB11*等価回路パラメータ!$B$5)^2)</f>
        <v>1.8605684860535824E-2</v>
      </c>
      <c r="AD11" s="7">
        <f>-(AB11*等価回路パラメータ!$B$5)/(等価回路パラメータ!$B$4^2+(AB11*等価回路パラメータ!$B$5)^2)</f>
        <v>-0.2806494206531206</v>
      </c>
      <c r="AE11" s="7">
        <f>AB11*等価回路パラメータ!$B$6</f>
        <v>8.5201946953276541E-9</v>
      </c>
      <c r="AF11" s="7">
        <f>1/等価回路パラメータ!$B$7</f>
        <v>2.0783638028968546E-5</v>
      </c>
      <c r="AG11" s="7">
        <f>AB11*等価回路パラメータ!$B$9-1/(AB11*等価回路パラメータ!$B$10)</f>
        <v>-43622849.470327765</v>
      </c>
      <c r="AH11" s="7">
        <f>等価回路パラメータ!$B$8/(等価回路パラメータ!$B$8^2+AG11^2)</f>
        <v>9.0735772425988272E-15</v>
      </c>
      <c r="AI11" s="7">
        <f>-AG11/(等価回路パラメータ!$B$8^2+AG11^2)</f>
        <v>2.2923766148748322E-8</v>
      </c>
      <c r="AJ11" s="7">
        <f t="shared" si="1"/>
        <v>1.8626468498573866E-2</v>
      </c>
      <c r="AK11" s="7">
        <f t="shared" si="2"/>
        <v>-0.28064938920915972</v>
      </c>
      <c r="AL11" s="7">
        <f t="shared" si="3"/>
        <v>0.23544718957199329</v>
      </c>
      <c r="AM11" s="7">
        <f t="shared" si="4"/>
        <v>3.547538275945997</v>
      </c>
      <c r="AN11" s="7">
        <f t="shared" si="5"/>
        <v>3.5553429086909811</v>
      </c>
      <c r="AO11" s="9">
        <f t="shared" si="6"/>
        <v>86.202895082058575</v>
      </c>
      <c r="AP11" s="9">
        <f t="shared" si="7"/>
        <v>11.01762988567754</v>
      </c>
      <c r="AQ11" s="9">
        <f t="shared" si="8"/>
        <v>-0.80603851382247171</v>
      </c>
    </row>
    <row r="12" spans="1:43">
      <c r="A12">
        <v>128.22089387164749</v>
      </c>
      <c r="B12">
        <v>-22.554611948737499</v>
      </c>
      <c r="C12">
        <v>82.775121500761401</v>
      </c>
      <c r="D12">
        <v>6.8689174377437306E-3</v>
      </c>
      <c r="E12">
        <v>-3.8610528241918018E-3</v>
      </c>
      <c r="F12">
        <v>9.3718596804474429E-3</v>
      </c>
      <c r="G12">
        <v>7.3927738908456581E-2</v>
      </c>
      <c r="H12">
        <v>1.0007911238478013</v>
      </c>
      <c r="I12">
        <v>-6.744139679826713E-5</v>
      </c>
      <c r="J12">
        <v>0.19271413448888344</v>
      </c>
      <c r="K12">
        <v>3.7308129735416253</v>
      </c>
      <c r="L12">
        <v>3.7357869560747572</v>
      </c>
      <c r="M12">
        <v>87.043030086344444</v>
      </c>
      <c r="N12">
        <v>1.3808590992662883E-2</v>
      </c>
      <c r="O12">
        <v>-0.26732481537169461</v>
      </c>
      <c r="P12">
        <v>-1.5873554280676115E-5</v>
      </c>
      <c r="Q12">
        <v>1.3521046986831599E-6</v>
      </c>
      <c r="R12">
        <v>1678.3079564912225</v>
      </c>
      <c r="S12">
        <v>1.382446454694356E-2</v>
      </c>
      <c r="T12">
        <v>-0.26732616747639332</v>
      </c>
      <c r="U12">
        <v>0.1929325399220059</v>
      </c>
      <c r="V12">
        <v>3.7307713657697485</v>
      </c>
      <c r="W12">
        <v>3.7357566768471728</v>
      </c>
      <c r="X12">
        <v>87.039651914882555</v>
      </c>
      <c r="Y12">
        <v>1.2001475666386205E-4</v>
      </c>
      <c r="Z12">
        <v>87.039771929639215</v>
      </c>
      <c r="AA12">
        <v>4.6308420295551604</v>
      </c>
      <c r="AB12" s="7">
        <f t="shared" si="0"/>
        <v>805.63563644776855</v>
      </c>
      <c r="AC12" s="7">
        <f>等価回路パラメータ!$B$4/(等価回路パラメータ!$B$4^2+(AB12*等価回路パラメータ!$B$5)^2)</f>
        <v>1.7707044619629204E-2</v>
      </c>
      <c r="AD12" s="7">
        <f>-(AB12*等価回路パラメータ!$B$5)/(等価回路パラメータ!$B$4^2+(AB12*等価回路パラメータ!$B$5)^2)</f>
        <v>-0.27381702717784662</v>
      </c>
      <c r="AE12" s="7">
        <f>AB12*等価回路パラメータ!$B$6</f>
        <v>8.7346478202162151E-9</v>
      </c>
      <c r="AF12" s="7">
        <f>1/等価回路パラメータ!$B$7</f>
        <v>2.0783638028968546E-5</v>
      </c>
      <c r="AG12" s="7">
        <f>AB12*等価回路パラメータ!$B$9-1/(AB12*等価回路パラメータ!$B$10)</f>
        <v>-42551821.012314506</v>
      </c>
      <c r="AH12" s="7">
        <f>等価回路パラメータ!$B$8/(等価回路パラメータ!$B$8^2+AG12^2)</f>
        <v>9.5360891110292237E-15</v>
      </c>
      <c r="AI12" s="7">
        <f>-AG12/(等価回路パラメータ!$B$8^2+AG12^2)</f>
        <v>2.3500756870321368E-8</v>
      </c>
      <c r="AJ12" s="7">
        <f t="shared" si="1"/>
        <v>1.7727828257667711E-2</v>
      </c>
      <c r="AK12" s="7">
        <f t="shared" si="2"/>
        <v>-0.27381699494244188</v>
      </c>
      <c r="AL12" s="7">
        <f t="shared" si="3"/>
        <v>0.23546052507575196</v>
      </c>
      <c r="AM12" s="7">
        <f t="shared" si="4"/>
        <v>3.6368297609113922</v>
      </c>
      <c r="AN12" s="7">
        <f t="shared" si="5"/>
        <v>3.6444440411014356</v>
      </c>
      <c r="AO12" s="9">
        <f t="shared" si="6"/>
        <v>86.29564963161917</v>
      </c>
      <c r="AP12" s="9">
        <f t="shared" si="7"/>
        <v>11.232625724150209</v>
      </c>
      <c r="AQ12" s="9">
        <f t="shared" si="8"/>
        <v>-0.74412229802004504</v>
      </c>
    </row>
    <row r="13" spans="1:43">
      <c r="A13">
        <v>131.4482111278906</v>
      </c>
      <c r="B13">
        <v>-22.343407102394671</v>
      </c>
      <c r="C13">
        <v>82.722015206353618</v>
      </c>
      <c r="D13">
        <v>6.9370459412356174E-3</v>
      </c>
      <c r="E13">
        <v>-3.3001995480219648E-3</v>
      </c>
      <c r="F13">
        <v>9.6727422580604981E-3</v>
      </c>
      <c r="G13">
        <v>7.5738455783951011E-2</v>
      </c>
      <c r="H13">
        <v>1.0007989742798835</v>
      </c>
      <c r="I13">
        <v>-5.7645368547220345E-5</v>
      </c>
      <c r="J13">
        <v>0.19399674230515626</v>
      </c>
      <c r="K13">
        <v>3.8234513713816729</v>
      </c>
      <c r="L13">
        <v>3.8283697738522346</v>
      </c>
      <c r="M13">
        <v>87.095380627456862</v>
      </c>
      <c r="N13">
        <v>1.323630237312785E-2</v>
      </c>
      <c r="O13">
        <v>-0.26087220774538245</v>
      </c>
      <c r="P13">
        <v>-1.6030918567185312E-5</v>
      </c>
      <c r="Q13">
        <v>1.1556900461971362E-6</v>
      </c>
      <c r="R13">
        <v>1399.287080106548</v>
      </c>
      <c r="S13">
        <v>1.3252333291695036E-2</v>
      </c>
      <c r="T13">
        <v>-0.26087336343542866</v>
      </c>
      <c r="U13">
        <v>0.19422877279821155</v>
      </c>
      <c r="V13">
        <v>3.8234107247784377</v>
      </c>
      <c r="W13">
        <v>3.8283409443952974</v>
      </c>
      <c r="X13">
        <v>87.091881644238441</v>
      </c>
      <c r="Y13">
        <v>1.230355256157056E-4</v>
      </c>
      <c r="Z13">
        <v>87.092004679764059</v>
      </c>
      <c r="AA13">
        <v>4.6293115067728774</v>
      </c>
      <c r="AB13" s="7">
        <f t="shared" si="0"/>
        <v>825.91346881380241</v>
      </c>
      <c r="AC13" s="7">
        <f>等価回路パラメータ!$B$4/(等価回路パラメータ!$B$4^2+(AB13*等価回路パラメータ!$B$5)^2)</f>
        <v>1.6851635233031636E-2</v>
      </c>
      <c r="AD13" s="7">
        <f>-(AB13*等価回路パラメータ!$B$5)/(等価回路パラメータ!$B$4^2+(AB13*等価回路パラメータ!$B$5)^2)</f>
        <v>-0.26714822889260265</v>
      </c>
      <c r="AE13" s="7">
        <f>AB13*等価回路パラメータ!$B$6</f>
        <v>8.9544987258385751E-9</v>
      </c>
      <c r="AF13" s="7">
        <f>1/等価回路パラメータ!$B$7</f>
        <v>2.0783638028968546E-5</v>
      </c>
      <c r="AG13" s="7">
        <f>AB13*等価回路パラメータ!$B$9-1/(AB13*等価回路パラメータ!$B$10)</f>
        <v>-41507088.451328136</v>
      </c>
      <c r="AH13" s="7">
        <f>等価回路パラメータ!$B$8/(等価回路パラメータ!$B$8^2+AG13^2)</f>
        <v>1.0022176822011888E-14</v>
      </c>
      <c r="AI13" s="7">
        <f>-AG13/(等価回路パラメータ!$B$8^2+AG13^2)</f>
        <v>2.4092270436468764E-8</v>
      </c>
      <c r="AJ13" s="7">
        <f t="shared" si="1"/>
        <v>1.6872418871070629E-2</v>
      </c>
      <c r="AK13" s="7">
        <f t="shared" si="2"/>
        <v>-0.26714819584583344</v>
      </c>
      <c r="AL13" s="7">
        <f t="shared" si="3"/>
        <v>0.23547454033695275</v>
      </c>
      <c r="AM13" s="7">
        <f t="shared" si="4"/>
        <v>3.7283687122362297</v>
      </c>
      <c r="AN13" s="7">
        <f t="shared" si="5"/>
        <v>3.7357973062692977</v>
      </c>
      <c r="AO13" s="9">
        <f t="shared" si="6"/>
        <v>86.386140345363742</v>
      </c>
      <c r="AP13" s="9">
        <f t="shared" si="7"/>
        <v>11.447666092291669</v>
      </c>
      <c r="AQ13" s="9">
        <f t="shared" si="8"/>
        <v>-0.70586433440030305</v>
      </c>
    </row>
    <row r="14" spans="1:43">
      <c r="A14">
        <v>134.75675989296161</v>
      </c>
      <c r="B14">
        <v>-22.12864276772893</v>
      </c>
      <c r="C14">
        <v>82.66713485628631</v>
      </c>
      <c r="D14">
        <v>7.1530396812912612E-3</v>
      </c>
      <c r="E14">
        <v>-1.683999886928689E-3</v>
      </c>
      <c r="F14">
        <v>9.989245519211605E-3</v>
      </c>
      <c r="G14">
        <v>7.7624950065536963E-2</v>
      </c>
      <c r="H14">
        <v>1.0008238628838031</v>
      </c>
      <c r="I14">
        <v>-2.9415557074886151E-5</v>
      </c>
      <c r="J14">
        <v>0.19512164998890805</v>
      </c>
      <c r="K14">
        <v>3.9200269330772657</v>
      </c>
      <c r="L14">
        <v>3.9248800764285199</v>
      </c>
      <c r="M14">
        <v>87.150420648780582</v>
      </c>
      <c r="N14">
        <v>1.2666384774511159E-2</v>
      </c>
      <c r="O14">
        <v>-0.25446981133885521</v>
      </c>
      <c r="P14">
        <v>-1.6529830434304242E-5</v>
      </c>
      <c r="Q14">
        <v>5.8970176927430697E-7</v>
      </c>
      <c r="R14">
        <v>696.46933930877594</v>
      </c>
      <c r="S14">
        <v>1.2682914604945464E-2</v>
      </c>
      <c r="T14">
        <v>-0.25447040104062446</v>
      </c>
      <c r="U14">
        <v>0.19537412241044172</v>
      </c>
      <c r="V14">
        <v>3.9199925909269293</v>
      </c>
      <c r="W14">
        <v>3.9248583363772087</v>
      </c>
      <c r="X14">
        <v>87.146714645537173</v>
      </c>
      <c r="Y14">
        <v>1.261323272598121E-4</v>
      </c>
      <c r="Z14">
        <v>87.146840777864426</v>
      </c>
      <c r="AA14">
        <v>4.6297209744816117</v>
      </c>
      <c r="AB14" s="7">
        <f t="shared" si="0"/>
        <v>846.70169380258369</v>
      </c>
      <c r="AC14" s="7">
        <f>等価回路パラメータ!$B$4/(等価回路パラメータ!$B$4^2+(AB14*等価回路パラメータ!$B$5)^2)</f>
        <v>1.6037393290508191E-2</v>
      </c>
      <c r="AD14" s="7">
        <f>-(AB14*等価回路パラメータ!$B$5)/(等価回路パラメータ!$B$4^2+(AB14*等価回路パラメータ!$B$5)^2)</f>
        <v>-0.26063930510756711</v>
      </c>
      <c r="AE14" s="7">
        <f>AB14*等価回路パラメータ!$B$6</f>
        <v>9.1798832742245436E-9</v>
      </c>
      <c r="AF14" s="7">
        <f>1/等価回路パラメータ!$B$7</f>
        <v>2.0783638028968546E-5</v>
      </c>
      <c r="AG14" s="7">
        <f>AB14*等価回路パラメータ!$B$9-1/(AB14*等価回路パラメータ!$B$10)</f>
        <v>-40488006.170349509</v>
      </c>
      <c r="AH14" s="7">
        <f>等価回路パラメータ!$B$8/(等価回路パラメータ!$B$8^2+AG14^2)</f>
        <v>1.0533042118442658E-14</v>
      </c>
      <c r="AI14" s="7">
        <f>-AG14/(等価回路パラメータ!$B$8^2+AG14^2)</f>
        <v>2.4698672386889372E-8</v>
      </c>
      <c r="AJ14" s="7">
        <f t="shared" si="1"/>
        <v>1.6058176928547694E-2</v>
      </c>
      <c r="AK14" s="7">
        <f t="shared" si="2"/>
        <v>-0.26063927122901143</v>
      </c>
      <c r="AL14" s="7">
        <f t="shared" si="3"/>
        <v>0.23548927000523628</v>
      </c>
      <c r="AM14" s="7">
        <f t="shared" si="4"/>
        <v>3.8222116987203791</v>
      </c>
      <c r="AN14" s="7">
        <f t="shared" si="5"/>
        <v>3.8294591610464428</v>
      </c>
      <c r="AO14" s="9">
        <f t="shared" si="6"/>
        <v>86.474421330682077</v>
      </c>
      <c r="AP14" s="9">
        <f t="shared" si="7"/>
        <v>11.662748847733955</v>
      </c>
      <c r="AQ14" s="9">
        <f t="shared" si="8"/>
        <v>-0.67241944718233526</v>
      </c>
    </row>
    <row r="15" spans="1:43">
      <c r="A15">
        <v>138.1485847622634</v>
      </c>
      <c r="B15">
        <v>-21.9159267542707</v>
      </c>
      <c r="C15">
        <v>82.607161080179793</v>
      </c>
      <c r="D15">
        <v>7.0515300406556753E-3</v>
      </c>
      <c r="E15">
        <v>-4.0392679486842553E-3</v>
      </c>
      <c r="F15">
        <v>1.0320162591445718E-2</v>
      </c>
      <c r="G15">
        <v>7.9538682473873801E-2</v>
      </c>
      <c r="H15">
        <v>1.0008121645398573</v>
      </c>
      <c r="I15">
        <v>-7.055578159388402E-5</v>
      </c>
      <c r="J15">
        <v>0.19637527584175654</v>
      </c>
      <c r="K15">
        <v>4.0181134015244115</v>
      </c>
      <c r="L15">
        <v>4.0229092155394213</v>
      </c>
      <c r="M15">
        <v>87.202037855115648</v>
      </c>
      <c r="N15">
        <v>1.2134065754496482E-2</v>
      </c>
      <c r="O15">
        <v>-0.24827999356909589</v>
      </c>
      <c r="P15">
        <v>-1.6295390158724222E-5</v>
      </c>
      <c r="Q15">
        <v>1.4144842350025155E-6</v>
      </c>
      <c r="R15">
        <v>1629.565429958011</v>
      </c>
      <c r="S15">
        <v>1.2150361144655206E-2</v>
      </c>
      <c r="T15">
        <v>-0.24828140805333088</v>
      </c>
      <c r="U15">
        <v>0.19663550265166252</v>
      </c>
      <c r="V15">
        <v>4.0180648863350843</v>
      </c>
      <c r="W15">
        <v>4.0228734695118167</v>
      </c>
      <c r="X15">
        <v>87.198302263307568</v>
      </c>
      <c r="Y15">
        <v>1.2930707533747855E-4</v>
      </c>
      <c r="Z15">
        <v>87.198431570382908</v>
      </c>
      <c r="AA15">
        <v>4.6290368404764681</v>
      </c>
      <c r="AB15" s="7">
        <f t="shared" si="0"/>
        <v>868.01315798590701</v>
      </c>
      <c r="AC15" s="7">
        <f>等価回路パラメータ!$B$4/(等価回路パラメータ!$B$4^2+(AB15*等価回路パラメータ!$B$5)^2)</f>
        <v>1.526235233105455E-2</v>
      </c>
      <c r="AD15" s="7">
        <f>-(AB15*等価回路パラメータ!$B$5)/(等価回路パラメータ!$B$4^2+(AB15*等価回路パラメータ!$B$5)^2)</f>
        <v>-0.25428660552119503</v>
      </c>
      <c r="AE15" s="7">
        <f>AB15*等価回路パラメータ!$B$6</f>
        <v>9.4109407470484252E-9</v>
      </c>
      <c r="AF15" s="7">
        <f>1/等価回路パラメータ!$B$7</f>
        <v>2.0783638028968546E-5</v>
      </c>
      <c r="AG15" s="7">
        <f>AB15*等価回路パラメータ!$B$9-1/(AB15*等価回路パラメータ!$B$10)</f>
        <v>-39493944.403552353</v>
      </c>
      <c r="AH15" s="7">
        <f>等価回路パラメータ!$B$8/(等価回路パラメータ!$B$8^2+AG15^2)</f>
        <v>1.1069948000242862E-14</v>
      </c>
      <c r="AI15" s="7">
        <f>-AG15/(等価回路パラメータ!$B$8^2+AG15^2)</f>
        <v>2.5320337461908767E-8</v>
      </c>
      <c r="AJ15" s="7">
        <f t="shared" si="1"/>
        <v>1.5283135969094587E-2</v>
      </c>
      <c r="AK15" s="7">
        <f t="shared" si="2"/>
        <v>-0.25428657078991684</v>
      </c>
      <c r="AL15" s="7">
        <f t="shared" si="3"/>
        <v>0.23550475049645903</v>
      </c>
      <c r="AM15" s="7">
        <f t="shared" si="4"/>
        <v>3.9184167130083654</v>
      </c>
      <c r="AN15" s="7">
        <f t="shared" si="5"/>
        <v>3.9254874887445106</v>
      </c>
      <c r="AO15" s="9">
        <f t="shared" si="6"/>
        <v>86.560545458734353</v>
      </c>
      <c r="AP15" s="9">
        <f t="shared" si="7"/>
        <v>11.877871950416761</v>
      </c>
      <c r="AQ15" s="9">
        <f t="shared" si="8"/>
        <v>-0.63788611164855524</v>
      </c>
    </row>
    <row r="16" spans="1:43">
      <c r="A16">
        <v>141.62578179362339</v>
      </c>
      <c r="B16">
        <v>-21.70211524169493</v>
      </c>
      <c r="C16">
        <v>82.514588226405351</v>
      </c>
      <c r="D16">
        <v>7.0031895584418257E-3</v>
      </c>
      <c r="E16">
        <v>-2.0344732632793239E-3</v>
      </c>
      <c r="F16">
        <v>1.0709055389252098E-2</v>
      </c>
      <c r="G16">
        <v>8.1503704271693012E-2</v>
      </c>
      <c r="H16">
        <v>1.0008065964877453</v>
      </c>
      <c r="I16">
        <v>-3.5536897838325544E-5</v>
      </c>
      <c r="J16">
        <v>0.19971349636610383</v>
      </c>
      <c r="K16">
        <v>4.1192754110173704</v>
      </c>
      <c r="L16">
        <v>4.1241138917885261</v>
      </c>
      <c r="M16">
        <v>87.224320716047146</v>
      </c>
      <c r="N16">
        <v>1.1742109183537233E-2</v>
      </c>
      <c r="O16">
        <v>-0.24219185239518723</v>
      </c>
      <c r="P16">
        <v>-1.6183688233301716E-5</v>
      </c>
      <c r="Q16">
        <v>7.1244255433335441E-7</v>
      </c>
      <c r="R16">
        <v>800.62226492348191</v>
      </c>
      <c r="S16">
        <v>1.1758292871770534E-2</v>
      </c>
      <c r="T16">
        <v>-0.24219256483774157</v>
      </c>
      <c r="U16">
        <v>0.19998628617710712</v>
      </c>
      <c r="V16">
        <v>4.1192367046658624</v>
      </c>
      <c r="W16">
        <v>4.124088450036612</v>
      </c>
      <c r="X16">
        <v>87.22050926475805</v>
      </c>
      <c r="Y16">
        <v>1.3256173175883151E-4</v>
      </c>
      <c r="Z16">
        <v>87.22064182648981</v>
      </c>
      <c r="AA16">
        <v>4.6290786536908612</v>
      </c>
      <c r="AB16" s="7">
        <f t="shared" si="0"/>
        <v>889.86103128351658</v>
      </c>
      <c r="AC16" s="7">
        <f>等価回路パラメータ!$B$4/(等価回路パラメータ!$B$4^2+(AB16*等価回路パラメータ!$B$5)^2)</f>
        <v>1.4524638433176187E-2</v>
      </c>
      <c r="AD16" s="7">
        <f>-(AB16*等価回路パラメータ!$B$5)/(等価回路パラメータ!$B$4^2+(AB16*等価回路パラメータ!$B$5)^2)</f>
        <v>-0.24808654996343957</v>
      </c>
      <c r="AE16" s="7">
        <f>AB16*等価回路パラメータ!$B$6</f>
        <v>9.6478139317014207E-9</v>
      </c>
      <c r="AF16" s="7">
        <f>1/等価回路パラメータ!$B$7</f>
        <v>2.0783638028968546E-5</v>
      </c>
      <c r="AG16" s="7">
        <f>AB16*等価回路パラメータ!$B$9-1/(AB16*等価回路パラメータ!$B$10)</f>
        <v>-38524288.847124517</v>
      </c>
      <c r="AH16" s="7">
        <f>等価回路パラメータ!$B$8/(等価回路パラメータ!$B$8^2+AG16^2)</f>
        <v>1.163422184684358E-14</v>
      </c>
      <c r="AI16" s="7">
        <f>-AG16/(等価回路パラメータ!$B$8^2+AG16^2)</f>
        <v>2.5957649834058904E-8</v>
      </c>
      <c r="AJ16" s="7">
        <f t="shared" si="1"/>
        <v>1.454542207121679E-2</v>
      </c>
      <c r="AK16" s="7">
        <f t="shared" si="2"/>
        <v>-0.2480865143579758</v>
      </c>
      <c r="AL16" s="7">
        <f t="shared" si="3"/>
        <v>0.23552102008272513</v>
      </c>
      <c r="AM16" s="7">
        <f t="shared" si="4"/>
        <v>4.0170432074282321</v>
      </c>
      <c r="AN16" s="7">
        <f t="shared" si="5"/>
        <v>4.0239416349204298</v>
      </c>
      <c r="AO16" s="9">
        <f t="shared" si="6"/>
        <v>86.644564387946247</v>
      </c>
      <c r="AP16" s="9">
        <f t="shared" si="7"/>
        <v>12.093033457777405</v>
      </c>
      <c r="AQ16" s="9">
        <f t="shared" si="8"/>
        <v>-0.57607743854356386</v>
      </c>
    </row>
    <row r="17" spans="1:43">
      <c r="A17">
        <v>145.19049980260121</v>
      </c>
      <c r="B17">
        <v>-21.490095596692559</v>
      </c>
      <c r="C17">
        <v>82.435489093183605</v>
      </c>
      <c r="D17">
        <v>7.1079715343683259E-3</v>
      </c>
      <c r="E17">
        <v>-3.9031232370234652E-3</v>
      </c>
      <c r="F17">
        <v>1.1088965350606241E-2</v>
      </c>
      <c r="G17">
        <v>8.3502433119573449E-2</v>
      </c>
      <c r="H17">
        <v>1.0008186680704176</v>
      </c>
      <c r="I17">
        <v>-6.8178121296756558E-5</v>
      </c>
      <c r="J17">
        <v>0.20191385142766161</v>
      </c>
      <c r="K17">
        <v>4.222100189942573</v>
      </c>
      <c r="L17">
        <v>4.226925504111879</v>
      </c>
      <c r="M17">
        <v>87.262025153042288</v>
      </c>
      <c r="N17">
        <v>1.1301001308163467E-2</v>
      </c>
      <c r="O17">
        <v>-0.23630850202880907</v>
      </c>
      <c r="P17">
        <v>-1.6425763817341739E-5</v>
      </c>
      <c r="Q17">
        <v>1.3667997472265161E-6</v>
      </c>
      <c r="R17">
        <v>1498.2587447774308</v>
      </c>
      <c r="S17">
        <v>1.1317427071980808E-2</v>
      </c>
      <c r="T17">
        <v>-0.23630986882855629</v>
      </c>
      <c r="U17">
        <v>0.20220365292022868</v>
      </c>
      <c r="V17">
        <v>4.2220478554293077</v>
      </c>
      <c r="W17">
        <v>4.2268870828056784</v>
      </c>
      <c r="X17">
        <v>87.258067469021469</v>
      </c>
      <c r="Y17">
        <v>1.3589830781523475E-4</v>
      </c>
      <c r="Z17">
        <v>87.258203367329287</v>
      </c>
      <c r="AA17">
        <v>4.6281250293627787</v>
      </c>
      <c r="AB17" s="7">
        <f t="shared" si="0"/>
        <v>912.25881510176453</v>
      </c>
      <c r="AC17" s="7">
        <f>等価回路パラメータ!$B$4/(等価回路パラメータ!$B$4^2+(AB17*等価回路パラメータ!$B$5)^2)</f>
        <v>1.3822465991873175E-2</v>
      </c>
      <c r="AD17" s="7">
        <f>-(AB17*等価回路パラメータ!$B$5)/(等価回路パラメータ!$B$4^2+(AB17*等価回路パラメータ!$B$5)^2)</f>
        <v>-0.24203562804358386</v>
      </c>
      <c r="AE17" s="7">
        <f>AB17*等価回路パラメータ!$B$6</f>
        <v>9.8906492095304157E-9</v>
      </c>
      <c r="AF17" s="7">
        <f>1/等価回路パラメータ!$B$7</f>
        <v>2.0783638028968546E-5</v>
      </c>
      <c r="AG17" s="7">
        <f>AB17*等価回路パラメータ!$B$9-1/(AB17*等価回路パラメータ!$B$10)</f>
        <v>-37578440.279644765</v>
      </c>
      <c r="AH17" s="7">
        <f>等価回路パラメータ!$B$8/(等価回路パラメータ!$B$8^2+AG17^2)</f>
        <v>1.2227258698833605E-14</v>
      </c>
      <c r="AI17" s="7">
        <f>-AG17/(等価回路パラメータ!$B$8^2+AG17^2)</f>
        <v>2.6611003345486432E-8</v>
      </c>
      <c r="AJ17" s="7">
        <f t="shared" si="1"/>
        <v>1.3843249629914371E-2</v>
      </c>
      <c r="AK17" s="7">
        <f t="shared" si="2"/>
        <v>-0.2420355915419313</v>
      </c>
      <c r="AL17" s="7">
        <f t="shared" si="3"/>
        <v>0.23553811898700514</v>
      </c>
      <c r="AM17" s="7">
        <f t="shared" si="4"/>
        <v>4.1181521307324873</v>
      </c>
      <c r="AN17" s="7">
        <f t="shared" si="5"/>
        <v>4.1248824440646139</v>
      </c>
      <c r="AO17" s="9">
        <f t="shared" si="6"/>
        <v>86.726528587400892</v>
      </c>
      <c r="AP17" s="9">
        <f t="shared" si="7"/>
        <v>12.308231520159875</v>
      </c>
      <c r="AQ17" s="9">
        <f t="shared" si="8"/>
        <v>-0.5316747799283803</v>
      </c>
    </row>
    <row r="18" spans="1:43">
      <c r="A18">
        <v>148.84494169039951</v>
      </c>
      <c r="B18">
        <v>-21.276892965360421</v>
      </c>
      <c r="C18">
        <v>82.349981530269162</v>
      </c>
      <c r="D18">
        <v>7.0495624402537333E-3</v>
      </c>
      <c r="E18">
        <v>-4.4487124898751063E-3</v>
      </c>
      <c r="F18">
        <v>1.1492223665871716E-2</v>
      </c>
      <c r="G18">
        <v>8.5560378743663332E-2</v>
      </c>
      <c r="H18">
        <v>1.00081193729778</v>
      </c>
      <c r="I18">
        <v>-7.7707723191083847E-5</v>
      </c>
      <c r="J18">
        <v>0.20434462711904858</v>
      </c>
      <c r="K18">
        <v>4.3281305089893607</v>
      </c>
      <c r="L18">
        <v>4.3329516994165687</v>
      </c>
      <c r="M18">
        <v>87.296893688563486</v>
      </c>
      <c r="N18">
        <v>1.088417528934486E-2</v>
      </c>
      <c r="O18">
        <v>-0.23053276124337246</v>
      </c>
      <c r="P18">
        <v>-1.6290855707608885E-5</v>
      </c>
      <c r="Q18">
        <v>1.5578652338196064E-6</v>
      </c>
      <c r="R18">
        <v>1665.773454022549</v>
      </c>
      <c r="S18">
        <v>1.0900466145052469E-2</v>
      </c>
      <c r="T18">
        <v>-0.23053431910860628</v>
      </c>
      <c r="U18">
        <v>0.20464635604924164</v>
      </c>
      <c r="V18">
        <v>4.3280725541524294</v>
      </c>
      <c r="W18">
        <v>4.3329080494572887</v>
      </c>
      <c r="X18">
        <v>87.292872103461661</v>
      </c>
      <c r="Y18">
        <v>1.3931886542221396E-4</v>
      </c>
      <c r="Z18">
        <v>87.293011422327083</v>
      </c>
      <c r="AA18">
        <v>4.627863958497918</v>
      </c>
      <c r="AB18" s="7">
        <f t="shared" si="0"/>
        <v>935.22035067712045</v>
      </c>
      <c r="AC18" s="7">
        <f>等価回路パラメータ!$B$4/(等価回路パラメータ!$B$4^2+(AB18*等価回路パラメータ!$B$5)^2)</f>
        <v>1.315413367577707E-2</v>
      </c>
      <c r="AD18" s="7">
        <f>-(AB18*等価回路パラメータ!$B$5)/(等価回路パラメータ!$B$4^2+(AB18*等価回路パラメータ!$B$5)^2)</f>
        <v>-0.23613039871186561</v>
      </c>
      <c r="AE18" s="7">
        <f>AB18*等価回路パラメータ!$B$6</f>
        <v>1.0139596646297759E-8</v>
      </c>
      <c r="AF18" s="7">
        <f>1/等価回路パラメータ!$B$7</f>
        <v>2.0783638028968546E-5</v>
      </c>
      <c r="AG18" s="7">
        <f>AB18*等価回路パラメータ!$B$9-1/(AB18*等価回路パラメータ!$B$10)</f>
        <v>-36655814.1917798</v>
      </c>
      <c r="AH18" s="7">
        <f>等価回路パラメータ!$B$8/(等価回路パラメータ!$B$8^2+AG18^2)</f>
        <v>1.2850524706884549E-14</v>
      </c>
      <c r="AI18" s="7">
        <f>-AG18/(等価回路パラメータ!$B$8^2+AG18^2)</f>
        <v>2.7280801751336674E-8</v>
      </c>
      <c r="AJ18" s="7">
        <f t="shared" si="1"/>
        <v>1.3174917313818889E-2</v>
      </c>
      <c r="AK18" s="7">
        <f t="shared" si="2"/>
        <v>-0.23613036129146722</v>
      </c>
      <c r="AL18" s="7">
        <f t="shared" si="3"/>
        <v>0.23555608948257928</v>
      </c>
      <c r="AM18" s="7">
        <f t="shared" si="4"/>
        <v>4.2218059657638953</v>
      </c>
      <c r="AN18" s="7">
        <f t="shared" si="5"/>
        <v>4.2283722972146078</v>
      </c>
      <c r="AO18" s="9">
        <f t="shared" si="6"/>
        <v>86.806487360096995</v>
      </c>
      <c r="AP18" s="9">
        <f t="shared" si="7"/>
        <v>12.523464376433786</v>
      </c>
      <c r="AQ18" s="9">
        <f t="shared" si="8"/>
        <v>-0.48652406223010303</v>
      </c>
    </row>
    <row r="19" spans="1:43">
      <c r="A19">
        <v>152.59136580519899</v>
      </c>
      <c r="B19">
        <v>-21.0630553178352</v>
      </c>
      <c r="C19">
        <v>82.271201048753838</v>
      </c>
      <c r="D19">
        <v>7.0599516567718644E-3</v>
      </c>
      <c r="E19">
        <v>-4.5267049717949703E-3</v>
      </c>
      <c r="F19">
        <v>1.189922654878651E-2</v>
      </c>
      <c r="G19">
        <v>8.7676651650416451E-2</v>
      </c>
      <c r="H19">
        <v>1.0008131342657054</v>
      </c>
      <c r="I19">
        <v>-7.9070148598117535E-5</v>
      </c>
      <c r="J19">
        <v>0.20599761073651426</v>
      </c>
      <c r="K19">
        <v>4.4371571713627196</v>
      </c>
      <c r="L19">
        <v>4.4419363771901059</v>
      </c>
      <c r="M19">
        <v>87.34191859309955</v>
      </c>
      <c r="N19">
        <v>1.0440409080432828E-2</v>
      </c>
      <c r="O19">
        <v>-0.22488482200144014</v>
      </c>
      <c r="P19">
        <v>-1.6314856474505274E-5</v>
      </c>
      <c r="Q19">
        <v>1.5851750096707078E-6</v>
      </c>
      <c r="R19">
        <v>1653.359855084542</v>
      </c>
      <c r="S19">
        <v>1.0456723936907334E-2</v>
      </c>
      <c r="T19">
        <v>-0.22488640717644981</v>
      </c>
      <c r="U19">
        <v>0.2063152257089847</v>
      </c>
      <c r="V19">
        <v>4.437096181886421</v>
      </c>
      <c r="W19">
        <v>4.4418901944634337</v>
      </c>
      <c r="X19">
        <v>87.33778961337481</v>
      </c>
      <c r="Y19">
        <v>1.4282551839366625E-4</v>
      </c>
      <c r="Z19">
        <v>87.337932438893205</v>
      </c>
      <c r="AA19">
        <v>4.6279537940759337</v>
      </c>
      <c r="AB19" s="7">
        <f t="shared" si="0"/>
        <v>958.75982762969181</v>
      </c>
      <c r="AC19" s="7">
        <f>等価回路パラメータ!$B$4/(等価回路パラメータ!$B$4^2+(AB19*等価回路パラメータ!$B$5)^2)</f>
        <v>1.2518020557977213E-2</v>
      </c>
      <c r="AD19" s="7">
        <f>-(AB19*等価回路パラメータ!$B$5)/(等価回路パラメータ!$B$4^2+(AB19*等価回路パラメータ!$B$5)^2)</f>
        <v>-0.23036748974341539</v>
      </c>
      <c r="AE19" s="7">
        <f>AB19*等価回路パラメータ!$B$6</f>
        <v>1.0394810084917958E-8</v>
      </c>
      <c r="AF19" s="7">
        <f>1/等価回路パラメータ!$B$7</f>
        <v>2.0783638028968546E-5</v>
      </c>
      <c r="AG19" s="7">
        <f>AB19*等価回路パラメータ!$B$9-1/(AB19*等価回路パラメータ!$B$10)</f>
        <v>-35755840.425072871</v>
      </c>
      <c r="AH19" s="7">
        <f>等価回路パラメータ!$B$8/(等価回路パラメータ!$B$8^2+AG19^2)</f>
        <v>1.3505560756479809E-14</v>
      </c>
      <c r="AI19" s="7">
        <f>-AG19/(等価回路パラメータ!$B$8^2+AG19^2)</f>
        <v>2.7967458969263724E-8</v>
      </c>
      <c r="AJ19" s="7">
        <f t="shared" si="1"/>
        <v>1.2538804196019685E-2</v>
      </c>
      <c r="AK19" s="7">
        <f t="shared" si="2"/>
        <v>-0.23036745138114634</v>
      </c>
      <c r="AL19" s="7">
        <f t="shared" si="3"/>
        <v>0.23557497599754995</v>
      </c>
      <c r="AM19" s="7">
        <f t="shared" si="4"/>
        <v>4.3280687680693966</v>
      </c>
      <c r="AN19" s="7">
        <f t="shared" si="5"/>
        <v>4.334475150517533</v>
      </c>
      <c r="AO19" s="9">
        <f t="shared" si="6"/>
        <v>86.884488866045885</v>
      </c>
      <c r="AP19" s="9">
        <f t="shared" si="7"/>
        <v>12.738730349814267</v>
      </c>
      <c r="AQ19" s="9">
        <f t="shared" si="8"/>
        <v>-0.45344357284733405</v>
      </c>
    </row>
    <row r="20" spans="1:43">
      <c r="A20">
        <v>156.43208733775819</v>
      </c>
      <c r="B20">
        <v>-20.848128737657301</v>
      </c>
      <c r="C20">
        <v>82.181510395459782</v>
      </c>
      <c r="D20">
        <v>7.0676026511035262E-3</v>
      </c>
      <c r="E20">
        <v>-4.8659963933346262E-3</v>
      </c>
      <c r="F20">
        <v>1.2338010376151143E-2</v>
      </c>
      <c r="G20">
        <v>8.985401267182401E-2</v>
      </c>
      <c r="H20">
        <v>1.0008140153498384</v>
      </c>
      <c r="I20">
        <v>-8.4996791075817873E-5</v>
      </c>
      <c r="J20">
        <v>0.20820458200895473</v>
      </c>
      <c r="K20">
        <v>4.5495704961960985</v>
      </c>
      <c r="L20">
        <v>4.5543320967873582</v>
      </c>
      <c r="M20">
        <v>87.379768824016836</v>
      </c>
      <c r="N20">
        <v>1.0037854390601135E-2</v>
      </c>
      <c r="O20">
        <v>-0.21934160017010221</v>
      </c>
      <c r="P20">
        <v>-1.6332539651289776E-5</v>
      </c>
      <c r="Q20">
        <v>1.7039875874957575E-6</v>
      </c>
      <c r="R20">
        <v>1733.6471828291199</v>
      </c>
      <c r="S20">
        <v>1.0054186930252425E-2</v>
      </c>
      <c r="T20">
        <v>-0.21934330415768971</v>
      </c>
      <c r="U20">
        <v>0.20853869778255685</v>
      </c>
      <c r="V20">
        <v>4.5495043342325729</v>
      </c>
      <c r="W20">
        <v>4.5542812907937309</v>
      </c>
      <c r="X20">
        <v>87.375531776048987</v>
      </c>
      <c r="Y20">
        <v>1.4642043374814168E-4</v>
      </c>
      <c r="Z20">
        <v>87.375678196482738</v>
      </c>
      <c r="AA20">
        <v>4.6286929729943287</v>
      </c>
      <c r="AB20" s="7">
        <f t="shared" si="0"/>
        <v>982.89179273203604</v>
      </c>
      <c r="AC20" s="7">
        <f>等価回路パラメータ!$B$4/(等価回路パラメータ!$B$4^2+(AB20*等価回路パラメータ!$B$5)^2)</f>
        <v>1.1912582414180089E-2</v>
      </c>
      <c r="AD20" s="7">
        <f>-(AB20*等価回路パラメータ!$B$5)/(等価回路パラメータ!$B$4^2+(AB20*等価回路パラメータ!$B$5)^2)</f>
        <v>-0.2247435971524088</v>
      </c>
      <c r="AE20" s="7">
        <f>AB20*等価回路パラメータ!$B$6</f>
        <v>1.0656447240528553E-8</v>
      </c>
      <c r="AF20" s="7">
        <f>1/等価回路パラメータ!$B$7</f>
        <v>2.0783638028968546E-5</v>
      </c>
      <c r="AG20" s="7">
        <f>AB20*等価回路パラメータ!$B$9-1/(AB20*等価回路パラメータ!$B$10)</f>
        <v>-34877962.819600865</v>
      </c>
      <c r="AH20" s="7">
        <f>等価回路パラメータ!$B$8/(等価回路パラメータ!$B$8^2+AG20^2)</f>
        <v>1.4193986277408582E-14</v>
      </c>
      <c r="AI20" s="7">
        <f>-AG20/(等価回路パラメータ!$B$8^2+AG20^2)</f>
        <v>2.8671399335220651E-8</v>
      </c>
      <c r="AJ20" s="7">
        <f t="shared" si="1"/>
        <v>1.1933366052223251E-2</v>
      </c>
      <c r="AK20" s="7">
        <f t="shared" si="2"/>
        <v>-0.22474355782456221</v>
      </c>
      <c r="AL20" s="7">
        <f t="shared" si="3"/>
        <v>0.23559482522468023</v>
      </c>
      <c r="AM20" s="7">
        <f t="shared" si="4"/>
        <v>4.4370062054860009</v>
      </c>
      <c r="AN20" s="7">
        <f t="shared" si="5"/>
        <v>4.4432565747651713</v>
      </c>
      <c r="AO20" s="9">
        <f t="shared" si="6"/>
        <v>86.960580145182419</v>
      </c>
      <c r="AP20" s="9">
        <f t="shared" si="7"/>
        <v>12.954027843874034</v>
      </c>
      <c r="AQ20" s="9">
        <f t="shared" si="8"/>
        <v>-0.41509805130033328</v>
      </c>
    </row>
    <row r="21" spans="1:43">
      <c r="A21">
        <v>160.36947975213849</v>
      </c>
      <c r="B21">
        <v>-20.63469568400949</v>
      </c>
      <c r="C21">
        <v>82.086381807110826</v>
      </c>
      <c r="D21">
        <v>7.0804102409197274E-3</v>
      </c>
      <c r="E21">
        <v>-4.4863616844352796E-3</v>
      </c>
      <c r="F21">
        <v>1.2797819319092284E-2</v>
      </c>
      <c r="G21">
        <v>9.206816955933278E-2</v>
      </c>
      <c r="H21">
        <v>1.0008154916206944</v>
      </c>
      <c r="I21">
        <v>-7.8365637436654377E-5</v>
      </c>
      <c r="J21">
        <v>0.21061389031659672</v>
      </c>
      <c r="K21">
        <v>4.664075677227725</v>
      </c>
      <c r="L21">
        <v>4.6688285611812255</v>
      </c>
      <c r="M21">
        <v>87.414472735747736</v>
      </c>
      <c r="N21">
        <v>9.662091728985649E-3</v>
      </c>
      <c r="O21">
        <v>-0.21396844698402107</v>
      </c>
      <c r="P21">
        <v>-1.6362113698112621E-5</v>
      </c>
      <c r="Q21">
        <v>1.571043776937259E-6</v>
      </c>
      <c r="R21">
        <v>1559.1456884425763</v>
      </c>
      <c r="S21">
        <v>9.6784538426837614E-3</v>
      </c>
      <c r="T21">
        <v>-0.213970018027798</v>
      </c>
      <c r="U21">
        <v>0.21096600406830016</v>
      </c>
      <c r="V21">
        <v>4.6640093993804284</v>
      </c>
      <c r="W21">
        <v>4.6687782483623632</v>
      </c>
      <c r="X21">
        <v>87.410119262954467</v>
      </c>
      <c r="Y21">
        <v>1.5010583304800163E-4</v>
      </c>
      <c r="Z21">
        <v>87.41026936878751</v>
      </c>
      <c r="AA21">
        <v>4.6286871522295296</v>
      </c>
      <c r="AB21" s="7">
        <f t="shared" si="0"/>
        <v>1007.6311588986707</v>
      </c>
      <c r="AC21" s="7">
        <f>等価回路パラメータ!$B$4/(等価回路パラメータ!$B$4^2+(AB21*等価回路パラメータ!$B$5)^2)</f>
        <v>1.1336348181965447E-2</v>
      </c>
      <c r="AD21" s="7">
        <f>-(AB21*等価回路パラメータ!$B$5)/(等価回路パラメータ!$B$4^2+(AB21*等価回路パラメータ!$B$5)^2)</f>
        <v>-0.21925548454375143</v>
      </c>
      <c r="AE21" s="7">
        <f>AB21*等価回路パラメータ!$B$6</f>
        <v>1.0924669797953786E-8</v>
      </c>
      <c r="AF21" s="7">
        <f>1/等価回路パラメータ!$B$7</f>
        <v>2.0783638028968546E-5</v>
      </c>
      <c r="AG21" s="7">
        <f>AB21*等価回路パラメータ!$B$9-1/(AB21*等価回路パラメータ!$B$10)</f>
        <v>-34021638.87028259</v>
      </c>
      <c r="AH21" s="7">
        <f>等価回路パラメータ!$B$8/(等価回路パラメータ!$B$8^2+AG21^2)</f>
        <v>1.4917503247442716E-14</v>
      </c>
      <c r="AI21" s="7">
        <f>-AG21/(等価回路パラメータ!$B$8^2+AG21^2)</f>
        <v>2.9393057865687589E-8</v>
      </c>
      <c r="AJ21" s="7">
        <f t="shared" si="1"/>
        <v>1.1357131820009332E-2</v>
      </c>
      <c r="AK21" s="7">
        <f t="shared" si="2"/>
        <v>-0.21925544422602375</v>
      </c>
      <c r="AL21" s="7">
        <f t="shared" si="3"/>
        <v>0.23561568623683243</v>
      </c>
      <c r="AM21" s="7">
        <f t="shared" si="4"/>
        <v>4.5486855987230825</v>
      </c>
      <c r="AN21" s="7">
        <f t="shared" si="5"/>
        <v>4.5547837959261708</v>
      </c>
      <c r="AO21" s="9">
        <f t="shared" si="6"/>
        <v>87.03480714006804</v>
      </c>
      <c r="AP21" s="9">
        <f t="shared" si="7"/>
        <v>13.169355338739276</v>
      </c>
      <c r="AQ21" s="9">
        <f t="shared" si="8"/>
        <v>-0.37546222871947066</v>
      </c>
    </row>
    <row r="22" spans="1:43">
      <c r="A22">
        <v>164.40597625244291</v>
      </c>
      <c r="B22">
        <v>-20.421927318008549</v>
      </c>
      <c r="C22">
        <v>81.989478317231033</v>
      </c>
      <c r="D22">
        <v>7.0136289793849473E-3</v>
      </c>
      <c r="E22">
        <v>-4.1613885517080007E-3</v>
      </c>
      <c r="F22">
        <v>1.3274740260956647E-2</v>
      </c>
      <c r="G22">
        <v>9.4328991981218871E-2</v>
      </c>
      <c r="H22">
        <v>1.0008077973318981</v>
      </c>
      <c r="I22">
        <v>-7.2688602074945041E-5</v>
      </c>
      <c r="J22">
        <v>0.21290867118165002</v>
      </c>
      <c r="K22">
        <v>4.7811355941662974</v>
      </c>
      <c r="L22">
        <v>4.785873762654866</v>
      </c>
      <c r="M22">
        <v>87.45024708037559</v>
      </c>
      <c r="N22">
        <v>9.2954596795160119E-3</v>
      </c>
      <c r="O22">
        <v>-0.20874139550640369</v>
      </c>
      <c r="P22">
        <v>-1.6207843231117234E-5</v>
      </c>
      <c r="Q22">
        <v>1.4572551911102384E-6</v>
      </c>
      <c r="R22">
        <v>1410.7112910262763</v>
      </c>
      <c r="S22">
        <v>9.3116675227471295E-3</v>
      </c>
      <c r="T22">
        <v>-0.20874285276159479</v>
      </c>
      <c r="U22">
        <v>0.21327545999346534</v>
      </c>
      <c r="V22">
        <v>4.7810693234398389</v>
      </c>
      <c r="W22">
        <v>4.7858238890887845</v>
      </c>
      <c r="X22">
        <v>87.445824944575747</v>
      </c>
      <c r="Y22">
        <v>1.5388399377228658E-4</v>
      </c>
      <c r="Z22">
        <v>87.445978828569523</v>
      </c>
      <c r="AA22">
        <v>4.6283646947363781</v>
      </c>
      <c r="AB22" s="7">
        <f t="shared" si="0"/>
        <v>1032.9932144018653</v>
      </c>
      <c r="AC22" s="7">
        <f>等価回路パラメータ!$B$4/(等価回路パラメータ!$B$4^2+(AB22*等価回路パラメータ!$B$5)^2)</f>
        <v>1.0787916575032403E-2</v>
      </c>
      <c r="AD22" s="7">
        <f>-(AB22*等価回路パラメータ!$B$5)/(等価回路パラメータ!$B$4^2+(AB22*等価回路パラメータ!$B$5)^2)</f>
        <v>-0.21389998240906086</v>
      </c>
      <c r="AE22" s="7">
        <f>AB22*等価回路パラメータ!$B$6</f>
        <v>1.1199643511621608E-8</v>
      </c>
      <c r="AF22" s="7">
        <f>1/等価回路パラメータ!$B$7</f>
        <v>2.0783638028968546E-5</v>
      </c>
      <c r="AG22" s="7">
        <f>AB22*等価回路パラメータ!$B$9-1/(AB22*等価回路パラメータ!$B$10)</f>
        <v>-33186339.391624801</v>
      </c>
      <c r="AH22" s="7">
        <f>等価回路パラメータ!$B$8/(等価回路パラメータ!$B$8^2+AG22^2)</f>
        <v>1.5677900400095375E-14</v>
      </c>
      <c r="AI22" s="7">
        <f>-AG22/(等価回路パラメータ!$B$8^2+AG22^2)</f>
        <v>3.0132880526500557E-8</v>
      </c>
      <c r="AJ22" s="7">
        <f t="shared" si="1"/>
        <v>1.080870021307705E-2</v>
      </c>
      <c r="AK22" s="7">
        <f t="shared" si="2"/>
        <v>-0.21389994107653681</v>
      </c>
      <c r="AL22" s="7">
        <f t="shared" si="3"/>
        <v>0.23563761060829097</v>
      </c>
      <c r="AM22" s="7">
        <f t="shared" si="4"/>
        <v>4.6631759629662755</v>
      </c>
      <c r="AN22" s="7">
        <f t="shared" si="5"/>
        <v>4.6691257367005692</v>
      </c>
      <c r="AO22" s="9">
        <f t="shared" si="6"/>
        <v>87.107214718365668</v>
      </c>
      <c r="AP22" s="9">
        <f t="shared" si="7"/>
        <v>13.384711387461524</v>
      </c>
      <c r="AQ22" s="9">
        <f t="shared" si="8"/>
        <v>-0.33876411020384012</v>
      </c>
    </row>
    <row r="23" spans="1:43">
      <c r="A23">
        <v>168.54407128647179</v>
      </c>
      <c r="B23">
        <v>-20.210447790184691</v>
      </c>
      <c r="C23">
        <v>81.87712979095204</v>
      </c>
      <c r="D23">
        <v>6.9084623737907984E-3</v>
      </c>
      <c r="E23">
        <v>-4.2937300374461529E-3</v>
      </c>
      <c r="F23">
        <v>1.3791411099211037E-2</v>
      </c>
      <c r="G23">
        <v>9.6626995536781932E-2</v>
      </c>
      <c r="H23">
        <v>1.0007956797011657</v>
      </c>
      <c r="I23">
        <v>-7.499935450467646E-5</v>
      </c>
      <c r="J23">
        <v>0.21627370837374776</v>
      </c>
      <c r="K23">
        <v>4.9005071652967302</v>
      </c>
      <c r="L23">
        <v>4.90527723926572</v>
      </c>
      <c r="M23">
        <v>87.473009507400164</v>
      </c>
      <c r="N23">
        <v>8.988280368892999E-3</v>
      </c>
      <c r="O23">
        <v>-0.20366383266216148</v>
      </c>
      <c r="P23">
        <v>-1.596491385192136E-5</v>
      </c>
      <c r="Q23">
        <v>1.5036173785719908E-6</v>
      </c>
      <c r="R23">
        <v>1419.8549761614674</v>
      </c>
      <c r="S23">
        <v>9.0042452827449205E-3</v>
      </c>
      <c r="T23">
        <v>-0.20366533627954006</v>
      </c>
      <c r="U23">
        <v>0.21665316178747146</v>
      </c>
      <c r="V23">
        <v>4.9004372566380896</v>
      </c>
      <c r="W23">
        <v>4.9052241435798996</v>
      </c>
      <c r="X23">
        <v>87.468545585278648</v>
      </c>
      <c r="Y23">
        <v>1.5775725072413759E-4</v>
      </c>
      <c r="Z23">
        <v>87.468703342529366</v>
      </c>
      <c r="AA23">
        <v>4.6274473302594297</v>
      </c>
      <c r="AB23" s="7">
        <f t="shared" si="0"/>
        <v>1058.9936323193883</v>
      </c>
      <c r="AC23" s="7">
        <f>等価回路パラメータ!$B$4/(等価回路パラメータ!$B$4^2+(AB23*等価回路パラメータ!$B$5)^2)</f>
        <v>1.0265952846469986E-2</v>
      </c>
      <c r="AD23" s="7">
        <f>-(AB23*等価回路パラメータ!$B$5)/(等価回路パラメータ!$B$4^2+(AB23*等価回路パラメータ!$B$5)^2)</f>
        <v>-0.20867398737321141</v>
      </c>
      <c r="AE23" s="7">
        <f>AB23*等価回路パラメータ!$B$6</f>
        <v>1.148153830799551E-8</v>
      </c>
      <c r="AF23" s="7">
        <f>1/等価回路パラメータ!$B$7</f>
        <v>2.0783638028968546E-5</v>
      </c>
      <c r="AG23" s="7">
        <f>AB23*等価回路パラメータ!$B$9-1/(AB23*等価回路パラメータ!$B$10)</f>
        <v>-32371548.190699521</v>
      </c>
      <c r="AH23" s="7">
        <f>等価回路パラメータ!$B$8/(等価回路パラメータ!$B$8^2+AG23^2)</f>
        <v>1.6477057646863726E-14</v>
      </c>
      <c r="AI23" s="7">
        <f>-AG23/(等価回路パラメータ!$B$8^2+AG23^2)</f>
        <v>3.0891324508446574E-8</v>
      </c>
      <c r="AJ23" s="7">
        <f t="shared" si="1"/>
        <v>1.0286736484515431E-2</v>
      </c>
      <c r="AK23" s="7">
        <f t="shared" si="2"/>
        <v>-0.20867394500034861</v>
      </c>
      <c r="AL23" s="7">
        <f t="shared" si="3"/>
        <v>0.23566065254226876</v>
      </c>
      <c r="AM23" s="7">
        <f t="shared" si="4"/>
        <v>4.7805480505285987</v>
      </c>
      <c r="AN23" s="7">
        <f t="shared" si="5"/>
        <v>4.7863530591223036</v>
      </c>
      <c r="AO23" s="9">
        <f t="shared" si="6"/>
        <v>87.177846695069377</v>
      </c>
      <c r="AP23" s="9">
        <f t="shared" si="7"/>
        <v>13.600094612557601</v>
      </c>
      <c r="AQ23" s="9">
        <f t="shared" si="8"/>
        <v>-0.29085664745997519</v>
      </c>
    </row>
    <row r="24" spans="1:43">
      <c r="A24">
        <v>172.7863220872251</v>
      </c>
      <c r="B24">
        <v>-19.99629303766633</v>
      </c>
      <c r="C24">
        <v>81.771362626278048</v>
      </c>
      <c r="D24">
        <v>6.8802448116833219E-3</v>
      </c>
      <c r="E24">
        <v>-3.9714569467435012E-3</v>
      </c>
      <c r="F24">
        <v>1.4318471763048094E-2</v>
      </c>
      <c r="G24">
        <v>9.9012729517155521E-2</v>
      </c>
      <c r="H24">
        <v>1.0007924288606733</v>
      </c>
      <c r="I24">
        <v>-6.9369927139309153E-5</v>
      </c>
      <c r="J24">
        <v>0.21870883626739421</v>
      </c>
      <c r="K24">
        <v>5.0244310631051521</v>
      </c>
      <c r="L24">
        <v>5.0291889070661684</v>
      </c>
      <c r="M24">
        <v>87.507541146009729</v>
      </c>
      <c r="N24">
        <v>8.6470990124397819E-3</v>
      </c>
      <c r="O24">
        <v>-0.19865110905135164</v>
      </c>
      <c r="P24">
        <v>-1.5899723195694236E-5</v>
      </c>
      <c r="Q24">
        <v>1.3907653792195801E-6</v>
      </c>
      <c r="R24">
        <v>1281.0457570370136</v>
      </c>
      <c r="S24">
        <v>8.662998735635476E-3</v>
      </c>
      <c r="T24">
        <v>-0.19865249981673086</v>
      </c>
      <c r="U24">
        <v>0.21910639644648738</v>
      </c>
      <c r="V24">
        <v>5.0243610449675931</v>
      </c>
      <c r="W24">
        <v>5.0291362601496097</v>
      </c>
      <c r="X24">
        <v>87.502981429994009</v>
      </c>
      <c r="Y24">
        <v>1.6172799747364271E-4</v>
      </c>
      <c r="Z24">
        <v>87.503143157991488</v>
      </c>
      <c r="AA24">
        <v>4.6279814659245826</v>
      </c>
      <c r="AB24" s="7">
        <f t="shared" si="0"/>
        <v>1085.6484802200523</v>
      </c>
      <c r="AC24" s="7">
        <f>等価回路パラメータ!$B$4/(等価回路パラメータ!$B$4^2+(AB24*等価回路パラメータ!$B$5)^2)</f>
        <v>9.7691856952330427E-3</v>
      </c>
      <c r="AD24" s="7">
        <f>-(AB24*等価回路パラメータ!$B$5)/(等価回路パラメータ!$B$4^2+(AB24*等価回路パラメータ!$B$5)^2)</f>
        <v>-0.20357446139722613</v>
      </c>
      <c r="AE24" s="7">
        <f>AB24*等価回路パラメータ!$B$6</f>
        <v>1.1770528390584569E-8</v>
      </c>
      <c r="AF24" s="7">
        <f>1/等価回路パラメータ!$B$7</f>
        <v>2.0783638028968546E-5</v>
      </c>
      <c r="AG24" s="7">
        <f>AB24*等価回路パラメータ!$B$9-1/(AB24*等価回路パラメータ!$B$10)</f>
        <v>-31576761.748150643</v>
      </c>
      <c r="AH24" s="7">
        <f>等価回路パラメータ!$B$8/(等価回路パラメータ!$B$8^2+AG24^2)</f>
        <v>1.7316950724888589E-14</v>
      </c>
      <c r="AI24" s="7">
        <f>-AG24/(等価回路パラメータ!$B$8^2+AG24^2)</f>
        <v>3.166885850979536E-8</v>
      </c>
      <c r="AJ24" s="7">
        <f t="shared" si="1"/>
        <v>9.7899693332793285E-3</v>
      </c>
      <c r="AK24" s="7">
        <f t="shared" si="2"/>
        <v>-0.20357441795783923</v>
      </c>
      <c r="AL24" s="7">
        <f t="shared" si="3"/>
        <v>0.2356848690049147</v>
      </c>
      <c r="AM24" s="7">
        <f t="shared" si="4"/>
        <v>4.9008743945751991</v>
      </c>
      <c r="AN24" s="7">
        <f t="shared" si="5"/>
        <v>4.9065382082360971</v>
      </c>
      <c r="AO24" s="9">
        <f t="shared" si="6"/>
        <v>87.246745854472678</v>
      </c>
      <c r="AP24" s="9">
        <f t="shared" si="7"/>
        <v>13.815503702710338</v>
      </c>
      <c r="AQ24" s="9">
        <f t="shared" si="8"/>
        <v>-0.25639730351880985</v>
      </c>
    </row>
    <row r="25" spans="1:43">
      <c r="A25">
        <v>177.13535025320471</v>
      </c>
      <c r="B25">
        <v>-19.784862931184509</v>
      </c>
      <c r="C25">
        <v>81.660418751051324</v>
      </c>
      <c r="D25">
        <v>6.8636696872098127E-3</v>
      </c>
      <c r="E25">
        <v>-4.7770309212751272E-3</v>
      </c>
      <c r="F25">
        <v>1.4867704038498861E-2</v>
      </c>
      <c r="G25">
        <v>0.10142385104561435</v>
      </c>
      <c r="H25">
        <v>1.000790517994339</v>
      </c>
      <c r="I25">
        <v>-8.344082761216367E-5</v>
      </c>
      <c r="J25">
        <v>0.22137747014805567</v>
      </c>
      <c r="K25">
        <v>5.1499283481281921</v>
      </c>
      <c r="L25">
        <v>5.1546842750204904</v>
      </c>
      <c r="M25">
        <v>87.538569501112391</v>
      </c>
      <c r="N25">
        <v>8.3316166733275066E-3</v>
      </c>
      <c r="O25">
        <v>-0.19381931170778485</v>
      </c>
      <c r="P25">
        <v>-1.5861456127410229E-5</v>
      </c>
      <c r="Q25">
        <v>1.6728726977540563E-6</v>
      </c>
      <c r="R25">
        <v>1503.065077808857</v>
      </c>
      <c r="S25">
        <v>8.3474781294549175E-3</v>
      </c>
      <c r="T25">
        <v>-0.19382098458048261</v>
      </c>
      <c r="U25">
        <v>0.22179354057308204</v>
      </c>
      <c r="V25">
        <v>5.1498478631261859</v>
      </c>
      <c r="W25">
        <v>5.1546217502339866</v>
      </c>
      <c r="X25">
        <v>87.533910549805796</v>
      </c>
      <c r="Y25">
        <v>1.6579868783699961E-4</v>
      </c>
      <c r="Z25">
        <v>87.534076348493628</v>
      </c>
      <c r="AA25">
        <v>4.6271043155200946</v>
      </c>
      <c r="AB25" s="7">
        <f t="shared" si="0"/>
        <v>1112.9742300930457</v>
      </c>
      <c r="AC25" s="7">
        <f>等価回路パラメータ!$B$4/(等価回路パラメータ!$B$4^2+(AB25*等価回路パラメータ!$B$5)^2)</f>
        <v>9.2964043101571858E-3</v>
      </c>
      <c r="AD25" s="7">
        <f>-(AB25*等価回路パラメータ!$B$5)/(等価回路パラメータ!$B$4^2+(AB25*等価回路パラメータ!$B$5)^2)</f>
        <v>-0.19859843094285487</v>
      </c>
      <c r="AE25" s="7">
        <f>AB25*等価回路パラメータ!$B$6</f>
        <v>1.2066792347596591E-8</v>
      </c>
      <c r="AF25" s="7">
        <f>1/等価回路パラメータ!$B$7</f>
        <v>2.0783638028968546E-5</v>
      </c>
      <c r="AG25" s="7">
        <f>AB25*等価回路パラメータ!$B$9-1/(AB25*等価回路パラメータ!$B$10)</f>
        <v>-30801488.907032244</v>
      </c>
      <c r="AH25" s="7">
        <f>等価回路パラメータ!$B$8/(等価回路パラメータ!$B$8^2+AG25^2)</f>
        <v>1.8199656081521677E-14</v>
      </c>
      <c r="AI25" s="7">
        <f>-AG25/(等価回路パラメータ!$B$8^2+AG25^2)</f>
        <v>3.2465963025942461E-8</v>
      </c>
      <c r="AJ25" s="7">
        <f t="shared" si="1"/>
        <v>9.3171879482043529E-3</v>
      </c>
      <c r="AK25" s="7">
        <f t="shared" si="2"/>
        <v>-0.1985983864100995</v>
      </c>
      <c r="AL25" s="7">
        <f t="shared" si="3"/>
        <v>0.23571031986614951</v>
      </c>
      <c r="AM25" s="7">
        <f t="shared" si="4"/>
        <v>5.024229353948737</v>
      </c>
      <c r="AN25" s="7">
        <f t="shared" si="5"/>
        <v>5.0297554568757663</v>
      </c>
      <c r="AO25" s="9">
        <f t="shared" si="6"/>
        <v>87.313953971862034</v>
      </c>
      <c r="AP25" s="9">
        <f t="shared" si="7"/>
        <v>14.030937409622821</v>
      </c>
      <c r="AQ25" s="9">
        <f t="shared" si="8"/>
        <v>-0.2201223766315934</v>
      </c>
    </row>
    <row r="26" spans="1:43">
      <c r="A26">
        <v>181.59384336849249</v>
      </c>
      <c r="B26">
        <v>-19.571394530337241</v>
      </c>
      <c r="C26">
        <v>81.548027485421812</v>
      </c>
      <c r="D26">
        <v>7.1959669688798729E-3</v>
      </c>
      <c r="E26">
        <v>-4.7760828619232143E-3</v>
      </c>
      <c r="F26">
        <v>1.5441500088065059E-2</v>
      </c>
      <c r="G26">
        <v>0.10391728258277239</v>
      </c>
      <c r="H26">
        <v>1.000828806109429</v>
      </c>
      <c r="I26">
        <v>-8.3427459409265065E-5</v>
      </c>
      <c r="J26">
        <v>0.22377302083646036</v>
      </c>
      <c r="K26">
        <v>5.2798635706539523</v>
      </c>
      <c r="L26">
        <v>5.2846034562276269</v>
      </c>
      <c r="M26">
        <v>87.573122681394253</v>
      </c>
      <c r="N26">
        <v>8.0127744079031855E-3</v>
      </c>
      <c r="O26">
        <v>-0.18905923304791505</v>
      </c>
      <c r="P26">
        <v>-1.6629050232478631E-5</v>
      </c>
      <c r="Q26">
        <v>1.6724767106121476E-6</v>
      </c>
      <c r="R26">
        <v>1465.8147587077331</v>
      </c>
      <c r="S26">
        <v>8.029403458135664E-3</v>
      </c>
      <c r="T26">
        <v>-0.18906090552462568</v>
      </c>
      <c r="U26">
        <v>0.22423179020612338</v>
      </c>
      <c r="V26">
        <v>5.2797776976598527</v>
      </c>
      <c r="W26">
        <v>5.284537106733703</v>
      </c>
      <c r="X26">
        <v>87.568113668696952</v>
      </c>
      <c r="Y26">
        <v>1.6997183739290896E-4</v>
      </c>
      <c r="Z26">
        <v>87.568283640534347</v>
      </c>
      <c r="AA26">
        <v>4.6273744936592331</v>
      </c>
      <c r="AB26" s="7">
        <f t="shared" si="0"/>
        <v>1140.9877685271831</v>
      </c>
      <c r="AC26" s="7">
        <f>等価回路パラメータ!$B$4/(等価回路パラメータ!$B$4^2+(AB26*等価回路パラメータ!$B$5)^2)</f>
        <v>8.8464555460038563E-3</v>
      </c>
      <c r="AD26" s="7">
        <f>-(AB26*等価回路パラメータ!$B$5)/(等価回路パラメータ!$B$4^2+(AB26*等価回路パラメータ!$B$5)^2)</f>
        <v>-0.19374298610376414</v>
      </c>
      <c r="AE26" s="7">
        <f>AB26*等価回路パラメータ!$B$6</f>
        <v>1.2370513262300872E-8</v>
      </c>
      <c r="AF26" s="7">
        <f>1/等価回路パラメータ!$B$7</f>
        <v>2.0783638028968546E-5</v>
      </c>
      <c r="AG26" s="7">
        <f>AB26*等価回路パラメータ!$B$9-1/(AB26*等価回路パラメータ!$B$10)</f>
        <v>-30045250.569286697</v>
      </c>
      <c r="AH26" s="7">
        <f>等価回路パラメータ!$B$8/(等価回路パラメータ!$B$8^2+AG26^2)</f>
        <v>1.9127356007876103E-14</v>
      </c>
      <c r="AI26" s="7">
        <f>-AG26/(等価回路パラメータ!$B$8^2+AG26^2)</f>
        <v>3.3283130646342641E-8</v>
      </c>
      <c r="AJ26" s="7">
        <f t="shared" si="1"/>
        <v>8.8672391840519515E-3</v>
      </c>
      <c r="AK26" s="7">
        <f t="shared" si="2"/>
        <v>-0.19374294045012025</v>
      </c>
      <c r="AL26" s="7">
        <f t="shared" si="3"/>
        <v>0.23573706804768349</v>
      </c>
      <c r="AM26" s="7">
        <f t="shared" si="4"/>
        <v>5.1506891591231376</v>
      </c>
      <c r="AN26" s="7">
        <f t="shared" si="5"/>
        <v>5.1560809515716812</v>
      </c>
      <c r="AO26" s="9">
        <f t="shared" si="6"/>
        <v>87.379511834923505</v>
      </c>
      <c r="AP26" s="9">
        <f t="shared" si="7"/>
        <v>14.246394545019459</v>
      </c>
      <c r="AQ26" s="9">
        <f t="shared" si="8"/>
        <v>-0.18877180561082696</v>
      </c>
    </row>
    <row r="27" spans="1:43">
      <c r="A27">
        <v>186.16455666360741</v>
      </c>
      <c r="B27">
        <v>-19.358319566744111</v>
      </c>
      <c r="C27">
        <v>81.433498704900558</v>
      </c>
      <c r="D27">
        <v>6.977942362678285E-3</v>
      </c>
      <c r="E27">
        <v>-4.9278429713837113E-3</v>
      </c>
      <c r="F27">
        <v>1.603783001927532E-2</v>
      </c>
      <c r="G27">
        <v>0.10646617369669409</v>
      </c>
      <c r="H27">
        <v>1.0008036843859591</v>
      </c>
      <c r="I27">
        <v>-8.6076207635341396E-5</v>
      </c>
      <c r="J27">
        <v>0.22601912040092287</v>
      </c>
      <c r="K27">
        <v>5.4128898483272785</v>
      </c>
      <c r="L27">
        <v>5.4176065889755511</v>
      </c>
      <c r="M27">
        <v>87.608962372001656</v>
      </c>
      <c r="N27">
        <v>7.7007008245423758E-3</v>
      </c>
      <c r="O27">
        <v>-0.18442265081038997</v>
      </c>
      <c r="P27">
        <v>-1.6125429464559288E-5</v>
      </c>
      <c r="Q27">
        <v>1.7256630001007157E-6</v>
      </c>
      <c r="R27">
        <v>1475.2958430916437</v>
      </c>
      <c r="S27">
        <v>7.7168262540069348E-3</v>
      </c>
      <c r="T27">
        <v>-0.18442437647339008</v>
      </c>
      <c r="U27">
        <v>0.22648652537156752</v>
      </c>
      <c r="V27">
        <v>5.4127998799489943</v>
      </c>
      <c r="W27">
        <v>5.4175362192190955</v>
      </c>
      <c r="X27">
        <v>87.603983711847022</v>
      </c>
      <c r="Y27">
        <v>1.7425002503713654E-4</v>
      </c>
      <c r="Z27">
        <v>87.604157961872062</v>
      </c>
      <c r="AA27">
        <v>4.6274858775494634</v>
      </c>
      <c r="AB27" s="7">
        <f t="shared" si="0"/>
        <v>1169.7064071463797</v>
      </c>
      <c r="AC27" s="7">
        <f>等価回路パラメータ!$B$4/(等価回路パラメータ!$B$4^2+(AB27*等価回路パラメータ!$B$5)^2)</f>
        <v>8.4182412261863283E-3</v>
      </c>
      <c r="AD27" s="7">
        <f>-(AB27*等価回路パラメータ!$B$5)/(等価回路パラメータ!$B$4^2+(AB27*等価回路パラメータ!$B$5)^2)</f>
        <v>-0.18900527970787429</v>
      </c>
      <c r="AE27" s="7">
        <f>AB27*等価回路パラメータ!$B$6</f>
        <v>1.2681878826168906E-8</v>
      </c>
      <c r="AF27" s="7">
        <f>1/等価回路パラメータ!$B$7</f>
        <v>2.0783638028968546E-5</v>
      </c>
      <c r="AG27" s="7">
        <f>AB27*等価回路パラメータ!$B$9-1/(AB27*等価回路パラメータ!$B$10)</f>
        <v>-29307579.39967452</v>
      </c>
      <c r="AH27" s="7">
        <f>等価回路パラメータ!$B$8/(等価回路パラメータ!$B$8^2+AG27^2)</f>
        <v>2.0102344034052284E-14</v>
      </c>
      <c r="AI27" s="7">
        <f>-AG27/(等価回路パラメータ!$B$8^2+AG27^2)</f>
        <v>3.4120866358917336E-8</v>
      </c>
      <c r="AJ27" s="7">
        <f t="shared" si="1"/>
        <v>8.4390248642353984E-3</v>
      </c>
      <c r="AK27" s="7">
        <f t="shared" si="2"/>
        <v>-0.18900523290512911</v>
      </c>
      <c r="AL27" s="7">
        <f t="shared" si="3"/>
        <v>0.23576517967857724</v>
      </c>
      <c r="AM27" s="7">
        <f t="shared" si="4"/>
        <v>5.2803319593141707</v>
      </c>
      <c r="AN27" s="7">
        <f t="shared" si="5"/>
        <v>5.2855927596158505</v>
      </c>
      <c r="AO27" s="9">
        <f t="shared" si="6"/>
        <v>87.443459264851938</v>
      </c>
      <c r="AP27" s="9">
        <f t="shared" si="7"/>
        <v>14.461873977787292</v>
      </c>
      <c r="AQ27" s="9">
        <f t="shared" si="8"/>
        <v>-0.16069869702010919</v>
      </c>
    </row>
    <row r="28" spans="1:43">
      <c r="A28">
        <v>190.85031471816231</v>
      </c>
      <c r="B28">
        <v>-19.1443127991982</v>
      </c>
      <c r="C28">
        <v>81.306112804047189</v>
      </c>
      <c r="D28">
        <v>7.2627338844123823E-3</v>
      </c>
      <c r="E28">
        <v>-5.9905267019075836E-3</v>
      </c>
      <c r="F28">
        <v>1.6680455556883654E-2</v>
      </c>
      <c r="G28">
        <v>0.10908510034768316</v>
      </c>
      <c r="H28">
        <v>1.0008364973419357</v>
      </c>
      <c r="I28">
        <v>-1.0464187474835833E-4</v>
      </c>
      <c r="J28">
        <v>0.22908514718316855</v>
      </c>
      <c r="K28">
        <v>5.5500043748992782</v>
      </c>
      <c r="L28">
        <v>5.5547302874271995</v>
      </c>
      <c r="M28">
        <v>87.636368454770178</v>
      </c>
      <c r="N28">
        <v>7.4245644171968238E-3</v>
      </c>
      <c r="O28">
        <v>-0.17987357759260014</v>
      </c>
      <c r="P28">
        <v>-1.6783315691824561E-5</v>
      </c>
      <c r="Q28">
        <v>2.0977314804005366E-6</v>
      </c>
      <c r="R28">
        <v>1749.3517622868897</v>
      </c>
      <c r="S28">
        <v>7.4413477328886483E-3</v>
      </c>
      <c r="T28">
        <v>-0.17987567532408055</v>
      </c>
      <c r="U28">
        <v>0.22959588323439378</v>
      </c>
      <c r="V28">
        <v>5.5498971464385018</v>
      </c>
      <c r="W28">
        <v>5.5546442375407272</v>
      </c>
      <c r="X28">
        <v>87.631059113802706</v>
      </c>
      <c r="Y28">
        <v>1.7863589457619994E-4</v>
      </c>
      <c r="Z28">
        <v>87.631237749697277</v>
      </c>
      <c r="AA28">
        <v>4.6282007227061355</v>
      </c>
      <c r="AB28" s="7">
        <f t="shared" si="0"/>
        <v>1199.1478933077574</v>
      </c>
      <c r="AC28" s="7">
        <f>等価回路パラメータ!$B$4/(等価回路パラメータ!$B$4^2+(AB28*等価回路パラメータ!$B$5)^2)</f>
        <v>8.0107155669906244E-3</v>
      </c>
      <c r="AD28" s="7">
        <f>-(AB28*等価回路パラメータ!$B$5)/(等価回路パラメータ!$B$4^2+(AB28*等価回路パラメータ!$B$5)^2)</f>
        <v>-0.1843825263950282</v>
      </c>
      <c r="AE28" s="7">
        <f>AB28*等価回路パラメータ!$B$6</f>
        <v>1.3001081454862549E-8</v>
      </c>
      <c r="AF28" s="7">
        <f>1/等価回路パラメータ!$B$7</f>
        <v>2.0783638028968546E-5</v>
      </c>
      <c r="AG28" s="7">
        <f>AB28*等価回路パラメータ!$B$9-1/(AB28*等価回路パラメータ!$B$10)</f>
        <v>-28588019.536974024</v>
      </c>
      <c r="AH28" s="7">
        <f>等価回路パラメータ!$B$8/(等価回路パラメータ!$B$8^2+AG28^2)</f>
        <v>2.112703059937642E-14</v>
      </c>
      <c r="AI28" s="7">
        <f>-AG28/(等価回路パラメータ!$B$8^2+AG28^2)</f>
        <v>3.4979687862123344E-8</v>
      </c>
      <c r="AJ28" s="7">
        <f t="shared" si="1"/>
        <v>8.0314992050407197E-3</v>
      </c>
      <c r="AK28" s="7">
        <f t="shared" si="2"/>
        <v>-0.18438247841425887</v>
      </c>
      <c r="AL28" s="7">
        <f t="shared" si="3"/>
        <v>0.23579472425873302</v>
      </c>
      <c r="AM28" s="7">
        <f t="shared" si="4"/>
        <v>5.4132378707757765</v>
      </c>
      <c r="AN28" s="7">
        <f t="shared" si="5"/>
        <v>5.4183709173135526</v>
      </c>
      <c r="AO28" s="9">
        <f t="shared" si="6"/>
        <v>87.505835137153923</v>
      </c>
      <c r="AP28" s="9">
        <f t="shared" si="7"/>
        <v>14.677374631250979</v>
      </c>
      <c r="AQ28" s="9">
        <f t="shared" si="8"/>
        <v>-0.12540261254335405</v>
      </c>
    </row>
    <row r="29" spans="1:43">
      <c r="A29">
        <v>195.65401320638159</v>
      </c>
      <c r="B29">
        <v>-18.932567668467041</v>
      </c>
      <c r="C29">
        <v>81.188960018928015</v>
      </c>
      <c r="D29">
        <v>6.9109131085876756E-3</v>
      </c>
      <c r="E29">
        <v>-5.7595015896652058E-3</v>
      </c>
      <c r="F29">
        <v>1.7320604598627502E-2</v>
      </c>
      <c r="G29">
        <v>0.11174188059647631</v>
      </c>
      <c r="H29">
        <v>1.00079595983081</v>
      </c>
      <c r="I29">
        <v>-1.0060227803820682E-4</v>
      </c>
      <c r="J29">
        <v>0.23085614955798245</v>
      </c>
      <c r="K29">
        <v>5.689080263782218</v>
      </c>
      <c r="L29">
        <v>5.6937622719556078</v>
      </c>
      <c r="M29">
        <v>87.676279905967803</v>
      </c>
      <c r="N29">
        <v>7.1210295353747654E-3</v>
      </c>
      <c r="O29">
        <v>-0.17548637393926431</v>
      </c>
      <c r="P29">
        <v>-1.5970620066828678E-5</v>
      </c>
      <c r="Q29">
        <v>2.0169140017362474E-6</v>
      </c>
      <c r="R29">
        <v>1640.6606126140493</v>
      </c>
      <c r="S29">
        <v>7.1370001554415937E-3</v>
      </c>
      <c r="T29">
        <v>-0.17548839085326604</v>
      </c>
      <c r="U29">
        <v>0.23136688236321645</v>
      </c>
      <c r="V29">
        <v>5.6889730977097814</v>
      </c>
      <c r="W29">
        <v>5.6936759251576747</v>
      </c>
      <c r="X29">
        <v>87.671100874468436</v>
      </c>
      <c r="Y29">
        <v>1.8313215636117319E-4</v>
      </c>
      <c r="Z29">
        <v>87.671284006624802</v>
      </c>
      <c r="AA29">
        <v>4.6277005760278049</v>
      </c>
      <c r="AB29" s="7">
        <f t="shared" si="0"/>
        <v>1229.3304210690576</v>
      </c>
      <c r="AC29" s="7">
        <f>等価回路パラメータ!$B$4/(等価回路パラメータ!$B$4^2+(AB29*等価回路パラメータ!$B$5)^2)</f>
        <v>7.6228827182666476E-3</v>
      </c>
      <c r="AD29" s="7">
        <f>-(AB29*等価回路パラメータ!$B$5)/(等価回路パラメータ!$B$4^2+(AB29*等価回路パラメータ!$B$5)^2)</f>
        <v>-0.17987200167382175</v>
      </c>
      <c r="AE29" s="7">
        <f>AB29*等価回路パラメータ!$B$6</f>
        <v>1.3328318407141966E-8</v>
      </c>
      <c r="AF29" s="7">
        <f>1/等価回路パラメータ!$B$7</f>
        <v>2.0783638028968546E-5</v>
      </c>
      <c r="AG29" s="7">
        <f>AB29*等価回路パラメータ!$B$9-1/(AB29*等価回路パラメータ!$B$10)</f>
        <v>-27886126.312270813</v>
      </c>
      <c r="AH29" s="7">
        <f>等価回路パラメータ!$B$8/(等価回路パラメータ!$B$8^2+AG29^2)</f>
        <v>2.2203949011671839E-14</v>
      </c>
      <c r="AI29" s="7">
        <f>-AG29/(等価回路パラメータ!$B$8^2+AG29^2)</f>
        <v>3.5860125884877163E-8</v>
      </c>
      <c r="AJ29" s="7">
        <f t="shared" si="1"/>
        <v>7.6436663563178202E-3</v>
      </c>
      <c r="AK29" s="7">
        <f t="shared" si="2"/>
        <v>-0.17987195248537746</v>
      </c>
      <c r="AL29" s="7">
        <f t="shared" si="3"/>
        <v>0.23582577483071918</v>
      </c>
      <c r="AM29" s="7">
        <f t="shared" si="4"/>
        <v>5.5494890263123233</v>
      </c>
      <c r="AN29" s="7">
        <f t="shared" si="5"/>
        <v>5.5544974794517108</v>
      </c>
      <c r="AO29" s="9">
        <f t="shared" si="6"/>
        <v>87.566677402136534</v>
      </c>
      <c r="AP29" s="9">
        <f t="shared" si="7"/>
        <v>14.892895480575925</v>
      </c>
      <c r="AQ29" s="9">
        <f t="shared" si="8"/>
        <v>-0.10460660448825365</v>
      </c>
    </row>
    <row r="30" spans="1:43">
      <c r="A30">
        <v>200.5786206865499</v>
      </c>
      <c r="B30">
        <v>-18.720285033200501</v>
      </c>
      <c r="C30">
        <v>81.053403075167694</v>
      </c>
      <c r="D30">
        <v>7.0483164097722697E-3</v>
      </c>
      <c r="E30">
        <v>-5.5351333700031091E-3</v>
      </c>
      <c r="F30">
        <v>1.8019997151477521E-2</v>
      </c>
      <c r="G30">
        <v>0.11446417810211147</v>
      </c>
      <c r="H30">
        <v>1.0008117920733719</v>
      </c>
      <c r="I30">
        <v>-9.6684726374417183E-5</v>
      </c>
      <c r="J30">
        <v>0.2340350816998783</v>
      </c>
      <c r="K30">
        <v>5.8322009472146412</v>
      </c>
      <c r="L30">
        <v>5.8368947487647596</v>
      </c>
      <c r="M30">
        <v>87.702062729695825</v>
      </c>
      <c r="N30">
        <v>6.8693752090010557E-3</v>
      </c>
      <c r="O30">
        <v>-0.17118620127253151</v>
      </c>
      <c r="P30">
        <v>-1.6288010577331648E-5</v>
      </c>
      <c r="Q30">
        <v>1.9383120607517081E-6</v>
      </c>
      <c r="R30">
        <v>1538.0101062982278</v>
      </c>
      <c r="S30">
        <v>6.8856632195783869E-3</v>
      </c>
      <c r="T30">
        <v>-0.17118813958459225</v>
      </c>
      <c r="U30">
        <v>0.23458290913692167</v>
      </c>
      <c r="V30">
        <v>5.8320906081070216</v>
      </c>
      <c r="W30">
        <v>5.8368064900619476</v>
      </c>
      <c r="X30">
        <v>87.696645993100972</v>
      </c>
      <c r="Y30">
        <v>1.877415889626107E-4</v>
      </c>
      <c r="Z30">
        <v>87.696833734689932</v>
      </c>
      <c r="AA30">
        <v>4.6276419972524652</v>
      </c>
      <c r="AB30" s="7">
        <f t="shared" si="0"/>
        <v>1260.2726424320776</v>
      </c>
      <c r="AC30" s="7">
        <f>等価回路パラメータ!$B$4/(等価回路パラメータ!$B$4^2+(AB30*等価回路パラメータ!$B$5)^2)</f>
        <v>7.253794415730222E-3</v>
      </c>
      <c r="AD30" s="7">
        <f>-(AB30*等価回路パラメータ!$B$5)/(等価回路パラメータ!$B$4^2+(AB30*等価回路パラメータ!$B$5)^2)</f>
        <v>-0.17547104096113492</v>
      </c>
      <c r="AE30" s="7">
        <f>AB30*等価回路パラメータ!$B$6</f>
        <v>1.3663791906766226E-8</v>
      </c>
      <c r="AF30" s="7">
        <f>1/等価回路パラメータ!$B$7</f>
        <v>2.0783638028968546E-5</v>
      </c>
      <c r="AG30" s="7">
        <f>AB30*等価回路パラメータ!$B$9-1/(AB30*等価回路パラメータ!$B$10)</f>
        <v>-27201465.974164315</v>
      </c>
      <c r="AH30" s="7">
        <f>等価回路パラメータ!$B$8/(等価回路パラメータ!$B$8^2+AG30^2)</f>
        <v>2.3335761710294535E-14</v>
      </c>
      <c r="AI30" s="7">
        <f>-AG30/(等価回路パラメータ!$B$8^2+AG30^2)</f>
        <v>3.676272451453121E-8</v>
      </c>
      <c r="AJ30" s="7">
        <f t="shared" si="1"/>
        <v>7.2745780537825256E-3</v>
      </c>
      <c r="AK30" s="7">
        <f t="shared" si="2"/>
        <v>-0.17547099053461851</v>
      </c>
      <c r="AL30" s="7">
        <f t="shared" si="3"/>
        <v>0.23585840816035411</v>
      </c>
      <c r="AM30" s="7">
        <f t="shared" si="4"/>
        <v>5.6891696260371081</v>
      </c>
      <c r="AN30" s="7">
        <f t="shared" si="5"/>
        <v>5.694056570014312</v>
      </c>
      <c r="AO30" s="9">
        <f t="shared" si="6"/>
        <v>87.626023105076001</v>
      </c>
      <c r="AP30" s="9">
        <f t="shared" si="7"/>
        <v>15.108435550293244</v>
      </c>
      <c r="AQ30" s="9">
        <f t="shared" si="8"/>
        <v>-7.0810629613930587E-2</v>
      </c>
    </row>
    <row r="31" spans="1:43">
      <c r="A31">
        <v>205.62718043550271</v>
      </c>
      <c r="B31">
        <v>-18.507999256502721</v>
      </c>
      <c r="C31">
        <v>80.919399544239027</v>
      </c>
      <c r="D31">
        <v>6.9009917658197266E-3</v>
      </c>
      <c r="E31">
        <v>-6.5999033509740457E-3</v>
      </c>
      <c r="F31">
        <v>1.8740119281098842E-2</v>
      </c>
      <c r="G31">
        <v>0.11725267517921759</v>
      </c>
      <c r="H31">
        <v>1.0007948151022228</v>
      </c>
      <c r="I31">
        <v>-1.1528159908421309E-4</v>
      </c>
      <c r="J31">
        <v>0.23664160464942754</v>
      </c>
      <c r="K31">
        <v>5.9789768239893695</v>
      </c>
      <c r="L31">
        <v>5.9836580041687766</v>
      </c>
      <c r="M31">
        <v>87.733476404048929</v>
      </c>
      <c r="N31">
        <v>6.6093321024363232E-3</v>
      </c>
      <c r="O31">
        <v>-0.16699110674582432</v>
      </c>
      <c r="P31">
        <v>-1.5947733556124157E-5</v>
      </c>
      <c r="Q31">
        <v>2.3112160782061874E-6</v>
      </c>
      <c r="R31">
        <v>1788.8756856993277</v>
      </c>
      <c r="S31">
        <v>6.6252798359924476E-3</v>
      </c>
      <c r="T31">
        <v>-0.16699341796190253</v>
      </c>
      <c r="U31">
        <v>0.23720425161632319</v>
      </c>
      <c r="V31">
        <v>5.9788491525009313</v>
      </c>
      <c r="W31">
        <v>5.9835527110025497</v>
      </c>
      <c r="X31">
        <v>87.728044619116091</v>
      </c>
      <c r="Y31">
        <v>1.9246704088763053E-4</v>
      </c>
      <c r="Z31">
        <v>87.72823708615698</v>
      </c>
      <c r="AA31">
        <v>4.6276148639784562</v>
      </c>
      <c r="AB31" s="7">
        <f t="shared" si="0"/>
        <v>1291.9936788691164</v>
      </c>
      <c r="AC31" s="7">
        <f>等価回路パラメータ!$B$4/(等価回路パラメータ!$B$4^2+(AB31*等価回路パラメータ!$B$5)^2)</f>
        <v>6.9025477401778003E-3</v>
      </c>
      <c r="AD31" s="7">
        <f>-(AB31*等価回路パラメータ!$B$5)/(等価回路パラメータ!$B$4^2+(AB31*等価回路パラメータ!$B$5)^2)</f>
        <v>-0.1711770386075942</v>
      </c>
      <c r="AE31" s="7">
        <f>AB31*等価回路パラメータ!$B$6</f>
        <v>1.4007709267462252E-8</v>
      </c>
      <c r="AF31" s="7">
        <f>1/等価回路パラメータ!$B$7</f>
        <v>2.0783638028968546E-5</v>
      </c>
      <c r="AG31" s="7">
        <f>AB31*等価回路パラメータ!$B$9-1/(AB31*等価回路パラメータ!$B$10)</f>
        <v>-26533615.420720916</v>
      </c>
      <c r="AH31" s="7">
        <f>等価回路パラメータ!$B$8/(等価回路パラメータ!$B$8^2+AG31^2)</f>
        <v>2.4525266848417655E-14</v>
      </c>
      <c r="AI31" s="7">
        <f>-AG31/(等価回路パラメータ!$B$8^2+AG31^2)</f>
        <v>3.7688041533105434E-8</v>
      </c>
      <c r="AJ31" s="7">
        <f t="shared" si="1"/>
        <v>6.9233313782312948E-3</v>
      </c>
      <c r="AK31" s="7">
        <f t="shared" si="2"/>
        <v>-0.17117698691184341</v>
      </c>
      <c r="AL31" s="7">
        <f t="shared" si="3"/>
        <v>0.235892704926495</v>
      </c>
      <c r="AM31" s="7">
        <f t="shared" si="4"/>
        <v>5.8323659894086584</v>
      </c>
      <c r="AN31" s="7">
        <f t="shared" si="5"/>
        <v>5.8371344341764457</v>
      </c>
      <c r="AO31" s="9">
        <f t="shared" si="6"/>
        <v>87.683908406060368</v>
      </c>
      <c r="AP31" s="9">
        <f t="shared" si="7"/>
        <v>15.323993911941379</v>
      </c>
      <c r="AQ31" s="9">
        <f t="shared" si="8"/>
        <v>-4.4328680096612061E-2</v>
      </c>
    </row>
    <row r="32" spans="1:43">
      <c r="A32">
        <v>210.8028123292903</v>
      </c>
      <c r="B32">
        <v>-18.296461080223558</v>
      </c>
      <c r="C32">
        <v>80.750141969799145</v>
      </c>
      <c r="D32">
        <v>7.0915421020469214E-3</v>
      </c>
      <c r="E32">
        <v>-6.2298972921439599E-3</v>
      </c>
      <c r="F32">
        <v>1.9556954896270275E-2</v>
      </c>
      <c r="G32">
        <v>0.1200860818998397</v>
      </c>
      <c r="H32">
        <v>1.0008167714214393</v>
      </c>
      <c r="I32">
        <v>-1.0882102960757348E-4</v>
      </c>
      <c r="J32">
        <v>0.2426386362533767</v>
      </c>
      <c r="K32">
        <v>6.1292947425838644</v>
      </c>
      <c r="L32">
        <v>6.1340954956105067</v>
      </c>
      <c r="M32">
        <v>87.733032079286161</v>
      </c>
      <c r="N32">
        <v>6.448502770658341E-3</v>
      </c>
      <c r="O32">
        <v>-0.16289563253421732</v>
      </c>
      <c r="P32">
        <v>-1.6387884806580337E-5</v>
      </c>
      <c r="Q32">
        <v>2.1815960253155235E-6</v>
      </c>
      <c r="R32">
        <v>1647.092785063159</v>
      </c>
      <c r="S32">
        <v>6.4648906554649211E-3</v>
      </c>
      <c r="T32">
        <v>-0.16289781413024262</v>
      </c>
      <c r="U32">
        <v>0.24324682310203521</v>
      </c>
      <c r="V32">
        <v>6.1291641095200804</v>
      </c>
      <c r="W32">
        <v>6.1339890526783876</v>
      </c>
      <c r="X32">
        <v>87.727307365572059</v>
      </c>
      <c r="Y32">
        <v>1.9731143234021572E-4</v>
      </c>
      <c r="Z32">
        <v>87.727504677004404</v>
      </c>
      <c r="AA32">
        <v>4.627484587481546</v>
      </c>
      <c r="AB32" s="7">
        <f t="shared" si="0"/>
        <v>1324.5131331395326</v>
      </c>
      <c r="AC32" s="7">
        <f>等価回路パラメータ!$B$4/(等価回路パラメータ!$B$4^2+(AB32*等価回路パラメータ!$B$5)^2)</f>
        <v>6.5682829790780512E-3</v>
      </c>
      <c r="AD32" s="7">
        <f>-(AB32*等価回路パラメータ!$B$5)/(等価回路パラメータ!$B$4^2+(AB32*等価回路パラメータ!$B$5)^2)</f>
        <v>-0.16698744691193665</v>
      </c>
      <c r="AE32" s="7">
        <f>AB32*等価回路パラメータ!$B$6</f>
        <v>1.436028302103916E-8</v>
      </c>
      <c r="AF32" s="7">
        <f>1/等価回路パラメータ!$B$7</f>
        <v>2.0783638028968546E-5</v>
      </c>
      <c r="AG32" s="7">
        <f>AB32*等価回路パラメータ!$B$9-1/(AB32*等価回路パラメータ!$B$10)</f>
        <v>-25882161.938008238</v>
      </c>
      <c r="AH32" s="7">
        <f>等価回路パラメータ!$B$8/(等価回路パラメータ!$B$8^2+AG32^2)</f>
        <v>2.5775405210837834E-14</v>
      </c>
      <c r="AI32" s="7">
        <f>-AG32/(等価回路パラメータ!$B$8^2+AG32^2)</f>
        <v>3.8636648761981665E-8</v>
      </c>
      <c r="AJ32" s="7">
        <f t="shared" si="1"/>
        <v>6.5890666171327947E-3</v>
      </c>
      <c r="AK32" s="7">
        <f t="shared" si="2"/>
        <v>-0.16698739391500486</v>
      </c>
      <c r="AL32" s="7">
        <f t="shared" si="3"/>
        <v>0.23592874992050028</v>
      </c>
      <c r="AM32" s="7">
        <f t="shared" si="4"/>
        <v>5.9791666085769144</v>
      </c>
      <c r="AN32" s="7">
        <f t="shared" si="5"/>
        <v>5.9838194916090348</v>
      </c>
      <c r="AO32" s="9">
        <f t="shared" si="6"/>
        <v>87.740368599502347</v>
      </c>
      <c r="AP32" s="9">
        <f t="shared" si="7"/>
        <v>15.539569681818811</v>
      </c>
      <c r="AQ32" s="9">
        <f t="shared" si="8"/>
        <v>1.2863922497956537E-2</v>
      </c>
    </row>
    <row r="33" spans="1:43">
      <c r="A33">
        <v>216.10871477118039</v>
      </c>
      <c r="B33">
        <v>-18.086160893786229</v>
      </c>
      <c r="C33">
        <v>80.625145245720461</v>
      </c>
      <c r="D33">
        <v>6.8421778577964724E-3</v>
      </c>
      <c r="E33">
        <v>-6.3279244036777982E-3</v>
      </c>
      <c r="F33">
        <v>2.0304593676398319E-2</v>
      </c>
      <c r="G33">
        <v>0.12298505006639797</v>
      </c>
      <c r="H33">
        <v>1.0007880390778727</v>
      </c>
      <c r="I33">
        <v>-1.1053014960190348E-4</v>
      </c>
      <c r="J33">
        <v>0.24350129592679004</v>
      </c>
      <c r="K33">
        <v>6.2821592023924326</v>
      </c>
      <c r="L33">
        <v>6.286876579456762</v>
      </c>
      <c r="M33">
        <v>87.780282947352603</v>
      </c>
      <c r="N33">
        <v>6.1607191035120187E-3</v>
      </c>
      <c r="O33">
        <v>-0.15894214469034715</v>
      </c>
      <c r="P33">
        <v>-1.5811862436804523E-5</v>
      </c>
      <c r="Q33">
        <v>2.2159869438724213E-6</v>
      </c>
      <c r="R33">
        <v>1631.9808126101138</v>
      </c>
      <c r="S33">
        <v>6.1765309659488231E-3</v>
      </c>
      <c r="T33">
        <v>-0.15894436067729101</v>
      </c>
      <c r="U33">
        <v>0.2441175778200893</v>
      </c>
      <c r="V33">
        <v>6.2820234449747314</v>
      </c>
      <c r="W33">
        <v>6.2867648242170588</v>
      </c>
      <c r="X33">
        <v>87.77462262364412</v>
      </c>
      <c r="Y33">
        <v>2.0227775702582484E-4</v>
      </c>
      <c r="Z33">
        <v>87.774824901401146</v>
      </c>
      <c r="AA33">
        <v>4.6264450045225018</v>
      </c>
      <c r="AB33" s="7">
        <f t="shared" si="0"/>
        <v>1357.8511014037447</v>
      </c>
      <c r="AC33" s="7">
        <f>等価回路パラメータ!$B$4/(等価回路パラメータ!$B$4^2+(AB33*等価回路パラメータ!$B$5)^2)</f>
        <v>6.2501815861636919E-3</v>
      </c>
      <c r="AD33" s="7">
        <f>-(AB33*等価回路パラメータ!$B$5)/(等価回路パラメータ!$B$4^2+(AB33*等価回路パラメータ!$B$5)^2)</f>
        <v>-0.16289977512698711</v>
      </c>
      <c r="AE33" s="7">
        <f>AB33*等価回路パラメータ!$B$6</f>
        <v>1.4721731048727441E-8</v>
      </c>
      <c r="AF33" s="7">
        <f>1/等価回路パラメータ!$B$7</f>
        <v>2.0783638028968546E-5</v>
      </c>
      <c r="AG33" s="7">
        <f>AB33*等価回路パラメータ!$B$9-1/(AB33*等価回路パラメータ!$B$10)</f>
        <v>-25246702.945048608</v>
      </c>
      <c r="AH33" s="7">
        <f>等価回路パラメータ!$B$8/(等価回路パラメータ!$B$8^2+AG33^2)</f>
        <v>2.7089267484406925E-14</v>
      </c>
      <c r="AI33" s="7">
        <f>-AG33/(等価回路パラメータ!$B$8^2+AG33^2)</f>
        <v>3.9609132415274555E-8</v>
      </c>
      <c r="AJ33" s="7">
        <f t="shared" si="1"/>
        <v>6.2709652242197503E-3</v>
      </c>
      <c r="AK33" s="7">
        <f t="shared" si="2"/>
        <v>-0.16289972079612364</v>
      </c>
      <c r="AL33" s="7">
        <f t="shared" si="3"/>
        <v>0.23596663225586068</v>
      </c>
      <c r="AM33" s="7">
        <f t="shared" si="4"/>
        <v>6.1296622030724075</v>
      </c>
      <c r="AN33" s="7">
        <f t="shared" si="5"/>
        <v>6.1342023911273618</v>
      </c>
      <c r="AO33" s="9">
        <f t="shared" si="6"/>
        <v>87.795438133318981</v>
      </c>
      <c r="AP33" s="9">
        <f t="shared" si="7"/>
        <v>15.75516201884308</v>
      </c>
      <c r="AQ33" s="9">
        <f t="shared" si="8"/>
        <v>2.061323191782094E-2</v>
      </c>
    </row>
    <row r="34" spans="1:43">
      <c r="A34">
        <v>221.5481666681834</v>
      </c>
      <c r="B34">
        <v>-17.874480132048689</v>
      </c>
      <c r="C34">
        <v>80.460248840044898</v>
      </c>
      <c r="D34">
        <v>6.8859706571748058E-3</v>
      </c>
      <c r="E34">
        <v>-5.3140330409746639E-3</v>
      </c>
      <c r="F34">
        <v>2.1168103238969355E-2</v>
      </c>
      <c r="G34">
        <v>0.12595869638079998</v>
      </c>
      <c r="H34">
        <v>1.0007930866953343</v>
      </c>
      <c r="I34">
        <v>-9.2820930098577958E-5</v>
      </c>
      <c r="J34">
        <v>0.2482092187470451</v>
      </c>
      <c r="K34">
        <v>6.4403369059048519</v>
      </c>
      <c r="L34">
        <v>6.4451180964999466</v>
      </c>
      <c r="M34">
        <v>87.792925108065191</v>
      </c>
      <c r="N34">
        <v>5.9752509358596178E-3</v>
      </c>
      <c r="O34">
        <v>-0.15504109524424073</v>
      </c>
      <c r="P34">
        <v>-1.5912988002648661E-5</v>
      </c>
      <c r="Q34">
        <v>1.860921168198402E-6</v>
      </c>
      <c r="R34">
        <v>1336.8415865372804</v>
      </c>
      <c r="S34">
        <v>5.9911639238622661E-3</v>
      </c>
      <c r="T34">
        <v>-0.15504295616540892</v>
      </c>
      <c r="U34">
        <v>0.24886230331391956</v>
      </c>
      <c r="V34">
        <v>6.4402088933412003</v>
      </c>
      <c r="W34">
        <v>6.4450153635101435</v>
      </c>
      <c r="X34">
        <v>87.787079707836313</v>
      </c>
      <c r="Y34">
        <v>2.0736908400141967E-4</v>
      </c>
      <c r="Z34">
        <v>87.787287076920308</v>
      </c>
      <c r="AA34">
        <v>4.6264931700147365</v>
      </c>
      <c r="AB34" s="7">
        <f t="shared" si="0"/>
        <v>1392.0281856421041</v>
      </c>
      <c r="AC34" s="7">
        <f>等価回路パラメータ!$B$4/(等価回路パラメータ!$B$4^2+(AB34*等価回路パラメータ!$B$5)^2)</f>
        <v>5.9474642348053379E-3</v>
      </c>
      <c r="AD34" s="7">
        <f>-(AB34*等価回路パラメータ!$B$5)/(等価回路パラメータ!$B$4^2+(AB34*等価回路パラメータ!$B$5)^2)</f>
        <v>-0.15891158845973694</v>
      </c>
      <c r="AE34" s="7">
        <f>AB34*等価回路パラメータ!$B$6</f>
        <v>1.5092276715823543E-8</v>
      </c>
      <c r="AF34" s="7">
        <f>1/等価回路パラメータ!$B$7</f>
        <v>2.0783638028968546E-5</v>
      </c>
      <c r="AG34" s="7">
        <f>AB34*等価回路パラメータ!$B$9-1/(AB34*等価回路パラメータ!$B$10)</f>
        <v>-24626845.745035093</v>
      </c>
      <c r="AH34" s="7">
        <f>等価回路パラメータ!$B$8/(等価回路パラメータ!$B$8^2+AG34^2)</f>
        <v>2.8470101899061604E-14</v>
      </c>
      <c r="AI34" s="7">
        <f>-AG34/(等価回路パラメータ!$B$8^2+AG34^2)</f>
        <v>4.0606093462095681E-8</v>
      </c>
      <c r="AJ34" s="7">
        <f t="shared" si="1"/>
        <v>5.9682478728627763E-3</v>
      </c>
      <c r="AK34" s="7">
        <f t="shared" si="2"/>
        <v>-0.15891153276136677</v>
      </c>
      <c r="AL34" s="7">
        <f t="shared" si="3"/>
        <v>0.23600644558851513</v>
      </c>
      <c r="AM34" s="7">
        <f t="shared" si="4"/>
        <v>6.2839457758719925</v>
      </c>
      <c r="AN34" s="7">
        <f t="shared" si="5"/>
        <v>6.2883760667169692</v>
      </c>
      <c r="AO34" s="9">
        <f t="shared" si="6"/>
        <v>87.849150627775543</v>
      </c>
      <c r="AP34" s="9">
        <f t="shared" si="7"/>
        <v>15.970770122510769</v>
      </c>
      <c r="AQ34" s="9">
        <f t="shared" si="8"/>
        <v>6.1863550855235871E-2</v>
      </c>
    </row>
    <row r="35" spans="1:43">
      <c r="A35">
        <v>227.12452945733219</v>
      </c>
      <c r="B35">
        <v>-17.662513831945141</v>
      </c>
      <c r="C35">
        <v>80.311314814681893</v>
      </c>
      <c r="D35">
        <v>6.7327567691725116E-3</v>
      </c>
      <c r="E35">
        <v>-5.6779051071487166E-3</v>
      </c>
      <c r="F35">
        <v>2.2026464633955464E-2</v>
      </c>
      <c r="G35">
        <v>0.12901352596507432</v>
      </c>
      <c r="H35">
        <v>1.0007754328510741</v>
      </c>
      <c r="I35">
        <v>-9.9174983012449729E-5</v>
      </c>
      <c r="J35">
        <v>0.25060831485369062</v>
      </c>
      <c r="K35">
        <v>6.6026382329244546</v>
      </c>
      <c r="L35">
        <v>6.607392538842352</v>
      </c>
      <c r="M35">
        <v>87.82633715409608</v>
      </c>
      <c r="N35">
        <v>5.7403088413159635E-3</v>
      </c>
      <c r="O35">
        <v>-0.15123673229515308</v>
      </c>
      <c r="P35">
        <v>-1.5559072965921565E-5</v>
      </c>
      <c r="Q35">
        <v>1.9883805959067593E-6</v>
      </c>
      <c r="R35">
        <v>1393.3351952018895</v>
      </c>
      <c r="S35">
        <v>5.755867914281885E-3</v>
      </c>
      <c r="T35">
        <v>-0.15123872067574898</v>
      </c>
      <c r="U35">
        <v>0.25127902704774746</v>
      </c>
      <c r="V35">
        <v>6.6025001180190577</v>
      </c>
      <c r="W35">
        <v>6.6072799969333627</v>
      </c>
      <c r="X35">
        <v>87.820479755895477</v>
      </c>
      <c r="Y35">
        <v>2.1258855957206294E-4</v>
      </c>
      <c r="Z35">
        <v>87.820692344455054</v>
      </c>
      <c r="AA35">
        <v>4.6266272210151715</v>
      </c>
      <c r="AB35" s="7">
        <f t="shared" si="0"/>
        <v>1427.0655063863867</v>
      </c>
      <c r="AC35" s="7">
        <f>等価回路パラメータ!$B$4/(等価回路パラメータ!$B$4^2+(AB35*等価回路パラメータ!$B$5)^2)</f>
        <v>5.6593889611028098E-3</v>
      </c>
      <c r="AD35" s="7">
        <f>-(AB35*等価回路パラメータ!$B$5)/(等価回路パラメータ!$B$4^2+(AB35*等価回路パラメータ!$B$5)^2)</f>
        <v>-0.15502050706778048</v>
      </c>
      <c r="AE35" s="7">
        <f>AB35*等価回路パラメータ!$B$6</f>
        <v>1.5472149009723871E-8</v>
      </c>
      <c r="AF35" s="7">
        <f>1/等価回路パラメータ!$B$7</f>
        <v>2.0783638028968546E-5</v>
      </c>
      <c r="AG35" s="7">
        <f>AB35*等価回路パラメータ!$B$9-1/(AB35*等価回路パラメータ!$B$10)</f>
        <v>-24022207.282655008</v>
      </c>
      <c r="AH35" s="7">
        <f>等価回路パラメータ!$B$8/(等価回路パラメータ!$B$8^2+AG35^2)</f>
        <v>2.9921322258344325E-14</v>
      </c>
      <c r="AI35" s="7">
        <f>-AG35/(等価回路パラメータ!$B$8^2+AG35^2)</f>
        <v>4.1628147997937033E-8</v>
      </c>
      <c r="AJ35" s="7">
        <f t="shared" si="1"/>
        <v>5.6801725991616992E-3</v>
      </c>
      <c r="AK35" s="7">
        <f t="shared" si="2"/>
        <v>-0.15502044996748349</v>
      </c>
      <c r="AL35" s="7">
        <f t="shared" si="3"/>
        <v>0.23604828834839825</v>
      </c>
      <c r="AM35" s="7">
        <f t="shared" si="4"/>
        <v>6.4421126708761305</v>
      </c>
      <c r="AN35" s="7">
        <f t="shared" si="5"/>
        <v>6.4464357949719</v>
      </c>
      <c r="AO35" s="9">
        <f t="shared" si="6"/>
        <v>87.901538893992182</v>
      </c>
      <c r="AP35" s="9">
        <f t="shared" si="7"/>
        <v>16.186393230954359</v>
      </c>
      <c r="AQ35" s="9">
        <f t="shared" si="8"/>
        <v>8.0846549537113788E-2</v>
      </c>
    </row>
    <row r="36" spans="1:43">
      <c r="A36">
        <v>232.84124918296061</v>
      </c>
      <c r="B36">
        <v>-17.452601425631698</v>
      </c>
      <c r="C36">
        <v>80.147894495734988</v>
      </c>
      <c r="D36">
        <v>7.061412932953039E-3</v>
      </c>
      <c r="E36">
        <v>-6.2531210379290769E-3</v>
      </c>
      <c r="F36">
        <v>2.2942148084895839E-2</v>
      </c>
      <c r="G36">
        <v>0.13210448506890496</v>
      </c>
      <c r="H36">
        <v>1.0008132998013142</v>
      </c>
      <c r="I36">
        <v>-1.0922631261950212E-4</v>
      </c>
      <c r="J36">
        <v>0.25431470275425894</v>
      </c>
      <c r="K36">
        <v>6.7676642241024796</v>
      </c>
      <c r="L36">
        <v>6.7724408464181964</v>
      </c>
      <c r="M36">
        <v>87.847956722411581</v>
      </c>
      <c r="N36">
        <v>5.5447379794699219E-3</v>
      </c>
      <c r="O36">
        <v>-0.14755310821309736</v>
      </c>
      <c r="P36">
        <v>-1.6318288827273996E-5</v>
      </c>
      <c r="Q36">
        <v>2.189736151696837E-6</v>
      </c>
      <c r="R36">
        <v>1496.7594179832283</v>
      </c>
      <c r="S36">
        <v>5.5610562682971961E-3</v>
      </c>
      <c r="T36">
        <v>-0.14755529794924907</v>
      </c>
      <c r="U36">
        <v>0.25505347707185538</v>
      </c>
      <c r="V36">
        <v>6.7675078234468806</v>
      </c>
      <c r="W36">
        <v>6.7723123389711715</v>
      </c>
      <c r="X36">
        <v>87.841661192068742</v>
      </c>
      <c r="Y36">
        <v>2.1793940923525116E-4</v>
      </c>
      <c r="Z36">
        <v>87.841879131477981</v>
      </c>
      <c r="AA36">
        <v>4.6258226422256534</v>
      </c>
      <c r="AB36" s="7">
        <f t="shared" si="0"/>
        <v>1462.984715771719</v>
      </c>
      <c r="AC36" s="7">
        <f>等価回路パラメータ!$B$4/(等価回路パラメータ!$B$4^2+(AB36*等価回路パラメータ!$B$5)^2)</f>
        <v>5.3852493927825998E-3</v>
      </c>
      <c r="AD36" s="7">
        <f>-(AB36*等価回路パラメータ!$B$5)/(等価回路パラメータ!$B$4^2+(AB36*等価回路パラメータ!$B$5)^2)</f>
        <v>-0.15122420505417911</v>
      </c>
      <c r="AE36" s="7">
        <f>AB36*等価回路パラメータ!$B$6</f>
        <v>1.5861582681432887E-8</v>
      </c>
      <c r="AF36" s="7">
        <f>1/等価回路パラメータ!$B$7</f>
        <v>2.0783638028968546E-5</v>
      </c>
      <c r="AG36" s="7">
        <f>AB36*等価回路パラメータ!$B$9-1/(AB36*等価回路パラメータ!$B$10)</f>
        <v>-23432413.907371964</v>
      </c>
      <c r="AH36" s="7">
        <f>等価回路パラメータ!$B$8/(等価回路パラメータ!$B$8^2+AG36^2)</f>
        <v>3.1446516379267149E-14</v>
      </c>
      <c r="AI36" s="7">
        <f>-AG36/(等価回路パラメータ!$B$8^2+AG36^2)</f>
        <v>4.267592762540148E-8</v>
      </c>
      <c r="AJ36" s="7">
        <f t="shared" si="1"/>
        <v>5.4060330308430141E-3</v>
      </c>
      <c r="AK36" s="7">
        <f t="shared" si="2"/>
        <v>-0.15122414651666879</v>
      </c>
      <c r="AL36" s="7">
        <f t="shared" si="3"/>
        <v>0.23609226398278946</v>
      </c>
      <c r="AM36" s="7">
        <f t="shared" si="4"/>
        <v>6.604260631833009</v>
      </c>
      <c r="AN36" s="7">
        <f t="shared" si="5"/>
        <v>6.6084792539805903</v>
      </c>
      <c r="AO36" s="9">
        <f t="shared" si="6"/>
        <v>87.952634952112376</v>
      </c>
      <c r="AP36" s="9">
        <f t="shared" si="7"/>
        <v>16.402030619091086</v>
      </c>
      <c r="AQ36" s="9">
        <f t="shared" si="8"/>
        <v>0.11075582063438105</v>
      </c>
    </row>
    <row r="37" spans="1:43">
      <c r="A37">
        <v>238.70185862626701</v>
      </c>
      <c r="B37">
        <v>-17.23942970625378</v>
      </c>
      <c r="C37">
        <v>79.981667663075598</v>
      </c>
      <c r="D37">
        <v>6.8792721640724679E-3</v>
      </c>
      <c r="E37">
        <v>-6.8036840793439524E-3</v>
      </c>
      <c r="F37">
        <v>2.3904852647559465E-2</v>
      </c>
      <c r="G37">
        <v>0.13531796218262607</v>
      </c>
      <c r="H37">
        <v>1.0007923121399624</v>
      </c>
      <c r="I37">
        <v>-1.188407734514928E-4</v>
      </c>
      <c r="J37">
        <v>0.25756928410696739</v>
      </c>
      <c r="K37">
        <v>6.9395778533618531</v>
      </c>
      <c r="L37">
        <v>6.9443561774282339</v>
      </c>
      <c r="M37">
        <v>87.874386291048793</v>
      </c>
      <c r="N37">
        <v>5.3410924497598166E-3</v>
      </c>
      <c r="O37">
        <v>-0.1439027444814365</v>
      </c>
      <c r="P37">
        <v>-1.5897569639253607E-5</v>
      </c>
      <c r="Q37">
        <v>2.3825838830736126E-6</v>
      </c>
      <c r="R37">
        <v>1588.5925836713207</v>
      </c>
      <c r="S37">
        <v>5.3569900193990699E-3</v>
      </c>
      <c r="T37">
        <v>-0.14390512706531958</v>
      </c>
      <c r="U37">
        <v>0.25832526869368516</v>
      </c>
      <c r="V37">
        <v>6.9394063608350125</v>
      </c>
      <c r="W37">
        <v>6.944212884499084</v>
      </c>
      <c r="X37">
        <v>87.868100572862303</v>
      </c>
      <c r="Y37">
        <v>2.2342493967418594E-4</v>
      </c>
      <c r="Z37">
        <v>87.86832399780198</v>
      </c>
      <c r="AA37">
        <v>4.6268631120273112</v>
      </c>
      <c r="AB37" s="7">
        <f t="shared" si="0"/>
        <v>1499.8080109170196</v>
      </c>
      <c r="AC37" s="7">
        <f>等価回路パラメータ!$B$4/(等価回路パラメータ!$B$4^2+(AB37*等価回路パラメータ!$B$5)^2)</f>
        <v>5.1243730601382882E-3</v>
      </c>
      <c r="AD37" s="7">
        <f>-(AB37*等価回路パラメータ!$B$5)/(等価回路パラメータ!$B$4^2+(AB37*等価回路パラメータ!$B$5)^2)</f>
        <v>-0.14752040946262815</v>
      </c>
      <c r="AE37" s="7">
        <f>AB37*等価回路パラメータ!$B$6</f>
        <v>1.6260818390632958E-8</v>
      </c>
      <c r="AF37" s="7">
        <f>1/等価回路パラメータ!$B$7</f>
        <v>2.0783638028968546E-5</v>
      </c>
      <c r="AG37" s="7">
        <f>AB37*等価回路パラメータ!$B$9-1/(AB37*等価回路パラメータ!$B$10)</f>
        <v>-22857101.142519768</v>
      </c>
      <c r="AH37" s="7">
        <f>等価回路パラメータ!$B$8/(等価回路パラメータ!$B$8^2+AG37^2)</f>
        <v>3.3049454962385009E-14</v>
      </c>
      <c r="AI37" s="7">
        <f>-AG37/(等価回路パラメータ!$B$8^2+AG37^2)</f>
        <v>4.3750079844516505E-8</v>
      </c>
      <c r="AJ37" s="7">
        <f t="shared" si="1"/>
        <v>5.1451566982003054E-3</v>
      </c>
      <c r="AK37" s="7">
        <f t="shared" si="2"/>
        <v>-0.14752034945172993</v>
      </c>
      <c r="AL37" s="7">
        <f t="shared" si="3"/>
        <v>0.23613848121206771</v>
      </c>
      <c r="AM37" s="7">
        <f t="shared" si="4"/>
        <v>6.7704898627460279</v>
      </c>
      <c r="AN37" s="7">
        <f t="shared" si="5"/>
        <v>6.7746065836959026</v>
      </c>
      <c r="AO37" s="9">
        <f t="shared" si="6"/>
        <v>88.002470049132867</v>
      </c>
      <c r="AP37" s="9">
        <f t="shared" si="7"/>
        <v>16.6176815968597</v>
      </c>
      <c r="AQ37" s="9">
        <f t="shared" si="8"/>
        <v>0.13414605133090163</v>
      </c>
    </row>
    <row r="38" spans="1:43">
      <c r="A38">
        <v>244.7099794884796</v>
      </c>
      <c r="B38">
        <v>-17.02902303678577</v>
      </c>
      <c r="C38">
        <v>79.805298424685077</v>
      </c>
      <c r="D38">
        <v>6.8604624944202941E-3</v>
      </c>
      <c r="E38">
        <v>-4.5943131397052639E-3</v>
      </c>
      <c r="F38">
        <v>2.4917629291813157E-2</v>
      </c>
      <c r="G38">
        <v>0.13855987888306306</v>
      </c>
      <c r="H38">
        <v>1.0007901487218058</v>
      </c>
      <c r="I38">
        <v>-8.0249250106893377E-5</v>
      </c>
      <c r="J38">
        <v>0.26173147925425105</v>
      </c>
      <c r="K38">
        <v>7.113806647333794</v>
      </c>
      <c r="L38">
        <v>7.1186198369405211</v>
      </c>
      <c r="M38">
        <v>87.89292163197284</v>
      </c>
      <c r="N38">
        <v>5.1649290348061904E-3</v>
      </c>
      <c r="O38">
        <v>-0.14038168662593092</v>
      </c>
      <c r="P38">
        <v>-1.5854042257669319E-5</v>
      </c>
      <c r="Q38">
        <v>1.6088871898790662E-6</v>
      </c>
      <c r="R38">
        <v>1046.3911185058025</v>
      </c>
      <c r="S38">
        <v>5.1807830770638601E-3</v>
      </c>
      <c r="T38">
        <v>-0.14038329551312081</v>
      </c>
      <c r="U38">
        <v>0.26252668736835044</v>
      </c>
      <c r="V38">
        <v>7.1136662131390649</v>
      </c>
      <c r="W38">
        <v>7.1185087801826086</v>
      </c>
      <c r="X38">
        <v>87.886483892964847</v>
      </c>
      <c r="Y38">
        <v>2.2904854080121691E-4</v>
      </c>
      <c r="Z38">
        <v>87.88671294150565</v>
      </c>
      <c r="AA38">
        <v>4.6265997965979428</v>
      </c>
      <c r="AB38" s="7">
        <f t="shared" si="0"/>
        <v>1537.5581476422331</v>
      </c>
      <c r="AC38" s="7">
        <f>等価回路パラメータ!$B$4/(等価回路パラメータ!$B$4^2+(AB38*等価回路パラメータ!$B$5)^2)</f>
        <v>4.8761197853961465E-3</v>
      </c>
      <c r="AD38" s="7">
        <f>-(AB38*等価回路パラメータ!$B$5)/(等価回路パラメータ!$B$4^2+(AB38*等価回路パラメータ!$B$5)^2)</f>
        <v>-0.14390689927462919</v>
      </c>
      <c r="AE38" s="7">
        <f>AB38*等価回路パラメータ!$B$6</f>
        <v>1.6670102854405716E-8</v>
      </c>
      <c r="AF38" s="7">
        <f>1/等価回路パラメータ!$B$7</f>
        <v>2.0783638028968546E-5</v>
      </c>
      <c r="AG38" s="7">
        <f>AB38*等価回路パラメータ!$B$9-1/(AB38*等価回路パラメータ!$B$10)</f>
        <v>-22295913.460065506</v>
      </c>
      <c r="AH38" s="7">
        <f>等価回路パラメータ!$B$8/(等価回路パラメータ!$B$8^2+AG38^2)</f>
        <v>3.4734100914007561E-14</v>
      </c>
      <c r="AI38" s="7">
        <f>-AG38/(等価回路パラメータ!$B$8^2+AG38^2)</f>
        <v>4.4851268452871997E-8</v>
      </c>
      <c r="AJ38" s="7">
        <f t="shared" si="1"/>
        <v>4.8969034234598498E-3</v>
      </c>
      <c r="AK38" s="7">
        <f t="shared" si="2"/>
        <v>-0.14390683775325788</v>
      </c>
      <c r="AL38" s="7">
        <f t="shared" si="3"/>
        <v>0.23618705429850359</v>
      </c>
      <c r="AM38" s="7">
        <f t="shared" si="4"/>
        <v>6.9409030898020418</v>
      </c>
      <c r="AN38" s="7">
        <f t="shared" si="5"/>
        <v>6.944920447826723</v>
      </c>
      <c r="AO38" s="9">
        <f t="shared" si="6"/>
        <v>88.051074676395615</v>
      </c>
      <c r="AP38" s="9">
        <f t="shared" si="7"/>
        <v>16.833345507541075</v>
      </c>
      <c r="AQ38" s="9">
        <f t="shared" si="8"/>
        <v>0.16436173488995109</v>
      </c>
    </row>
    <row r="39" spans="1:43">
      <c r="A39">
        <v>250.8693246289732</v>
      </c>
      <c r="B39">
        <v>-16.819408804719409</v>
      </c>
      <c r="C39">
        <v>79.637237170513714</v>
      </c>
      <c r="D39">
        <v>6.9524747931628567E-3</v>
      </c>
      <c r="E39">
        <v>-9.0102041253885545E-3</v>
      </c>
      <c r="F39">
        <v>2.5942518320460385E-2</v>
      </c>
      <c r="G39">
        <v>0.14186889670083641</v>
      </c>
      <c r="H39">
        <v>1.0008007412981856</v>
      </c>
      <c r="I39">
        <v>-1.573836523196523E-4</v>
      </c>
      <c r="J39">
        <v>0.26432404249548996</v>
      </c>
      <c r="K39">
        <v>7.2917364216896452</v>
      </c>
      <c r="L39">
        <v>7.2965256967159693</v>
      </c>
      <c r="M39">
        <v>87.923948041194137</v>
      </c>
      <c r="N39">
        <v>4.9648306013160524E-3</v>
      </c>
      <c r="O39">
        <v>-0.13696157103738787</v>
      </c>
      <c r="P39">
        <v>-1.606677379074798E-5</v>
      </c>
      <c r="Q39">
        <v>3.1552591097916081E-6</v>
      </c>
      <c r="R39">
        <v>2001.7396897837823</v>
      </c>
      <c r="S39">
        <v>4.9808973751068004E-3</v>
      </c>
      <c r="T39">
        <v>-0.13696472629649767</v>
      </c>
      <c r="U39">
        <v>0.26516496860271105</v>
      </c>
      <c r="V39">
        <v>7.2915068536843686</v>
      </c>
      <c r="W39">
        <v>7.2963267921537192</v>
      </c>
      <c r="X39">
        <v>87.917283539467959</v>
      </c>
      <c r="Y39">
        <v>2.3481368785271893E-4</v>
      </c>
      <c r="Z39">
        <v>87.917518353155813</v>
      </c>
      <c r="AA39">
        <v>4.625832034540724</v>
      </c>
      <c r="AB39" s="7">
        <f t="shared" si="0"/>
        <v>1576.2584545308302</v>
      </c>
      <c r="AC39" s="7">
        <f>等価回路パラメータ!$B$4/(等価回路パラメータ!$B$4^2+(AB39*等価回路パラメータ!$B$5)^2)</f>
        <v>4.6398801470300703E-3</v>
      </c>
      <c r="AD39" s="7">
        <f>-(AB39*等価回路パラメータ!$B$5)/(等価回路パラメータ!$B$4^2+(AB39*等価回路パラメータ!$B$5)^2)</f>
        <v>-0.1403815044102131</v>
      </c>
      <c r="AE39" s="7">
        <f>AB39*等価回路パラメータ!$B$6</f>
        <v>1.7089688999696722E-8</v>
      </c>
      <c r="AF39" s="7">
        <f>1/等価回路パラメータ!$B$7</f>
        <v>2.0783638028968546E-5</v>
      </c>
      <c r="AG39" s="7">
        <f>AB39*等価回路パラメータ!$B$9-1/(AB39*等価回路パラメータ!$B$10)</f>
        <v>-21748504.060902499</v>
      </c>
      <c r="AH39" s="7">
        <f>等価回路パラメータ!$B$8/(等価回路パラメータ!$B$8^2+AG39^2)</f>
        <v>3.6504619143597175E-14</v>
      </c>
      <c r="AI39" s="7">
        <f>-AG39/(等価回路パラメータ!$B$8^2+AG39^2)</f>
        <v>4.5980173955829887E-8</v>
      </c>
      <c r="AJ39" s="7">
        <f t="shared" si="1"/>
        <v>4.6606637850955439E-3</v>
      </c>
      <c r="AK39" s="7">
        <f t="shared" si="2"/>
        <v>-0.14038144134035016</v>
      </c>
      <c r="AL39" s="7">
        <f t="shared" si="3"/>
        <v>0.23623810332875161</v>
      </c>
      <c r="AM39" s="7">
        <f t="shared" si="4"/>
        <v>7.1156056248586212</v>
      </c>
      <c r="AN39" s="7">
        <f t="shared" si="5"/>
        <v>7.1195260972893424</v>
      </c>
      <c r="AO39" s="9">
        <f t="shared" si="6"/>
        <v>88.09847858674236</v>
      </c>
      <c r="AP39" s="9">
        <f t="shared" si="7"/>
        <v>17.049021726158745</v>
      </c>
      <c r="AQ39" s="9">
        <f t="shared" si="8"/>
        <v>0.18096023358654634</v>
      </c>
    </row>
    <row r="40" spans="1:43">
      <c r="A40">
        <v>257.18370035971498</v>
      </c>
      <c r="B40">
        <v>-16.609309671645981</v>
      </c>
      <c r="C40">
        <v>79.450769008637664</v>
      </c>
      <c r="D40">
        <v>6.7548283745347904E-3</v>
      </c>
      <c r="E40">
        <v>-7.5515676946373844E-3</v>
      </c>
      <c r="F40">
        <v>2.7050553905271911E-2</v>
      </c>
      <c r="G40">
        <v>0.14525507379650707</v>
      </c>
      <c r="H40">
        <v>1.0007779721339225</v>
      </c>
      <c r="I40">
        <v>-1.3190225723181206E-4</v>
      </c>
      <c r="J40">
        <v>0.26861354177910501</v>
      </c>
      <c r="K40">
        <v>7.4749209057999</v>
      </c>
      <c r="L40">
        <v>7.4797457030831946</v>
      </c>
      <c r="M40">
        <v>87.941944429965801</v>
      </c>
      <c r="N40">
        <v>4.8012490844300338E-3</v>
      </c>
      <c r="O40">
        <v>-0.13360814543248928</v>
      </c>
      <c r="P40">
        <v>-1.5610134968633828E-5</v>
      </c>
      <c r="Q40">
        <v>2.644523325956883E-6</v>
      </c>
      <c r="R40">
        <v>1636.5304599753913</v>
      </c>
      <c r="S40">
        <v>4.8168592193986674E-3</v>
      </c>
      <c r="T40">
        <v>-0.13361078995581524</v>
      </c>
      <c r="U40">
        <v>0.26947395834380095</v>
      </c>
      <c r="V40">
        <v>7.4747105545115939</v>
      </c>
      <c r="W40">
        <v>7.4795664371641548</v>
      </c>
      <c r="X40">
        <v>87.935299758764955</v>
      </c>
      <c r="Y40">
        <v>2.4072394353669323E-4</v>
      </c>
      <c r="Z40">
        <v>87.93554048270849</v>
      </c>
      <c r="AA40">
        <v>4.6256319170607361</v>
      </c>
      <c r="AB40" s="7">
        <f t="shared" si="0"/>
        <v>1615.9328473462383</v>
      </c>
      <c r="AC40" s="7">
        <f>等価回路パラメータ!$B$4/(等価回路パラメータ!$B$4^2+(AB40*等価回路パラメータ!$B$5)^2)</f>
        <v>4.4150740156880322E-3</v>
      </c>
      <c r="AD40" s="7">
        <f>-(AB40*等価回路パラメータ!$B$5)/(等価回路パラメータ!$B$4^2+(AB40*等価回路パラメータ!$B$5)^2)</f>
        <v>-0.13694210473361121</v>
      </c>
      <c r="AE40" s="7">
        <f>AB40*等価回路パラメータ!$B$6</f>
        <v>1.7519836119617445E-8</v>
      </c>
      <c r="AF40" s="7">
        <f>1/等価回路パラメータ!$B$7</f>
        <v>2.0783638028968546E-5</v>
      </c>
      <c r="AG40" s="7">
        <f>AB40*等価回路パラメータ!$B$9-1/(AB40*等価回路パラメータ!$B$10)</f>
        <v>-21214534.660537921</v>
      </c>
      <c r="AH40" s="7">
        <f>等価回路パラメータ!$B$8/(等価回路パラメータ!$B$8^2+AG40^2)</f>
        <v>3.8365386860573129E-14</v>
      </c>
      <c r="AI40" s="7">
        <f>-AG40/(等価回路パラメータ!$B$8^2+AG40^2)</f>
        <v>4.7137493987057898E-8</v>
      </c>
      <c r="AJ40" s="7">
        <f t="shared" si="1"/>
        <v>4.4358576537553655E-3</v>
      </c>
      <c r="AK40" s="7">
        <f t="shared" si="2"/>
        <v>-0.13694204007628111</v>
      </c>
      <c r="AL40" s="7">
        <f t="shared" si="3"/>
        <v>0.23629175451074372</v>
      </c>
      <c r="AM40" s="7">
        <f t="shared" si="4"/>
        <v>7.2947054305294854</v>
      </c>
      <c r="AN40" s="7">
        <f t="shared" si="5"/>
        <v>7.2985314352577895</v>
      </c>
      <c r="AO40" s="9">
        <f t="shared" si="6"/>
        <v>88.144710811333411</v>
      </c>
      <c r="AP40" s="9">
        <f t="shared" si="7"/>
        <v>17.264709657955514</v>
      </c>
      <c r="AQ40" s="9">
        <f t="shared" si="8"/>
        <v>0.20917032862490714</v>
      </c>
    </row>
    <row r="41" spans="1:43">
      <c r="A41">
        <v>263.65700879746578</v>
      </c>
      <c r="B41">
        <v>-16.399545020475461</v>
      </c>
      <c r="C41">
        <v>79.269978237092118</v>
      </c>
      <c r="D41">
        <v>6.9315220406107551E-3</v>
      </c>
      <c r="E41">
        <v>-8.2133211435611031E-3</v>
      </c>
      <c r="F41">
        <v>2.8181180127319155E-2</v>
      </c>
      <c r="G41">
        <v>0.1487175097948408</v>
      </c>
      <c r="H41">
        <v>1.0007983291868316</v>
      </c>
      <c r="I41">
        <v>-1.4346393754844766E-4</v>
      </c>
      <c r="J41">
        <v>0.27153432576388692</v>
      </c>
      <c r="K41">
        <v>7.6624508028256502</v>
      </c>
      <c r="L41">
        <v>7.66726047528004</v>
      </c>
      <c r="M41">
        <v>87.970458307015321</v>
      </c>
      <c r="N41">
        <v>4.6189610845591813E-3</v>
      </c>
      <c r="O41">
        <v>-0.13034286538555934</v>
      </c>
      <c r="P41">
        <v>-1.6018331293576846E-5</v>
      </c>
      <c r="Q41">
        <v>2.876207745333347E-6</v>
      </c>
      <c r="R41">
        <v>1736.2052392115183</v>
      </c>
      <c r="S41">
        <v>4.6349794158527585E-3</v>
      </c>
      <c r="T41">
        <v>-0.13034574159330467</v>
      </c>
      <c r="U41">
        <v>0.27246160968015848</v>
      </c>
      <c r="V41">
        <v>7.6622153807196058</v>
      </c>
      <c r="W41">
        <v>7.6670580974246958</v>
      </c>
      <c r="X41">
        <v>87.963470773436498</v>
      </c>
      <c r="Y41">
        <v>2.4678296023442796E-4</v>
      </c>
      <c r="Z41">
        <v>87.96371755639673</v>
      </c>
      <c r="AA41">
        <v>4.625249518070067</v>
      </c>
      <c r="AB41" s="7">
        <f t="shared" si="0"/>
        <v>1656.6058438111559</v>
      </c>
      <c r="AC41" s="7">
        <f>等価回路パラメータ!$B$4/(等価回路パラメータ!$B$4^2+(AB41*等価回路パラメータ!$B$5)^2)</f>
        <v>4.2011491585259558E-3</v>
      </c>
      <c r="AD41" s="7">
        <f>-(AB41*等価回路パラメータ!$B$5)/(等価回路パラメータ!$B$4^2+(AB41*等価回路パラメータ!$B$5)^2)</f>
        <v>-0.13358662906512864</v>
      </c>
      <c r="AE41" s="7">
        <f>AB41*等価回路パラメータ!$B$6</f>
        <v>1.7960810033681617E-8</v>
      </c>
      <c r="AF41" s="7">
        <f>1/等価回路パラメータ!$B$7</f>
        <v>2.0783638028968546E-5</v>
      </c>
      <c r="AG41" s="7">
        <f>AB41*等価回路パラメータ!$B$9-1/(AB41*等価回路パラメータ!$B$10)</f>
        <v>-20693675.280041821</v>
      </c>
      <c r="AH41" s="7">
        <f>等価回路パラメータ!$B$8/(等価回路パラメータ!$B$8^2+AG41^2)</f>
        <v>4.0321004395981077E-14</v>
      </c>
      <c r="AI41" s="7">
        <f>-AG41/(等価回路パラメータ!$B$8^2+AG41^2)</f>
        <v>4.8323943739648884E-8</v>
      </c>
      <c r="AJ41" s="7">
        <f t="shared" si="1"/>
        <v>4.2219327965952449E-3</v>
      </c>
      <c r="AK41" s="7">
        <f t="shared" si="2"/>
        <v>-0.13358656278037487</v>
      </c>
      <c r="AL41" s="7">
        <f t="shared" si="3"/>
        <v>0.23634814048571678</v>
      </c>
      <c r="AM41" s="7">
        <f t="shared" si="4"/>
        <v>7.4783131869085855</v>
      </c>
      <c r="AN41" s="7">
        <f t="shared" si="5"/>
        <v>7.4820470838535824</v>
      </c>
      <c r="AO41" s="9">
        <f t="shared" si="6"/>
        <v>88.189799676132552</v>
      </c>
      <c r="AP41" s="9">
        <f t="shared" si="7"/>
        <v>17.480408736942891</v>
      </c>
      <c r="AQ41" s="9">
        <f t="shared" si="8"/>
        <v>0.22608211973582115</v>
      </c>
    </row>
    <row r="42" spans="1:43">
      <c r="A42">
        <v>270.29325027518689</v>
      </c>
      <c r="B42">
        <v>-16.189514422071941</v>
      </c>
      <c r="C42">
        <v>79.084305955122474</v>
      </c>
      <c r="D42">
        <v>6.904274258206348E-3</v>
      </c>
      <c r="E42">
        <v>-7.3233522732891743E-3</v>
      </c>
      <c r="F42">
        <v>2.9364501388371565E-2</v>
      </c>
      <c r="G42">
        <v>0.15226307001157338</v>
      </c>
      <c r="H42">
        <v>1.0007951917781757</v>
      </c>
      <c r="I42">
        <v>-1.2791824886586222E-4</v>
      </c>
      <c r="J42">
        <v>0.27436119411104187</v>
      </c>
      <c r="K42">
        <v>7.8551381802845572</v>
      </c>
      <c r="L42">
        <v>7.8599281101164156</v>
      </c>
      <c r="M42">
        <v>87.999608608920838</v>
      </c>
      <c r="N42">
        <v>4.4410487111777074E-3</v>
      </c>
      <c r="O42">
        <v>-0.1271500927990441</v>
      </c>
      <c r="P42">
        <v>-1.5955346882337743E-5</v>
      </c>
      <c r="Q42">
        <v>2.5645592390043449E-6</v>
      </c>
      <c r="R42">
        <v>1510.0720396235529</v>
      </c>
      <c r="S42">
        <v>4.4570040580600451E-3</v>
      </c>
      <c r="T42">
        <v>-0.1271526573582831</v>
      </c>
      <c r="U42">
        <v>0.27533338286288961</v>
      </c>
      <c r="V42">
        <v>7.8549112440566518</v>
      </c>
      <c r="W42">
        <v>7.8597353087573092</v>
      </c>
      <c r="X42">
        <v>87.992468134878948</v>
      </c>
      <c r="Y42">
        <v>2.5299448225757495E-4</v>
      </c>
      <c r="Z42">
        <v>87.9927211293612</v>
      </c>
      <c r="AA42">
        <v>4.6251541641048881</v>
      </c>
      <c r="AB42" s="7">
        <f t="shared" si="0"/>
        <v>1698.302578758869</v>
      </c>
      <c r="AC42" s="7">
        <f>等価回路パラメータ!$B$4/(等価回路パラメータ!$B$4^2+(AB42*等価回路パラメータ!$B$5)^2)</f>
        <v>3.9975799088755575E-3</v>
      </c>
      <c r="AD42" s="7">
        <f>-(AB42*等価回路パラメータ!$B$5)/(等価回路パラメータ!$B$4^2+(AB42*等価回路パラメータ!$B$5)^2)</f>
        <v>-0.13031305420035352</v>
      </c>
      <c r="AE42" s="7">
        <f>AB42*等価回路パラメータ!$B$6</f>
        <v>1.8412883252074791E-8</v>
      </c>
      <c r="AF42" s="7">
        <f>1/等価回路パラメータ!$B$7</f>
        <v>2.0783638028968546E-5</v>
      </c>
      <c r="AG42" s="7">
        <f>AB42*等価回路パラメータ!$B$9-1/(AB42*等価回路パラメータ!$B$10)</f>
        <v>-20185604.042128723</v>
      </c>
      <c r="AH42" s="7">
        <f>等価回路パラメータ!$B$8/(等価回路パラメータ!$B$8^2+AG42^2)</f>
        <v>4.2376306575781012E-14</v>
      </c>
      <c r="AI42" s="7">
        <f>-AG42/(等価回路パラメータ!$B$8^2+AG42^2)</f>
        <v>4.9540256408091661E-8</v>
      </c>
      <c r="AJ42" s="7">
        <f t="shared" si="1"/>
        <v>4.0183635469469023E-3</v>
      </c>
      <c r="AK42" s="7">
        <f t="shared" si="2"/>
        <v>-0.13031298624721388</v>
      </c>
      <c r="AL42" s="7">
        <f t="shared" si="3"/>
        <v>0.23640740065614502</v>
      </c>
      <c r="AM42" s="7">
        <f t="shared" si="4"/>
        <v>7.6665423599740024</v>
      </c>
      <c r="AN42" s="7">
        <f t="shared" si="5"/>
        <v>7.6701864525160497</v>
      </c>
      <c r="AO42" s="9">
        <f t="shared" si="6"/>
        <v>88.233772818059862</v>
      </c>
      <c r="AP42" s="9">
        <f t="shared" si="7"/>
        <v>17.696118424519764</v>
      </c>
      <c r="AQ42" s="9">
        <f t="shared" si="8"/>
        <v>0.24105168869866134</v>
      </c>
    </row>
    <row r="43" spans="1:43">
      <c r="A43">
        <v>277.09652581413587</v>
      </c>
      <c r="B43">
        <v>-15.980011804377529</v>
      </c>
      <c r="C43">
        <v>78.871711815734272</v>
      </c>
      <c r="D43">
        <v>6.9140244133715518E-3</v>
      </c>
      <c r="E43">
        <v>-7.9962168613576523E-3</v>
      </c>
      <c r="F43">
        <v>3.0659931820947849E-2</v>
      </c>
      <c r="G43">
        <v>0.15586759674785955</v>
      </c>
      <c r="H43">
        <v>1.0007963136282805</v>
      </c>
      <c r="I43">
        <v>-1.3967144661933557E-4</v>
      </c>
      <c r="J43">
        <v>0.28028885394163799</v>
      </c>
      <c r="K43">
        <v>8.0527923319689183</v>
      </c>
      <c r="L43">
        <v>8.0576687809478322</v>
      </c>
      <c r="M43">
        <v>88.006543918371761</v>
      </c>
      <c r="N43">
        <v>4.31704927003582E-3</v>
      </c>
      <c r="O43">
        <v>-0.1240302665253863</v>
      </c>
      <c r="P43">
        <v>-1.5977901185177836E-5</v>
      </c>
      <c r="Q43">
        <v>2.8001860395990901E-6</v>
      </c>
      <c r="R43">
        <v>1608.3328669304369</v>
      </c>
      <c r="S43">
        <v>4.333027171220998E-3</v>
      </c>
      <c r="T43">
        <v>-0.1240330667114259</v>
      </c>
      <c r="U43">
        <v>0.28131102436149191</v>
      </c>
      <c r="V43">
        <v>8.0525387154349062</v>
      </c>
      <c r="W43">
        <v>8.0574509403412033</v>
      </c>
      <c r="X43">
        <v>87.99921702563212</v>
      </c>
      <c r="Y43">
        <v>2.5936234816203118E-4</v>
      </c>
      <c r="Z43">
        <v>87.99947638798028</v>
      </c>
      <c r="AA43">
        <v>4.6251079375133273</v>
      </c>
      <c r="AB43" s="7">
        <f t="shared" si="0"/>
        <v>1741.0488196658875</v>
      </c>
      <c r="AC43" s="7">
        <f>等価回路パラメータ!$B$4/(等価回路パラメータ!$B$4^2+(AB43*等価回路パラメータ!$B$5)^2)</f>
        <v>3.8038658982990116E-3</v>
      </c>
      <c r="AD43" s="7">
        <f>-(AB43*等価回路パラメータ!$B$5)/(等価回路パラメータ!$B$4^2+(AB43*等価回路パラメータ!$B$5)^2)</f>
        <v>-0.12711940393772034</v>
      </c>
      <c r="AE43" s="7">
        <f>AB43*等価回路パラメータ!$B$6</f>
        <v>1.887633514405814E-8</v>
      </c>
      <c r="AF43" s="7">
        <f>1/等価回路パラメータ!$B$7</f>
        <v>2.0783638028968546E-5</v>
      </c>
      <c r="AG43" s="7">
        <f>AB43*等価回路パラメータ!$B$9-1/(AB43*等価回路パラメータ!$B$10)</f>
        <v>-19690006.972246312</v>
      </c>
      <c r="AH43" s="7">
        <f>等価回路パラメータ!$B$8/(等価回路パラメータ!$B$8^2+AG43^2)</f>
        <v>4.4536374673869542E-14</v>
      </c>
      <c r="AI43" s="7">
        <f>-AG43/(等価回路パラメータ!$B$8^2+AG43^2)</f>
        <v>5.0787183641365015E-8</v>
      </c>
      <c r="AJ43" s="7">
        <f t="shared" si="1"/>
        <v>3.8246495363725166E-3</v>
      </c>
      <c r="AK43" s="7">
        <f t="shared" si="2"/>
        <v>-0.12711933427420155</v>
      </c>
      <c r="AL43" s="7">
        <f t="shared" si="3"/>
        <v>0.23646968153038936</v>
      </c>
      <c r="AM43" s="7">
        <f t="shared" si="4"/>
        <v>7.8595092717137662</v>
      </c>
      <c r="AN43" s="7">
        <f t="shared" si="5"/>
        <v>7.863065808095322</v>
      </c>
      <c r="AO43" s="9">
        <f t="shared" si="6"/>
        <v>88.276657200815592</v>
      </c>
      <c r="AP43" s="9">
        <f t="shared" si="7"/>
        <v>17.911838208156915</v>
      </c>
      <c r="AQ43" s="9">
        <f t="shared" si="8"/>
        <v>0.27718081283529727</v>
      </c>
    </row>
    <row r="44" spans="1:43">
      <c r="A44">
        <v>284.07103965819152</v>
      </c>
      <c r="B44">
        <v>-15.77114102492148</v>
      </c>
      <c r="C44">
        <v>78.667272504164416</v>
      </c>
      <c r="D44">
        <v>6.7355128947953324E-3</v>
      </c>
      <c r="E44">
        <v>-5.5701338801270586E-3</v>
      </c>
      <c r="F44">
        <v>3.1975643896460078E-2</v>
      </c>
      <c r="G44">
        <v>0.1595481183674759</v>
      </c>
      <c r="H44">
        <v>1.0007757505926402</v>
      </c>
      <c r="I44">
        <v>-9.7292592573499495E-5</v>
      </c>
      <c r="J44">
        <v>0.28443934594937481</v>
      </c>
      <c r="K44">
        <v>8.2548316132259512</v>
      </c>
      <c r="L44">
        <v>8.2597306677783795</v>
      </c>
      <c r="M44">
        <v>88.026521982503866</v>
      </c>
      <c r="N44">
        <v>4.1692496317339194E-3</v>
      </c>
      <c r="O44">
        <v>-0.12099751371806818</v>
      </c>
      <c r="P44">
        <v>-1.5565436023850293E-5</v>
      </c>
      <c r="Q44">
        <v>1.9506389066270101E-6</v>
      </c>
      <c r="R44">
        <v>1092.8738971442224</v>
      </c>
      <c r="S44">
        <v>4.1848150677577696E-3</v>
      </c>
      <c r="T44">
        <v>-0.1209994643569748</v>
      </c>
      <c r="U44">
        <v>0.28548954226137668</v>
      </c>
      <c r="V44">
        <v>8.2546256247479235</v>
      </c>
      <c r="W44">
        <v>8.2595610345517532</v>
      </c>
      <c r="X44">
        <v>88.019191985160546</v>
      </c>
      <c r="Y44">
        <v>2.6589049312006726E-4</v>
      </c>
      <c r="Z44">
        <v>88.019457875653671</v>
      </c>
      <c r="AA44">
        <v>4.6247743984478102</v>
      </c>
      <c r="AB44" s="7">
        <f t="shared" si="0"/>
        <v>1784.8709825755786</v>
      </c>
      <c r="AC44" s="7">
        <f>等価回路パラメータ!$B$4/(等価回路パラメータ!$B$4^2+(AB44*等価回路パラメータ!$B$5)^2)</f>
        <v>3.6195308482048607E-3</v>
      </c>
      <c r="AD44" s="7">
        <f>-(AB44*等価回路パラメータ!$B$5)/(等価回路パラメータ!$B$4^2+(AB44*等価回路パラメータ!$B$5)^2)</f>
        <v>-0.12400374811532597</v>
      </c>
      <c r="AE44" s="7">
        <f>AB44*等価回路パラメータ!$B$6</f>
        <v>1.9351452110611429E-8</v>
      </c>
      <c r="AF44" s="7">
        <f>1/等価回路パラメータ!$B$7</f>
        <v>2.0783638028968546E-5</v>
      </c>
      <c r="AG44" s="7">
        <f>AB44*等価回路パラメータ!$B$9-1/(AB44*等価回路パラメータ!$B$10)</f>
        <v>-19206577.804547284</v>
      </c>
      <c r="AH44" s="7">
        <f>等価回路パラメータ!$B$8/(等価回路パラメータ!$B$8^2+AG44^2)</f>
        <v>4.6806548974391329E-14</v>
      </c>
      <c r="AI44" s="7">
        <f>-AG44/(等価回路パラメータ!$B$8^2+AG44^2)</f>
        <v>5.2065496007437369E-8</v>
      </c>
      <c r="AJ44" s="7">
        <f t="shared" si="1"/>
        <v>3.6403144862806359E-3</v>
      </c>
      <c r="AK44" s="7">
        <f t="shared" si="2"/>
        <v>-0.12400367669837785</v>
      </c>
      <c r="AL44" s="7">
        <f t="shared" si="3"/>
        <v>0.23653513708491503</v>
      </c>
      <c r="AM44" s="7">
        <f t="shared" si="4"/>
        <v>8.0573331720173549</v>
      </c>
      <c r="AN44" s="7">
        <f t="shared" si="5"/>
        <v>8.0608043467117501</v>
      </c>
      <c r="AO44" s="9">
        <f t="shared" si="6"/>
        <v>88.318479130377625</v>
      </c>
      <c r="AP44" s="9">
        <f t="shared" si="7"/>
        <v>18.127567600144666</v>
      </c>
      <c r="AQ44" s="9">
        <f t="shared" si="8"/>
        <v>0.29902125472395369</v>
      </c>
    </row>
    <row r="45" spans="1:43">
      <c r="A45">
        <v>291.22110187196398</v>
      </c>
      <c r="B45">
        <v>-15.56173272322811</v>
      </c>
      <c r="C45">
        <v>78.456771003348763</v>
      </c>
      <c r="D45">
        <v>6.9613399427495767E-3</v>
      </c>
      <c r="E45">
        <v>-7.326787007102098E-3</v>
      </c>
      <c r="F45">
        <v>3.3356165577586444E-2</v>
      </c>
      <c r="G45">
        <v>0.16331996438583385</v>
      </c>
      <c r="H45">
        <v>1.0008017669461862</v>
      </c>
      <c r="I45">
        <v>-1.2797908476034923E-4</v>
      </c>
      <c r="J45">
        <v>0.2886272128311379</v>
      </c>
      <c r="K45">
        <v>8.4627579685778098</v>
      </c>
      <c r="L45">
        <v>8.4676784364260005</v>
      </c>
      <c r="M45">
        <v>88.046651724914341</v>
      </c>
      <c r="N45">
        <v>4.0253955417504719E-3</v>
      </c>
      <c r="O45">
        <v>-0.11802749942901879</v>
      </c>
      <c r="P45">
        <v>-1.608716807732311E-5</v>
      </c>
      <c r="Q45">
        <v>2.5657451890342233E-6</v>
      </c>
      <c r="R45">
        <v>1402.2027487849371</v>
      </c>
      <c r="S45">
        <v>4.0414827098277954E-3</v>
      </c>
      <c r="T45">
        <v>-0.11803006517420782</v>
      </c>
      <c r="U45">
        <v>0.28976540826628694</v>
      </c>
      <c r="V45">
        <v>8.4624956924183063</v>
      </c>
      <c r="W45">
        <v>8.4674551865378138</v>
      </c>
      <c r="X45">
        <v>88.038894008347853</v>
      </c>
      <c r="Y45">
        <v>2.7258295135215829E-4</v>
      </c>
      <c r="Z45">
        <v>88.039166591299207</v>
      </c>
      <c r="AA45">
        <v>4.6248297657165987</v>
      </c>
      <c r="AB45" s="7">
        <f t="shared" si="0"/>
        <v>1829.7961484225737</v>
      </c>
      <c r="AC45" s="7">
        <f>等価回路パラメータ!$B$4/(等価回路パラメータ!$B$4^2+(AB45*等価回路パラメータ!$B$5)^2)</f>
        <v>3.444121418318645E-3</v>
      </c>
      <c r="AD45" s="7">
        <f>-(AB45*等価回路パラメータ!$B$5)/(等価回路パラメータ!$B$4^2+(AB45*等価回路パラメータ!$B$5)^2)</f>
        <v>-0.1209642016578113</v>
      </c>
      <c r="AE45" s="7">
        <f>AB45*等価回路パラメータ!$B$6</f>
        <v>1.9838527761421158E-8</v>
      </c>
      <c r="AF45" s="7">
        <f>1/等価回路パラメータ!$B$7</f>
        <v>2.0783638028968546E-5</v>
      </c>
      <c r="AG45" s="7">
        <f>AB45*等価回路パラメータ!$B$9-1/(AB45*等価回路パラメータ!$B$10)</f>
        <v>-18735017.792625248</v>
      </c>
      <c r="AH45" s="7">
        <f>等価回路パラメータ!$B$8/(等価回路パラメータ!$B$8^2+AG45^2)</f>
        <v>4.9192441974394268E-14</v>
      </c>
      <c r="AI45" s="7">
        <f>-AG45/(等価回路パラメータ!$B$8^2+AG45^2)</f>
        <v>5.3375983469457144E-8</v>
      </c>
      <c r="AJ45" s="7">
        <f t="shared" si="1"/>
        <v>3.464905056396806E-3</v>
      </c>
      <c r="AK45" s="7">
        <f t="shared" si="2"/>
        <v>-0.12096412844330007</v>
      </c>
      <c r="AL45" s="7">
        <f t="shared" si="3"/>
        <v>0.23660392914497352</v>
      </c>
      <c r="AM45" s="7">
        <f t="shared" si="4"/>
        <v>8.2601363123770319</v>
      </c>
      <c r="AN45" s="7">
        <f t="shared" si="5"/>
        <v>8.2635242674258826</v>
      </c>
      <c r="AO45" s="9">
        <f t="shared" si="6"/>
        <v>88.3592642701757</v>
      </c>
      <c r="AP45" s="9">
        <f t="shared" si="7"/>
        <v>18.343306136400408</v>
      </c>
      <c r="AQ45" s="9">
        <f t="shared" si="8"/>
        <v>0.32009767887649332</v>
      </c>
    </row>
    <row r="46" spans="1:43">
      <c r="A46">
        <v>298.55113100430151</v>
      </c>
      <c r="B46">
        <v>-15.35286315364861</v>
      </c>
      <c r="C46">
        <v>78.2436050835462</v>
      </c>
      <c r="D46">
        <v>7.355781930267368E-3</v>
      </c>
      <c r="E46">
        <v>-7.0314655107104329E-3</v>
      </c>
      <c r="F46">
        <v>3.4790177231848206E-2</v>
      </c>
      <c r="G46">
        <v>0.16716664277686213</v>
      </c>
      <c r="H46">
        <v>1.0008472168462421</v>
      </c>
      <c r="I46">
        <v>-1.228261973548616E-4</v>
      </c>
      <c r="J46">
        <v>0.29245215995518975</v>
      </c>
      <c r="K46">
        <v>8.6756131760292998</v>
      </c>
      <c r="L46">
        <v>8.6805410111326378</v>
      </c>
      <c r="M46">
        <v>88.069308589203629</v>
      </c>
      <c r="N46">
        <v>3.881157318734996E-3</v>
      </c>
      <c r="O46">
        <v>-0.11513479530402203</v>
      </c>
      <c r="P46">
        <v>-1.699828765964677E-5</v>
      </c>
      <c r="Q46">
        <v>2.4622156395140478E-6</v>
      </c>
      <c r="R46">
        <v>1312.5851798604872</v>
      </c>
      <c r="S46">
        <v>3.8981556063946428E-3</v>
      </c>
      <c r="T46">
        <v>-0.11513725751966154</v>
      </c>
      <c r="U46">
        <v>0.29371753628144903</v>
      </c>
      <c r="V46">
        <v>8.6753416301293917</v>
      </c>
      <c r="W46">
        <v>8.6803123440677705</v>
      </c>
      <c r="X46">
        <v>88.060900627055872</v>
      </c>
      <c r="Y46">
        <v>2.7944385862002625E-4</v>
      </c>
      <c r="Z46">
        <v>88.061180070914489</v>
      </c>
      <c r="AA46">
        <v>4.6247471875298318</v>
      </c>
      <c r="AB46" s="7">
        <f t="shared" si="0"/>
        <v>1875.8520797680751</v>
      </c>
      <c r="AC46" s="7">
        <f>等価回路パラメータ!$B$4/(等価回路パラメータ!$B$4^2+(AB46*等価回路パラメータ!$B$5)^2)</f>
        <v>3.2772061094153934E-3</v>
      </c>
      <c r="AD46" s="7">
        <f>-(AB46*等価回路パラメータ!$B$5)/(等価回路パラメータ!$B$4^2+(AB46*等価回路パラメータ!$B$5)^2)</f>
        <v>-0.11799892363401884</v>
      </c>
      <c r="AE46" s="7">
        <f>AB46*等価回路パラメータ!$B$6</f>
        <v>2.033786309632363E-8</v>
      </c>
      <c r="AF46" s="7">
        <f>1/等価回路パラメータ!$B$7</f>
        <v>2.0783638028968546E-5</v>
      </c>
      <c r="AG46" s="7">
        <f>AB46*等価回路パラメータ!$B$9-1/(AB46*等価回路パラメータ!$B$10)</f>
        <v>-18275035.524897303</v>
      </c>
      <c r="AH46" s="7">
        <f>等価回路パラメータ!$B$8/(等価回路パラメータ!$B$8^2+AG46^2)</f>
        <v>5.1699952259470721E-14</v>
      </c>
      <c r="AI46" s="7">
        <f>-AG46/(等価回路パラメータ!$B$8^2+AG46^2)</f>
        <v>5.4719455873929246E-8</v>
      </c>
      <c r="AJ46" s="7">
        <f t="shared" si="1"/>
        <v>3.2979897474960619E-3</v>
      </c>
      <c r="AK46" s="7">
        <f t="shared" si="2"/>
        <v>-0.11799884857669987</v>
      </c>
      <c r="AL46" s="7">
        <f t="shared" si="3"/>
        <v>0.23667622778469008</v>
      </c>
      <c r="AM46" s="7">
        <f t="shared" si="4"/>
        <v>8.4680440214447685</v>
      </c>
      <c r="AN46" s="7">
        <f t="shared" si="5"/>
        <v>8.4713508477647697</v>
      </c>
      <c r="AO46" s="9">
        <f t="shared" si="6"/>
        <v>88.399037655946159</v>
      </c>
      <c r="AP46" s="9">
        <f t="shared" si="7"/>
        <v>18.559053375333317</v>
      </c>
      <c r="AQ46" s="9">
        <f t="shared" si="8"/>
        <v>0.33785758503165653</v>
      </c>
    </row>
    <row r="47" spans="1:43">
      <c r="A47">
        <v>306.06565681883518</v>
      </c>
      <c r="B47">
        <v>-15.144949640336231</v>
      </c>
      <c r="C47">
        <v>78.020181326883119</v>
      </c>
      <c r="D47">
        <v>7.1493553559197377E-3</v>
      </c>
      <c r="E47">
        <v>-7.0875759846984474E-3</v>
      </c>
      <c r="F47">
        <v>3.6300376424750147E-2</v>
      </c>
      <c r="G47">
        <v>0.17107612278572396</v>
      </c>
      <c r="H47">
        <v>1.0008234311357442</v>
      </c>
      <c r="I47">
        <v>-1.2380339724678781E-4</v>
      </c>
      <c r="J47">
        <v>0.2971217059046472</v>
      </c>
      <c r="K47">
        <v>8.893249654259602</v>
      </c>
      <c r="L47">
        <v>8.8982116585923148</v>
      </c>
      <c r="M47">
        <v>88.086471135938467</v>
      </c>
      <c r="N47">
        <v>3.7525709826160044E-3</v>
      </c>
      <c r="O47">
        <v>-0.11231946347415094</v>
      </c>
      <c r="P47">
        <v>-1.6521464743939265E-5</v>
      </c>
      <c r="Q47">
        <v>2.4819228868630344E-6</v>
      </c>
      <c r="R47">
        <v>1290.6064010016364</v>
      </c>
      <c r="S47">
        <v>3.7690924473599437E-3</v>
      </c>
      <c r="T47">
        <v>-0.1123219453970378</v>
      </c>
      <c r="U47">
        <v>0.29841373551712536</v>
      </c>
      <c r="V47">
        <v>8.8929660852332137</v>
      </c>
      <c r="W47">
        <v>8.8979714851562335</v>
      </c>
      <c r="X47">
        <v>88.078095172955344</v>
      </c>
      <c r="Y47">
        <v>2.8647745478242975E-4</v>
      </c>
      <c r="Z47">
        <v>88.078381650410122</v>
      </c>
      <c r="AA47">
        <v>4.6243656538414557</v>
      </c>
      <c r="AB47" s="7">
        <f t="shared" si="0"/>
        <v>1923.0672379563748</v>
      </c>
      <c r="AC47" s="7">
        <f>等価回路パラメータ!$B$4/(等価回路パラメータ!$B$4^2+(AB47*等価回路パラメータ!$B$5)^2)</f>
        <v>3.1183742178317337E-3</v>
      </c>
      <c r="AD47" s="7">
        <f>-(AB47*等価回路パラメータ!$B$5)/(等価回路パラメータ!$B$4^2+(AB47*等価回路パラメータ!$B$5)^2)</f>
        <v>-0.11510611632605801</v>
      </c>
      <c r="AE47" s="7">
        <f>AB47*等価回路パラメータ!$B$6</f>
        <v>2.084976669131478E-8</v>
      </c>
      <c r="AF47" s="7">
        <f>1/等価回路パラメータ!$B$7</f>
        <v>2.0783638028968546E-5</v>
      </c>
      <c r="AG47" s="7">
        <f>AB47*等価回路パラメータ!$B$9-1/(AB47*等価回路パラメータ!$B$10)</f>
        <v>-17826346.744519491</v>
      </c>
      <c r="AH47" s="7">
        <f>等価回路パラメータ!$B$8/(等価回路パラメータ!$B$8^2+AG47^2)</f>
        <v>5.4335279086687732E-14</v>
      </c>
      <c r="AI47" s="7">
        <f>-AG47/(等価回路パラメータ!$B$8^2+AG47^2)</f>
        <v>5.6096743451178555E-8</v>
      </c>
      <c r="AJ47" s="7">
        <f t="shared" si="1"/>
        <v>3.1391578559150377E-3</v>
      </c>
      <c r="AK47" s="7">
        <f t="shared" si="2"/>
        <v>-0.11510603937954787</v>
      </c>
      <c r="AL47" s="7">
        <f t="shared" si="3"/>
        <v>0.23675221174754502</v>
      </c>
      <c r="AM47" s="7">
        <f t="shared" si="4"/>
        <v>8.681184782491405</v>
      </c>
      <c r="AN47" s="7">
        <f t="shared" si="5"/>
        <v>8.6844125211511969</v>
      </c>
      <c r="AO47" s="9">
        <f t="shared" si="6"/>
        <v>88.437823710270436</v>
      </c>
      <c r="AP47" s="9">
        <f t="shared" si="7"/>
        <v>18.774808896763492</v>
      </c>
      <c r="AQ47" s="9">
        <f t="shared" si="8"/>
        <v>0.35944205986032784</v>
      </c>
    </row>
    <row r="48" spans="1:43">
      <c r="A48">
        <v>313.76932309325309</v>
      </c>
      <c r="B48">
        <v>-14.93791098252837</v>
      </c>
      <c r="C48">
        <v>77.798191038023816</v>
      </c>
      <c r="D48">
        <v>6.7093280065726787E-3</v>
      </c>
      <c r="E48">
        <v>-7.2784286951161903E-3</v>
      </c>
      <c r="F48">
        <v>3.785457062613886E-2</v>
      </c>
      <c r="G48">
        <v>0.17505756494222749</v>
      </c>
      <c r="H48">
        <v>1.0007727302662823</v>
      </c>
      <c r="I48">
        <v>-1.271307076776622E-4</v>
      </c>
      <c r="J48">
        <v>0.30079108542717575</v>
      </c>
      <c r="K48">
        <v>9.1155892044321867</v>
      </c>
      <c r="L48">
        <v>9.1205505218179184</v>
      </c>
      <c r="M48">
        <v>88.110071832460008</v>
      </c>
      <c r="N48">
        <v>3.6159536428015233E-3</v>
      </c>
      <c r="O48">
        <v>-0.10958286194964069</v>
      </c>
      <c r="P48">
        <v>-1.5505014860953788E-5</v>
      </c>
      <c r="Q48">
        <v>2.5488846915165189E-6</v>
      </c>
      <c r="R48">
        <v>1292.8848302533045</v>
      </c>
      <c r="S48">
        <v>3.6314586576624772E-3</v>
      </c>
      <c r="T48">
        <v>-0.10958541083433221</v>
      </c>
      <c r="U48">
        <v>0.30206400105180237</v>
      </c>
      <c r="V48">
        <v>9.1152924414210812</v>
      </c>
      <c r="W48">
        <v>9.1202959904467864</v>
      </c>
      <c r="X48">
        <v>88.102017951416045</v>
      </c>
      <c r="Y48">
        <v>2.9368808641528488E-4</v>
      </c>
      <c r="Z48">
        <v>88.10231163950246</v>
      </c>
      <c r="AA48">
        <v>4.6236000239870201</v>
      </c>
      <c r="AB48" s="7">
        <f t="shared" si="0"/>
        <v>1971.4708007032123</v>
      </c>
      <c r="AC48" s="7">
        <f>等価回路パラメータ!$B$4/(等価回路パラメータ!$B$4^2+(AB48*等価回路パラメータ!$B$5)^2)</f>
        <v>2.9672348393815729E-3</v>
      </c>
      <c r="AD48" s="7">
        <f>-(AB48*等価回路パラメータ!$B$5)/(等価回路パラメータ!$B$4^2+(AB48*等価回路パラメータ!$B$5)^2)</f>
        <v>-0.1122840243103275</v>
      </c>
      <c r="AE48" s="7">
        <f>AB48*等価回路パラメータ!$B$6</f>
        <v>2.1374554889241987E-8</v>
      </c>
      <c r="AF48" s="7">
        <f>1/等価回路パラメータ!$B$7</f>
        <v>2.0783638028968546E-5</v>
      </c>
      <c r="AG48" s="7">
        <f>AB48*等価回路パラメータ!$B$9-1/(AB48*等価回路パラメータ!$B$10)</f>
        <v>-17388674.173723564</v>
      </c>
      <c r="AH48" s="7">
        <f>等価回路パラメータ!$B$8/(等価回路パラメータ!$B$8^2+AG48^2)</f>
        <v>5.7104937710860755E-14</v>
      </c>
      <c r="AI48" s="7">
        <f>-AG48/(等価回路パラメータ!$B$8^2+AG48^2)</f>
        <v>5.7508697328410326E-8</v>
      </c>
      <c r="AJ48" s="7">
        <f t="shared" si="1"/>
        <v>2.9880184774676464E-3</v>
      </c>
      <c r="AK48" s="7">
        <f t="shared" si="2"/>
        <v>-0.11228394542707527</v>
      </c>
      <c r="AL48" s="7">
        <f t="shared" si="3"/>
        <v>0.23683206888829009</v>
      </c>
      <c r="AM48" s="7">
        <f t="shared" si="4"/>
        <v>8.8996903128160234</v>
      </c>
      <c r="AN48" s="7">
        <f t="shared" si="5"/>
        <v>8.9028409562838569</v>
      </c>
      <c r="AO48" s="9">
        <f t="shared" si="6"/>
        <v>88.475646256801596</v>
      </c>
      <c r="AP48" s="9">
        <f t="shared" si="7"/>
        <v>18.990572300893039</v>
      </c>
      <c r="AQ48" s="9">
        <f t="shared" si="8"/>
        <v>0.37333461729912187</v>
      </c>
    </row>
    <row r="49" spans="1:43">
      <c r="A49">
        <v>321.66689048903379</v>
      </c>
      <c r="B49">
        <v>-14.729416727063841</v>
      </c>
      <c r="C49">
        <v>77.559558467750719</v>
      </c>
      <c r="D49">
        <v>6.7387990827145333E-3</v>
      </c>
      <c r="E49">
        <v>-9.8517869565952765E-3</v>
      </c>
      <c r="F49">
        <v>3.9520693005186111E-2</v>
      </c>
      <c r="G49">
        <v>0.17914740169901969</v>
      </c>
      <c r="H49">
        <v>1.0007761191576223</v>
      </c>
      <c r="I49">
        <v>-1.7207957197098883E-4</v>
      </c>
      <c r="J49">
        <v>0.30596421433214055</v>
      </c>
      <c r="K49">
        <v>9.3457019149191645</v>
      </c>
      <c r="L49">
        <v>9.3507089775575629</v>
      </c>
      <c r="M49">
        <v>88.124892143339167</v>
      </c>
      <c r="N49">
        <v>3.4993030310550158E-3</v>
      </c>
      <c r="O49">
        <v>-0.10688649687218635</v>
      </c>
      <c r="P49">
        <v>-1.5573229043293803E-5</v>
      </c>
      <c r="Q49">
        <v>3.4500556029506364E-6</v>
      </c>
      <c r="R49">
        <v>1707.0249360034859</v>
      </c>
      <c r="S49">
        <v>3.5148762600983098E-3</v>
      </c>
      <c r="T49">
        <v>-0.1068899469277893</v>
      </c>
      <c r="U49">
        <v>0.30730311921419362</v>
      </c>
      <c r="V49">
        <v>9.3453116618764085</v>
      </c>
      <c r="W49">
        <v>9.3503628413384021</v>
      </c>
      <c r="X49">
        <v>88.116613945126431</v>
      </c>
      <c r="Y49">
        <v>3.0108020949773563E-4</v>
      </c>
      <c r="Z49">
        <v>88.116915025335928</v>
      </c>
      <c r="AA49">
        <v>4.6238907071247741</v>
      </c>
      <c r="AB49" s="7">
        <f t="shared" si="0"/>
        <v>2021.0926801268422</v>
      </c>
      <c r="AC49" s="7">
        <f>等価回路パラメータ!$B$4/(等価回路パラメータ!$B$4^2+(AB49*等価回路パラメータ!$B$5)^2)</f>
        <v>2.8234159204019067E-3</v>
      </c>
      <c r="AD49" s="7">
        <f>-(AB49*等価回路パラメータ!$B$5)/(等価回路パラメータ!$B$4^2+(AB49*等価回路パラメータ!$B$5)^2)</f>
        <v>-0.10953093355097424</v>
      </c>
      <c r="AE49" s="7">
        <f>AB49*等価回路パラメータ!$B$6</f>
        <v>2.19125519952957E-8</v>
      </c>
      <c r="AF49" s="7">
        <f>1/等価回路パラメータ!$B$7</f>
        <v>2.0783638028968546E-5</v>
      </c>
      <c r="AG49" s="7">
        <f>AB49*等価回路パラメータ!$B$9-1/(AB49*等価回路パラメータ!$B$10)</f>
        <v>-16961747.3424666</v>
      </c>
      <c r="AH49" s="7">
        <f>等価回路パラメータ!$B$8/(等価回路パラメータ!$B$8^2+AG49^2)</f>
        <v>6.0015775492061333E-14</v>
      </c>
      <c r="AI49" s="7">
        <f>-AG49/(等価回路パラメータ!$B$8^2+AG49^2)</f>
        <v>5.8956190055684591E-8</v>
      </c>
      <c r="AJ49" s="7">
        <f t="shared" si="1"/>
        <v>2.8441995584908911E-3</v>
      </c>
      <c r="AK49" s="7">
        <f t="shared" si="2"/>
        <v>-0.10953085268223219</v>
      </c>
      <c r="AL49" s="7">
        <f t="shared" si="3"/>
        <v>0.23691599663739119</v>
      </c>
      <c r="AM49" s="7">
        <f t="shared" si="4"/>
        <v>9.1236956451547169</v>
      </c>
      <c r="AN49" s="7">
        <f t="shared" si="5"/>
        <v>9.1267711385175989</v>
      </c>
      <c r="AO49" s="9">
        <f t="shared" si="6"/>
        <v>88.512528534182536</v>
      </c>
      <c r="AP49" s="9">
        <f t="shared" si="7"/>
        <v>19.206343207326647</v>
      </c>
      <c r="AQ49" s="9">
        <f t="shared" si="8"/>
        <v>0.39561350884662261</v>
      </c>
    </row>
    <row r="50" spans="1:43">
      <c r="A50">
        <v>329.76323949340531</v>
      </c>
      <c r="B50">
        <v>-14.523781172723091</v>
      </c>
      <c r="C50">
        <v>77.315878062161985</v>
      </c>
      <c r="D50">
        <v>6.7267498144486836E-3</v>
      </c>
      <c r="E50">
        <v>-9.2541513768743533E-3</v>
      </c>
      <c r="F50">
        <v>4.1247299183566878E-2</v>
      </c>
      <c r="G50">
        <v>0.18326549287273652</v>
      </c>
      <c r="H50">
        <v>1.0007747325991276</v>
      </c>
      <c r="I50">
        <v>-1.6164054366417526E-4</v>
      </c>
      <c r="J50">
        <v>0.31149892223009118</v>
      </c>
      <c r="K50">
        <v>9.5788085298259347</v>
      </c>
      <c r="L50">
        <v>9.5838721000239051</v>
      </c>
      <c r="M50">
        <v>88.137421153230278</v>
      </c>
      <c r="N50">
        <v>3.3913649688477256E-3</v>
      </c>
      <c r="O50">
        <v>-0.10428683174497777</v>
      </c>
      <c r="P50">
        <v>-1.5545359843434036E-5</v>
      </c>
      <c r="Q50">
        <v>3.2407705584669461E-6</v>
      </c>
      <c r="R50">
        <v>1564.1059767579445</v>
      </c>
      <c r="S50">
        <v>3.4069103286911598E-3</v>
      </c>
      <c r="T50">
        <v>-0.10429007251553624</v>
      </c>
      <c r="U50">
        <v>0.31290430848609319</v>
      </c>
      <c r="V50">
        <v>9.5784185300160214</v>
      </c>
      <c r="W50">
        <v>9.5835280895098052</v>
      </c>
      <c r="X50">
        <v>88.128947610453451</v>
      </c>
      <c r="Y50">
        <v>3.0865839216582738E-4</v>
      </c>
      <c r="Z50">
        <v>88.129256268845623</v>
      </c>
      <c r="AA50">
        <v>4.6228702095387506</v>
      </c>
      <c r="AB50" s="7">
        <f t="shared" si="0"/>
        <v>2071.9635412329071</v>
      </c>
      <c r="AC50" s="7">
        <f>等価回路パラメータ!$B$4/(等価回路パラメータ!$B$4^2+(AB50*等価回路パラメータ!$B$5)^2)</f>
        <v>2.6865633537542103E-3</v>
      </c>
      <c r="AD50" s="7">
        <f>-(AB50*等価回路パラメータ!$B$5)/(等価回路パラメータ!$B$4^2+(AB50*等価回路パラメータ!$B$5)^2)</f>
        <v>-0.10684517050620433</v>
      </c>
      <c r="AE50" s="7">
        <f>AB50*等価回路パラメータ!$B$6</f>
        <v>2.2464090477421198E-8</v>
      </c>
      <c r="AF50" s="7">
        <f>1/等価回路パラメータ!$B$7</f>
        <v>2.0783638028968546E-5</v>
      </c>
      <c r="AG50" s="7">
        <f>AB50*等価回路パラメータ!$B$9-1/(AB50*等価回路パラメータ!$B$10)</f>
        <v>-16545302.421287844</v>
      </c>
      <c r="AH50" s="7">
        <f>等価回路パラメータ!$B$8/(等価回路パラメータ!$B$8^2+AG50^2)</f>
        <v>6.3074988824178979E-14</v>
      </c>
      <c r="AI50" s="7">
        <f>-AG50/(等価回路パラメータ!$B$8^2+AG50^2)</f>
        <v>6.0440116145128363E-8</v>
      </c>
      <c r="AJ50" s="7">
        <f t="shared" si="1"/>
        <v>2.7073469918462538E-3</v>
      </c>
      <c r="AK50" s="7">
        <f t="shared" si="2"/>
        <v>-0.10684508760199771</v>
      </c>
      <c r="AL50" s="7">
        <f t="shared" si="3"/>
        <v>0.23700420248914705</v>
      </c>
      <c r="AM50" s="7">
        <f t="shared" si="4"/>
        <v>9.353339211138902</v>
      </c>
      <c r="AN50" s="7">
        <f t="shared" si="5"/>
        <v>9.3563414532939113</v>
      </c>
      <c r="AO50" s="9">
        <f t="shared" si="6"/>
        <v>88.548493209660322</v>
      </c>
      <c r="AP50" s="9">
        <f t="shared" si="7"/>
        <v>19.422121254139157</v>
      </c>
      <c r="AQ50" s="9">
        <f t="shared" si="8"/>
        <v>0.41923694081469876</v>
      </c>
    </row>
    <row r="51" spans="1:43">
      <c r="A51">
        <v>338.06337343535893</v>
      </c>
      <c r="B51">
        <v>-14.31699451316911</v>
      </c>
      <c r="C51">
        <v>77.070376952594557</v>
      </c>
      <c r="D51">
        <v>6.7233777455369924E-3</v>
      </c>
      <c r="E51">
        <v>-1.0152632637129949E-2</v>
      </c>
      <c r="F51">
        <v>4.3044849392684992E-2</v>
      </c>
      <c r="G51">
        <v>0.18749816352704071</v>
      </c>
      <c r="H51">
        <v>1.0007743414168457</v>
      </c>
      <c r="I51">
        <v>-1.7733407999263127E-4</v>
      </c>
      <c r="J51">
        <v>0.31613024093626046</v>
      </c>
      <c r="K51">
        <v>9.8193550421815434</v>
      </c>
      <c r="L51">
        <v>9.8244425680875391</v>
      </c>
      <c r="M51">
        <v>88.156022017557618</v>
      </c>
      <c r="N51">
        <v>3.2752933689789315E-3</v>
      </c>
      <c r="O51">
        <v>-0.1017342357442847</v>
      </c>
      <c r="P51">
        <v>-1.5537623505828511E-5</v>
      </c>
      <c r="Q51">
        <v>3.5554168443704287E-6</v>
      </c>
      <c r="R51">
        <v>1673.8345825030353</v>
      </c>
      <c r="S51">
        <v>3.29083099248476E-3</v>
      </c>
      <c r="T51">
        <v>-0.10173779116112906</v>
      </c>
      <c r="U51">
        <v>0.31760462301477405</v>
      </c>
      <c r="V51">
        <v>9.818915915730015</v>
      </c>
      <c r="W51">
        <v>9.8240512242524751</v>
      </c>
      <c r="X51">
        <v>88.147345177087232</v>
      </c>
      <c r="Y51">
        <v>3.1642731753549598E-4</v>
      </c>
      <c r="Z51">
        <v>88.14766160440476</v>
      </c>
      <c r="AA51">
        <v>4.6225918765225993</v>
      </c>
      <c r="AB51" s="7">
        <f t="shared" si="0"/>
        <v>2124.1148208646127</v>
      </c>
      <c r="AC51" s="7">
        <f>等価回路パラメータ!$B$4/(等価回路パラメータ!$B$4^2+(AB51*等価回路パラメータ!$B$5)^2)</f>
        <v>2.5563401177015528E-3</v>
      </c>
      <c r="AD51" s="7">
        <f>-(AB51*等価回路パラメータ!$B$5)/(等価回路パラメータ!$B$4^2+(AB51*等価回路パラメータ!$B$5)^2)</f>
        <v>-0.10422510124779494</v>
      </c>
      <c r="AE51" s="7">
        <f>AB51*等価回路パラメータ!$B$6</f>
        <v>2.3029511171775123E-8</v>
      </c>
      <c r="AF51" s="7">
        <f>1/等価回路パラメータ!$B$7</f>
        <v>2.0783638028968546E-5</v>
      </c>
      <c r="AG51" s="7">
        <f>AB51*等価回路パラメータ!$B$9-1/(AB51*等価回路パラメータ!$B$10)</f>
        <v>-16139082.058269003</v>
      </c>
      <c r="AH51" s="7">
        <f>等価回路パラメータ!$B$8/(等価回路パラメータ!$B$8^2+AG51^2)</f>
        <v>6.6290140926392658E-14</v>
      </c>
      <c r="AI51" s="7">
        <f>-AG51/(等価回路パラメータ!$B$8^2+AG51^2)</f>
        <v>6.1961392623720904E-8</v>
      </c>
      <c r="AJ51" s="7">
        <f t="shared" si="1"/>
        <v>2.5771237557968116E-3</v>
      </c>
      <c r="AK51" s="7">
        <f t="shared" si="2"/>
        <v>-0.10422501625689114</v>
      </c>
      <c r="AL51" s="7">
        <f t="shared" si="3"/>
        <v>0.23709690451468951</v>
      </c>
      <c r="AM51" s="7">
        <f t="shared" si="4"/>
        <v>9.5887629268551144</v>
      </c>
      <c r="AN51" s="7">
        <f t="shared" si="5"/>
        <v>9.5916937716735671</v>
      </c>
      <c r="AO51" s="9">
        <f t="shared" si="6"/>
        <v>88.58356239240085</v>
      </c>
      <c r="AP51" s="9">
        <f t="shared" si="7"/>
        <v>19.637906096988182</v>
      </c>
      <c r="AQ51" s="9">
        <f t="shared" si="8"/>
        <v>0.4359007879961041</v>
      </c>
    </row>
    <row r="52" spans="1:43">
      <c r="A52">
        <v>346.572421577574</v>
      </c>
      <c r="B52">
        <v>-14.10990306661202</v>
      </c>
      <c r="C52">
        <v>76.81588477477294</v>
      </c>
      <c r="D52">
        <v>6.7727900125304826E-3</v>
      </c>
      <c r="E52">
        <v>-8.477789451035278E-3</v>
      </c>
      <c r="F52">
        <v>4.4935941955916367E-2</v>
      </c>
      <c r="G52">
        <v>0.19182456586864055</v>
      </c>
      <c r="H52">
        <v>1.0007800393917816</v>
      </c>
      <c r="I52">
        <v>-1.4808075908529202E-4</v>
      </c>
      <c r="J52">
        <v>0.32117589275249198</v>
      </c>
      <c r="K52">
        <v>10.066835544144448</v>
      </c>
      <c r="L52">
        <v>10.071957695847189</v>
      </c>
      <c r="M52">
        <v>88.172634972138994</v>
      </c>
      <c r="N52">
        <v>3.1660309350789546E-3</v>
      </c>
      <c r="O52">
        <v>-9.9235071717151471E-2</v>
      </c>
      <c r="P52">
        <v>-1.5651672314450392E-5</v>
      </c>
      <c r="Q52">
        <v>2.9688756670932486E-6</v>
      </c>
      <c r="R52">
        <v>1363.3838367527917</v>
      </c>
      <c r="S52">
        <v>3.181682607393405E-3</v>
      </c>
      <c r="T52">
        <v>-9.9238040592818558E-2</v>
      </c>
      <c r="U52">
        <v>0.32274112143691569</v>
      </c>
      <c r="V52">
        <v>10.066433539191875</v>
      </c>
      <c r="W52">
        <v>10.071605931053568</v>
      </c>
      <c r="X52">
        <v>88.163662234717464</v>
      </c>
      <c r="Y52">
        <v>3.2439178659660929E-4</v>
      </c>
      <c r="Z52">
        <v>88.163986626504055</v>
      </c>
      <c r="AA52">
        <v>4.6227644132088663</v>
      </c>
      <c r="AB52" s="7">
        <f t="shared" si="0"/>
        <v>2177.5787471298622</v>
      </c>
      <c r="AC52" s="7">
        <f>等価回路パラメータ!$B$4/(等価回路パラメータ!$B$4^2+(AB52*等価回路パラメータ!$B$5)^2)</f>
        <v>2.4324254556733231E-3</v>
      </c>
      <c r="AD52" s="7">
        <f>-(AB52*等価回路パラメータ!$B$5)/(等価回路パラメータ!$B$4^2+(AB52*等価回路パラメータ!$B$5)^2)</f>
        <v>-0.10166913059410611</v>
      </c>
      <c r="AE52" s="7">
        <f>AB52*等価回路パラメータ!$B$6</f>
        <v>2.3609163493353178E-8</v>
      </c>
      <c r="AF52" s="7">
        <f>1/等価回路パラメータ!$B$7</f>
        <v>2.0783638028968546E-5</v>
      </c>
      <c r="AG52" s="7">
        <f>AB52*等価回路パラメータ!$B$9-1/(AB52*等価回路パラメータ!$B$10)</f>
        <v>-15742835.219997592</v>
      </c>
      <c r="AH52" s="7">
        <f>等価回路パラメータ!$B$8/(等価回路パラメータ!$B$8^2+AG52^2)</f>
        <v>6.966918054153484E-14</v>
      </c>
      <c r="AI52" s="7">
        <f>-AG52/(等価回路パラメータ!$B$8^2+AG52^2)</f>
        <v>6.3520959599991937E-8</v>
      </c>
      <c r="AJ52" s="7">
        <f t="shared" si="1"/>
        <v>2.4532090937719607E-3</v>
      </c>
      <c r="AK52" s="7">
        <f t="shared" si="2"/>
        <v>-0.10166904346398301</v>
      </c>
      <c r="AL52" s="7">
        <f t="shared" si="3"/>
        <v>0.23719433190113431</v>
      </c>
      <c r="AM52" s="7">
        <f t="shared" si="4"/>
        <v>9.8301122805590282</v>
      </c>
      <c r="AN52" s="7">
        <f t="shared" si="5"/>
        <v>9.832973538024163</v>
      </c>
      <c r="AO52" s="9">
        <f t="shared" si="6"/>
        <v>88.617757646508281</v>
      </c>
      <c r="AP52" s="9">
        <f t="shared" si="7"/>
        <v>19.853697408269404</v>
      </c>
      <c r="AQ52" s="9">
        <f t="shared" si="8"/>
        <v>0.45377102000423974</v>
      </c>
    </row>
    <row r="53" spans="1:43">
      <c r="A53">
        <v>355.2956422861655</v>
      </c>
      <c r="B53">
        <v>-13.90562968937429</v>
      </c>
      <c r="C53">
        <v>76.55485532373315</v>
      </c>
      <c r="D53">
        <v>7.0858329920111124E-3</v>
      </c>
      <c r="E53">
        <v>-9.6638019071377812E-3</v>
      </c>
      <c r="F53">
        <v>4.6899497682632338E-2</v>
      </c>
      <c r="G53">
        <v>0.19617770276209276</v>
      </c>
      <c r="H53">
        <v>1.0008161052798159</v>
      </c>
      <c r="I53">
        <v>-1.6880281166961267E-4</v>
      </c>
      <c r="J53">
        <v>0.32682841828716674</v>
      </c>
      <c r="K53">
        <v>10.317659073664691</v>
      </c>
      <c r="L53">
        <v>10.322834183274255</v>
      </c>
      <c r="M53">
        <v>88.185670858511827</v>
      </c>
      <c r="N53">
        <v>3.0670574402728379E-3</v>
      </c>
      <c r="O53">
        <v>-9.6824055857582178E-2</v>
      </c>
      <c r="P53">
        <v>-1.6374863852060725E-5</v>
      </c>
      <c r="Q53">
        <v>3.3840887963678799E-6</v>
      </c>
      <c r="R53">
        <v>1515.9050539945852</v>
      </c>
      <c r="S53">
        <v>3.0834323041248985E-3</v>
      </c>
      <c r="T53">
        <v>-9.6827439946378546E-2</v>
      </c>
      <c r="U53">
        <v>0.328546869201856</v>
      </c>
      <c r="V53">
        <v>10.317188480076583</v>
      </c>
      <c r="W53">
        <v>10.322418378397927</v>
      </c>
      <c r="X53">
        <v>88.176054478907446</v>
      </c>
      <c r="Y53">
        <v>3.3255672117985094E-4</v>
      </c>
      <c r="Z53">
        <v>88.176387035628622</v>
      </c>
      <c r="AA53">
        <v>4.6215921333828422</v>
      </c>
      <c r="AB53" s="7">
        <f t="shared" si="0"/>
        <v>2232.3883593173691</v>
      </c>
      <c r="AC53" s="7">
        <f>等価回路パラメータ!$B$4/(等価回路パラメータ!$B$4^2+(AB53*等価回路パラメータ!$B$5)^2)</f>
        <v>2.314514095017161E-3</v>
      </c>
      <c r="AD53" s="7">
        <f>-(AB53*等価回路パラメータ!$B$5)/(等価回路パラメータ!$B$4^2+(AB53*等価回路パラメータ!$B$5)^2)</f>
        <v>-9.9175701256837917E-2</v>
      </c>
      <c r="AE53" s="7">
        <f>AB53*等価回路パラメータ!$B$6</f>
        <v>2.4203405651919287E-8</v>
      </c>
      <c r="AF53" s="7">
        <f>1/等価回路パラメータ!$B$7</f>
        <v>2.0783638028968546E-5</v>
      </c>
      <c r="AG53" s="7">
        <f>AB53*等価回路パラメータ!$B$9-1/(AB53*等価回路パラメータ!$B$10)</f>
        <v>-15356317.036434943</v>
      </c>
      <c r="AH53" s="7">
        <f>等価回路パラメータ!$B$8/(等価回路パラメータ!$B$8^2+AG53^2)</f>
        <v>7.3220461587576484E-14</v>
      </c>
      <c r="AI53" s="7">
        <f>-AG53/(等価回路パラメータ!$B$8^2+AG53^2)</f>
        <v>6.5119780844983881E-8</v>
      </c>
      <c r="AJ53" s="7">
        <f t="shared" si="1"/>
        <v>2.33529773311935E-3</v>
      </c>
      <c r="AK53" s="7">
        <f t="shared" si="2"/>
        <v>-9.9175611933651417E-2</v>
      </c>
      <c r="AL53" s="7">
        <f t="shared" si="3"/>
        <v>0.23729672551821693</v>
      </c>
      <c r="AM53" s="7">
        <f t="shared" si="4"/>
        <v>10.077536422598037</v>
      </c>
      <c r="AN53" s="7">
        <f t="shared" si="5"/>
        <v>10.080329859916873</v>
      </c>
      <c r="AO53" s="9">
        <f t="shared" si="6"/>
        <v>88.651100003753655</v>
      </c>
      <c r="AP53" s="9">
        <f t="shared" si="7"/>
        <v>20.069494876312703</v>
      </c>
      <c r="AQ53" s="9">
        <f t="shared" si="8"/>
        <v>0.47471296812503283</v>
      </c>
    </row>
    <row r="54" spans="1:43">
      <c r="A54">
        <v>364.23842628021458</v>
      </c>
      <c r="B54">
        <v>-13.69896606397562</v>
      </c>
      <c r="C54">
        <v>76.292164586976185</v>
      </c>
      <c r="D54">
        <v>6.6861061847055996E-3</v>
      </c>
      <c r="E54">
        <v>-1.10762222186338E-2</v>
      </c>
      <c r="F54">
        <v>4.8949347904956739E-2</v>
      </c>
      <c r="G54">
        <v>0.20067902261314305</v>
      </c>
      <c r="H54">
        <v>1.0007700440677274</v>
      </c>
      <c r="I54">
        <v>-1.9346541106747528E-4</v>
      </c>
      <c r="J54">
        <v>0.33109212074879246</v>
      </c>
      <c r="K54">
        <v>10.578047075789117</v>
      </c>
      <c r="L54">
        <v>10.583227387240276</v>
      </c>
      <c r="M54">
        <v>88.207231475285056</v>
      </c>
      <c r="N54">
        <v>2.9560555498430764E-3</v>
      </c>
      <c r="O54">
        <v>-9.4442884035324151E-2</v>
      </c>
      <c r="P54">
        <v>-1.5451584310290377E-5</v>
      </c>
      <c r="Q54">
        <v>3.878871362804054E-6</v>
      </c>
      <c r="R54">
        <v>1694.8830943304449</v>
      </c>
      <c r="S54">
        <v>2.9715071341533668E-3</v>
      </c>
      <c r="T54">
        <v>-9.4446762906686951E-2</v>
      </c>
      <c r="U54">
        <v>0.33279204681984181</v>
      </c>
      <c r="V54">
        <v>10.577504991311397</v>
      </c>
      <c r="W54">
        <v>10.58273888875862</v>
      </c>
      <c r="X54">
        <v>88.19794063013893</v>
      </c>
      <c r="Y54">
        <v>3.4092716699828086E-4</v>
      </c>
      <c r="Z54">
        <v>88.198281557305933</v>
      </c>
      <c r="AA54">
        <v>4.6218687636523255</v>
      </c>
      <c r="AB54" s="7">
        <f t="shared" si="0"/>
        <v>2288.5775283140592</v>
      </c>
      <c r="AC54" s="7">
        <f>等価回路パラメータ!$B$4/(等価回路パラメータ!$B$4^2+(AB54*等価回路パラメータ!$B$5)^2)</f>
        <v>2.2023155029220662E-3</v>
      </c>
      <c r="AD54" s="7">
        <f>-(AB54*等価回路パラメータ!$B$5)/(等価回路パラメータ!$B$4^2+(AB54*等価回路パラメータ!$B$5)^2)</f>
        <v>-9.6743293001731623E-2</v>
      </c>
      <c r="AE54" s="7">
        <f>AB54*等価回路パラメータ!$B$6</f>
        <v>2.4812604873369714E-8</v>
      </c>
      <c r="AF54" s="7">
        <f>1/等価回路パラメータ!$B$7</f>
        <v>2.0783638028968546E-5</v>
      </c>
      <c r="AG54" s="7">
        <f>AB54*等価回路パラメータ!$B$9-1/(AB54*等価回路パラメータ!$B$10)</f>
        <v>-14979288.649593059</v>
      </c>
      <c r="AH54" s="7">
        <f>等価回路パラメータ!$B$8/(等価回路パラメータ!$B$8^2+AG54^2)</f>
        <v>7.6952763810816372E-14</v>
      </c>
      <c r="AI54" s="7">
        <f>-AG54/(等価回路パラメータ!$B$8^2+AG54^2)</f>
        <v>6.6758844387836692E-8</v>
      </c>
      <c r="AJ54" s="7">
        <f t="shared" si="1"/>
        <v>2.2230991410279875E-3</v>
      </c>
      <c r="AK54" s="7">
        <f t="shared" si="2"/>
        <v>-9.6743201430282366E-2</v>
      </c>
      <c r="AL54" s="7">
        <f t="shared" si="3"/>
        <v>0.2374043385138114</v>
      </c>
      <c r="AM54" s="7">
        <f t="shared" si="4"/>
        <v>10.331188257598024</v>
      </c>
      <c r="AN54" s="7">
        <f t="shared" si="5"/>
        <v>10.333915600288037</v>
      </c>
      <c r="AO54" s="9">
        <f t="shared" si="6"/>
        <v>88.683609976017408</v>
      </c>
      <c r="AP54" s="9">
        <f t="shared" si="7"/>
        <v>20.285298204616971</v>
      </c>
      <c r="AQ54" s="9">
        <f t="shared" si="8"/>
        <v>0.48532841871147525</v>
      </c>
    </row>
    <row r="55" spans="1:43">
      <c r="A55">
        <v>373.40629996309258</v>
      </c>
      <c r="B55">
        <v>-13.49456924017921</v>
      </c>
      <c r="C55">
        <v>76.020959423751407</v>
      </c>
      <c r="D55">
        <v>7.001555429222389E-3</v>
      </c>
      <c r="E55">
        <v>-1.0306619922026529E-2</v>
      </c>
      <c r="F55">
        <v>5.1086838386903803E-2</v>
      </c>
      <c r="G55">
        <v>0.20521789865209683</v>
      </c>
      <c r="H55">
        <v>1.0008063926386055</v>
      </c>
      <c r="I55">
        <v>-1.8002951183103514E-4</v>
      </c>
      <c r="J55">
        <v>0.33616960336858759</v>
      </c>
      <c r="K55">
        <v>10.842761791793482</v>
      </c>
      <c r="L55">
        <v>10.847971850802601</v>
      </c>
      <c r="M55">
        <v>88.224167254323618</v>
      </c>
      <c r="N55">
        <v>2.8566783446207092E-3</v>
      </c>
      <c r="O55">
        <v>-9.2138856387131596E-2</v>
      </c>
      <c r="P55">
        <v>-1.6180225417889342E-5</v>
      </c>
      <c r="Q55">
        <v>3.6092270661536986E-6</v>
      </c>
      <c r="R55">
        <v>1538.3412876970647</v>
      </c>
      <c r="S55">
        <v>2.8728585700385986E-3</v>
      </c>
      <c r="T55">
        <v>-9.2142465614197755E-2</v>
      </c>
      <c r="U55">
        <v>0.33804352156055695</v>
      </c>
      <c r="V55">
        <v>10.842219622763205</v>
      </c>
      <c r="W55">
        <v>10.84748817794703</v>
      </c>
      <c r="X55">
        <v>88.214185341162263</v>
      </c>
      <c r="Y55">
        <v>3.4950829676545466E-4</v>
      </c>
      <c r="Z55">
        <v>88.214534849459028</v>
      </c>
      <c r="AA55">
        <v>4.6212204968723505</v>
      </c>
      <c r="AB55" s="7">
        <f t="shared" si="0"/>
        <v>2346.1809775363968</v>
      </c>
      <c r="AC55" s="7">
        <f>等価回路パラメータ!$B$4/(等価回路パラメータ!$B$4^2+(AB55*等価回路パラメータ!$B$5)^2)</f>
        <v>2.0955531777777001E-3</v>
      </c>
      <c r="AD55" s="7">
        <f>-(AB55*等価回路パラメータ!$B$5)/(等価回路パラメータ!$B$4^2+(AB55*等価回路パラメータ!$B$5)^2)</f>
        <v>-9.4370421823369882E-2</v>
      </c>
      <c r="AE55" s="7">
        <f>AB55*等価回路パラメータ!$B$6</f>
        <v>2.5437137626669096E-8</v>
      </c>
      <c r="AF55" s="7">
        <f>1/等価回路パラメータ!$B$7</f>
        <v>2.0783638028968546E-5</v>
      </c>
      <c r="AG55" s="7">
        <f>AB55*等価回路パラメータ!$B$9-1/(AB55*等価回路パラメータ!$B$10)</f>
        <v>-14611517.065926576</v>
      </c>
      <c r="AH55" s="7">
        <f>等価回路パラメータ!$B$8/(等価回路パラメータ!$B$8^2+AG55^2)</f>
        <v>8.087531449183717E-14</v>
      </c>
      <c r="AI55" s="7">
        <f>-AG55/(等価回路パラメータ!$B$8^2+AG55^2)</f>
        <v>6.8439163126364217E-8</v>
      </c>
      <c r="AJ55" s="7">
        <f t="shared" si="1"/>
        <v>2.1163368158875441E-3</v>
      </c>
      <c r="AK55" s="7">
        <f t="shared" si="2"/>
        <v>-9.4370327947069121E-2</v>
      </c>
      <c r="AL55" s="7">
        <f t="shared" si="3"/>
        <v>0.23751743693980837</v>
      </c>
      <c r="AM55" s="7">
        <f t="shared" si="4"/>
        <v>10.591224538971527</v>
      </c>
      <c r="AN55" s="7">
        <f t="shared" si="5"/>
        <v>10.593887471922812</v>
      </c>
      <c r="AO55" s="9">
        <f t="shared" si="6"/>
        <v>88.715307567450196</v>
      </c>
      <c r="AP55" s="9">
        <f t="shared" si="7"/>
        <v>20.50110711112216</v>
      </c>
      <c r="AQ55" s="9">
        <f t="shared" si="8"/>
        <v>0.50077271799116829</v>
      </c>
    </row>
    <row r="56" spans="1:43">
      <c r="A56">
        <v>382.80492883762793</v>
      </c>
      <c r="B56">
        <v>-13.29069221000594</v>
      </c>
      <c r="C56">
        <v>75.740019083639126</v>
      </c>
      <c r="D56">
        <v>6.5582387418461133E-3</v>
      </c>
      <c r="E56">
        <v>-1.199456759169948E-2</v>
      </c>
      <c r="F56">
        <v>5.3329660555056758E-2</v>
      </c>
      <c r="G56">
        <v>0.2098328235233318</v>
      </c>
      <c r="H56">
        <v>1.0007553083273462</v>
      </c>
      <c r="I56">
        <v>-2.0950281968146401E-4</v>
      </c>
      <c r="J56">
        <v>0.3419416816942808</v>
      </c>
      <c r="K56">
        <v>11.114138429837281</v>
      </c>
      <c r="L56">
        <v>11.119397337592799</v>
      </c>
      <c r="M56">
        <v>88.237772800694216</v>
      </c>
      <c r="N56">
        <v>2.7656011320900302E-3</v>
      </c>
      <c r="O56">
        <v>-8.9890397893183704E-2</v>
      </c>
      <c r="P56">
        <v>-1.5156266252466555E-5</v>
      </c>
      <c r="Q56">
        <v>4.2005359490492987E-6</v>
      </c>
      <c r="R56">
        <v>1746.4144517584587</v>
      </c>
      <c r="S56">
        <v>2.7807573983424966E-3</v>
      </c>
      <c r="T56">
        <v>-8.9894598429132749E-2</v>
      </c>
      <c r="U56">
        <v>0.34377994476718698</v>
      </c>
      <c r="V56">
        <v>11.113504580175308</v>
      </c>
      <c r="W56">
        <v>11.118820472694111</v>
      </c>
      <c r="X56">
        <v>88.228204185546019</v>
      </c>
      <c r="Y56">
        <v>3.5830541339201973E-4</v>
      </c>
      <c r="Z56">
        <v>88.228562490959405</v>
      </c>
      <c r="AA56">
        <v>4.6205496736421789</v>
      </c>
      <c r="AB56" s="7">
        <f t="shared" si="0"/>
        <v>2405.2343043885107</v>
      </c>
      <c r="AC56" s="7">
        <f>等価回路パラメータ!$B$4/(等価回路パラメータ!$B$4^2+(AB56*等価回路パラメータ!$B$5)^2)</f>
        <v>1.9939639743127976E-3</v>
      </c>
      <c r="AD56" s="7">
        <f>-(AB56*等価回路パラメータ!$B$5)/(等価回路パラメータ!$B$4^2+(AB56*等価回路パラメータ!$B$5)^2)</f>
        <v>-9.2055639134195955E-2</v>
      </c>
      <c r="AE56" s="7">
        <f>AB56*等価回路パラメータ!$B$6</f>
        <v>2.6077389856498028E-8</v>
      </c>
      <c r="AF56" s="7">
        <f>1/等価回路パラメータ!$B$7</f>
        <v>2.0783638028968546E-5</v>
      </c>
      <c r="AG56" s="7">
        <f>AB56*等価回路パラメータ!$B$9-1/(AB56*等価回路パラメータ!$B$10)</f>
        <v>-14252775.012349123</v>
      </c>
      <c r="AH56" s="7">
        <f>等価回路パラメータ!$B$8/(等価回路パラメータ!$B$8^2+AG56^2)</f>
        <v>8.4997811257886645E-14</v>
      </c>
      <c r="AI56" s="7">
        <f>-AG56/(等価回路パラメータ!$B$8^2+AG56^2)</f>
        <v>7.0161775452997463E-8</v>
      </c>
      <c r="AJ56" s="7">
        <f t="shared" si="1"/>
        <v>2.0147476124267641E-3</v>
      </c>
      <c r="AK56" s="7">
        <f t="shared" si="2"/>
        <v>-9.2055542895030637E-2</v>
      </c>
      <c r="AL56" s="7">
        <f t="shared" si="3"/>
        <v>0.23763630040989642</v>
      </c>
      <c r="AM56" s="7">
        <f t="shared" si="4"/>
        <v>10.857805965805451</v>
      </c>
      <c r="AN56" s="7">
        <f t="shared" si="5"/>
        <v>10.860406134318962</v>
      </c>
      <c r="AO56" s="9">
        <f t="shared" si="6"/>
        <v>88.746212286357121</v>
      </c>
      <c r="AP56" s="9">
        <f t="shared" si="7"/>
        <v>20.716921327516268</v>
      </c>
      <c r="AQ56" s="9">
        <f t="shared" si="8"/>
        <v>0.51764979539771616</v>
      </c>
    </row>
    <row r="57" spans="1:43">
      <c r="A57">
        <v>392.44012100723859</v>
      </c>
      <c r="B57">
        <v>-13.085659357510099</v>
      </c>
      <c r="C57">
        <v>75.450110572817763</v>
      </c>
      <c r="D57">
        <v>6.7094289398579631E-3</v>
      </c>
      <c r="E57">
        <v>-9.980261840695448E-3</v>
      </c>
      <c r="F57">
        <v>5.5689878708369916E-2</v>
      </c>
      <c r="G57">
        <v>0.21456587406977715</v>
      </c>
      <c r="H57">
        <v>1.0007727347879769</v>
      </c>
      <c r="I57">
        <v>-1.7432303255337313E-4</v>
      </c>
      <c r="J57">
        <v>0.34783958390304992</v>
      </c>
      <c r="K57">
        <v>11.394577682079218</v>
      </c>
      <c r="L57">
        <v>11.399885654210207</v>
      </c>
      <c r="M57">
        <v>88.251488261395721</v>
      </c>
      <c r="N57">
        <v>2.676566342731303E-3</v>
      </c>
      <c r="O57">
        <v>-8.7679334166841275E-2</v>
      </c>
      <c r="P57">
        <v>-1.5505390525370185E-5</v>
      </c>
      <c r="Q57">
        <v>3.4950588008529993E-6</v>
      </c>
      <c r="R57">
        <v>1417.4286847249416</v>
      </c>
      <c r="S57">
        <v>2.6920717332566731E-3</v>
      </c>
      <c r="T57">
        <v>-8.7682829225642134E-2</v>
      </c>
      <c r="U57">
        <v>0.34982297588094352</v>
      </c>
      <c r="V57">
        <v>11.394001086393102</v>
      </c>
      <c r="W57">
        <v>11.399370020802966</v>
      </c>
      <c r="X57">
        <v>88.241435503651189</v>
      </c>
      <c r="Y57">
        <v>3.6732395326277532E-4</v>
      </c>
      <c r="Z57">
        <v>88.241802827604445</v>
      </c>
      <c r="AA57">
        <v>4.6208618778313939</v>
      </c>
      <c r="AB57" s="7">
        <f t="shared" si="0"/>
        <v>2465.7740022604603</v>
      </c>
      <c r="AC57" s="7">
        <f>等価回路パラメータ!$B$4/(等価回路パラメータ!$B$4^2+(AB57*等価回路パラメータ!$B$5)^2)</f>
        <v>1.8972974609299208E-3</v>
      </c>
      <c r="AD57" s="7">
        <f>-(AB57*等価回路パラメータ!$B$5)/(等価回路パラメータ!$B$4^2+(AB57*等価回路パラメータ!$B$5)^2)</f>
        <v>-8.9797530967829803E-2</v>
      </c>
      <c r="AE57" s="7">
        <f>AB57*等価回路パラメータ!$B$6</f>
        <v>2.6733757221756771E-8</v>
      </c>
      <c r="AF57" s="7">
        <f>1/等価回路パラメータ!$B$7</f>
        <v>2.0783638028968546E-5</v>
      </c>
      <c r="AG57" s="7">
        <f>AB57*等価回路パラメータ!$B$9-1/(AB57*等価回路パラメータ!$B$10)</f>
        <v>-13902840.795784464</v>
      </c>
      <c r="AH57" s="7">
        <f>等価回路パラメータ!$B$8/(等価回路パラメータ!$B$8^2+AG57^2)</f>
        <v>8.933044605808849E-14</v>
      </c>
      <c r="AI57" s="7">
        <f>-AG57/(等価回路パラメータ!$B$8^2+AG57^2)</f>
        <v>7.1927745896484103E-8</v>
      </c>
      <c r="AJ57" s="7">
        <f t="shared" si="1"/>
        <v>1.9180810990482198E-3</v>
      </c>
      <c r="AK57" s="7">
        <f t="shared" si="2"/>
        <v>-8.9797432306326683E-2</v>
      </c>
      <c r="AL57" s="7">
        <f t="shared" si="3"/>
        <v>0.23776122279087644</v>
      </c>
      <c r="AM57" s="7">
        <f t="shared" si="4"/>
        <v>11.131097282188716</v>
      </c>
      <c r="AN57" s="7">
        <f t="shared" si="5"/>
        <v>11.133636292991254</v>
      </c>
      <c r="AO57" s="9">
        <f t="shared" si="6"/>
        <v>88.776343156809418</v>
      </c>
      <c r="AP57" s="9">
        <f t="shared" si="7"/>
        <v>20.932740598576096</v>
      </c>
      <c r="AQ57" s="9">
        <f t="shared" si="8"/>
        <v>0.5345403292049582</v>
      </c>
    </row>
    <row r="58" spans="1:43">
      <c r="A58">
        <v>402.31783076518678</v>
      </c>
      <c r="B58">
        <v>-12.882832500445099</v>
      </c>
      <c r="C58">
        <v>75.157327811409161</v>
      </c>
      <c r="D58">
        <v>6.8999050602932092E-3</v>
      </c>
      <c r="E58">
        <v>-1.0520425354307861E-2</v>
      </c>
      <c r="F58">
        <v>5.812720423831455E-2</v>
      </c>
      <c r="G58">
        <v>0.21934105851759383</v>
      </c>
      <c r="H58">
        <v>1.0007946796600127</v>
      </c>
      <c r="I58">
        <v>-1.8376197915717481E-4</v>
      </c>
      <c r="J58">
        <v>0.35346098309531515</v>
      </c>
      <c r="K58">
        <v>11.679616684816521</v>
      </c>
      <c r="L58">
        <v>11.68496386690242</v>
      </c>
      <c r="M58">
        <v>88.266583233754034</v>
      </c>
      <c r="N58">
        <v>2.588729862018494E-3</v>
      </c>
      <c r="O58">
        <v>-8.5540905318991431E-2</v>
      </c>
      <c r="P58">
        <v>-1.5945428389380875E-5</v>
      </c>
      <c r="Q58">
        <v>3.6841417055120577E-6</v>
      </c>
      <c r="R58">
        <v>1457.4282287415524</v>
      </c>
      <c r="S58">
        <v>2.6046752904078747E-3</v>
      </c>
      <c r="T58">
        <v>-8.5544589460696943E-2</v>
      </c>
      <c r="U58">
        <v>0.3556035218504065</v>
      </c>
      <c r="V58">
        <v>11.67898255859272</v>
      </c>
      <c r="W58">
        <v>11.6843950407655</v>
      </c>
      <c r="X58">
        <v>88.255987795138537</v>
      </c>
      <c r="Y58">
        <v>3.7656948959621485E-4</v>
      </c>
      <c r="Z58">
        <v>88.256364364628141</v>
      </c>
      <c r="AA58">
        <v>4.6201477099555506</v>
      </c>
      <c r="AB58" s="7">
        <f t="shared" si="0"/>
        <v>2527.8374830801849</v>
      </c>
      <c r="AC58" s="7">
        <f>等価回路パラメータ!$B$4/(等価回路パラメータ!$B$4^2+(AB58*等価回路パラメータ!$B$5)^2)</f>
        <v>1.8053153077255543E-3</v>
      </c>
      <c r="AD58" s="7">
        <f>-(AB58*等価回路パラメータ!$B$5)/(等価回路パラメータ!$B$4^2+(AB58*等価回路パラメータ!$B$5)^2)</f>
        <v>-8.7594717196731925E-2</v>
      </c>
      <c r="AE58" s="7">
        <f>AB58*等価回路パラメータ!$B$6</f>
        <v>2.740664534007201E-8</v>
      </c>
      <c r="AF58" s="7">
        <f>1/等価回路パラメータ!$B$7</f>
        <v>2.0783638028968546E-5</v>
      </c>
      <c r="AG58" s="7">
        <f>AB58*等価回路パラメータ!$B$9-1/(AB58*等価回路パラメータ!$B$10)</f>
        <v>-13561498.166166045</v>
      </c>
      <c r="AH58" s="7">
        <f>等価回路パラメータ!$B$8/(等価回路パラメータ!$B$8^2+AG58^2)</f>
        <v>9.3883930360752326E-14</v>
      </c>
      <c r="AI58" s="7">
        <f>-AG58/(等価回路パラメータ!$B$8^2+AG58^2)</f>
        <v>7.3738165779739049E-8</v>
      </c>
      <c r="AJ58" s="7">
        <f t="shared" si="1"/>
        <v>1.8260989458484067E-3</v>
      </c>
      <c r="AK58" s="7">
        <f t="shared" si="2"/>
        <v>-8.7594616051920801E-2</v>
      </c>
      <c r="AL58" s="7">
        <f t="shared" si="3"/>
        <v>0.23789251292921604</v>
      </c>
      <c r="AM58" s="7">
        <f t="shared" si="4"/>
        <v>11.411267379041112</v>
      </c>
      <c r="AN58" s="7">
        <f t="shared" si="5"/>
        <v>11.413746801277641</v>
      </c>
      <c r="AO58" s="9">
        <f t="shared" si="6"/>
        <v>88.805718729989067</v>
      </c>
      <c r="AP58" s="9">
        <f t="shared" si="7"/>
        <v>21.148564681539973</v>
      </c>
      <c r="AQ58" s="9">
        <f t="shared" si="8"/>
        <v>0.54935436536092652</v>
      </c>
    </row>
    <row r="59" spans="1:43">
      <c r="A59">
        <v>412.44416227417258</v>
      </c>
      <c r="B59">
        <v>-12.680683960574971</v>
      </c>
      <c r="C59">
        <v>74.858748145609724</v>
      </c>
      <c r="D59">
        <v>6.9882349185250922E-3</v>
      </c>
      <c r="E59">
        <v>-1.024813828240667E-2</v>
      </c>
      <c r="F59">
        <v>6.0665006363512124E-2</v>
      </c>
      <c r="G59">
        <v>0.22419260311717593</v>
      </c>
      <c r="H59">
        <v>1.0008048580058801</v>
      </c>
      <c r="I59">
        <v>-1.7900771706198243E-4</v>
      </c>
      <c r="J59">
        <v>0.35896741300013429</v>
      </c>
      <c r="K59">
        <v>11.971521927928826</v>
      </c>
      <c r="L59">
        <v>11.976902557609655</v>
      </c>
      <c r="M59">
        <v>88.282494312560871</v>
      </c>
      <c r="N59">
        <v>2.5024533645821032E-3</v>
      </c>
      <c r="O59">
        <v>-8.3456531826477262E-2</v>
      </c>
      <c r="P59">
        <v>-1.6149451745972526E-5</v>
      </c>
      <c r="Q59">
        <v>3.5887531579250126E-6</v>
      </c>
      <c r="R59">
        <v>1384.8366806092188</v>
      </c>
      <c r="S59">
        <v>2.5186028163280759E-3</v>
      </c>
      <c r="T59">
        <v>-8.3460120579635186E-2</v>
      </c>
      <c r="U59">
        <v>0.3612487472683158</v>
      </c>
      <c r="V59">
        <v>11.970868852680756</v>
      </c>
      <c r="W59">
        <v>11.976318371915685</v>
      </c>
      <c r="X59">
        <v>88.271491465732979</v>
      </c>
      <c r="Y59">
        <v>3.8604773588862557E-4</v>
      </c>
      <c r="Z59">
        <v>88.271877513468866</v>
      </c>
      <c r="AA59">
        <v>4.61934759969387</v>
      </c>
      <c r="AB59" s="7">
        <f t="shared" si="0"/>
        <v>2591.463100433074</v>
      </c>
      <c r="AC59" s="7">
        <f>等価回路パラメータ!$B$4/(等価回路パラメータ!$B$4^2+(AB59*等価回路パラメータ!$B$5)^2)</f>
        <v>1.7177907037529932E-3</v>
      </c>
      <c r="AD59" s="7">
        <f>-(AB59*等価回路パラメータ!$B$5)/(等価回路パラメータ!$B$4^2+(AB59*等価回路パラメータ!$B$5)^2)</f>
        <v>-8.5445850764234554E-2</v>
      </c>
      <c r="AE59" s="7">
        <f>AB59*等価回路パラメータ!$B$6</f>
        <v>2.8096470038457671E-8</v>
      </c>
      <c r="AF59" s="7">
        <f>1/等価回路パラメータ!$B$7</f>
        <v>2.0783638028968546E-5</v>
      </c>
      <c r="AG59" s="7">
        <f>AB59*等価回路パラメータ!$B$9-1/(AB59*等価回路パラメータ!$B$10)</f>
        <v>-13228536.182800252</v>
      </c>
      <c r="AH59" s="7">
        <f>等価回路パラメータ!$B$8/(等価回路パラメータ!$B$8^2+AG59^2)</f>
        <v>9.866952163507756E-14</v>
      </c>
      <c r="AI59" s="7">
        <f>-AG59/(等価回路パラメータ!$B$8^2+AG59^2)</f>
        <v>7.559415389425299E-8</v>
      </c>
      <c r="AJ59" s="7">
        <f t="shared" si="1"/>
        <v>1.7385743418806313E-3</v>
      </c>
      <c r="AK59" s="7">
        <f t="shared" si="2"/>
        <v>-8.544574707361062E-2</v>
      </c>
      <c r="AL59" s="7">
        <f t="shared" si="3"/>
        <v>0.23803049541464139</v>
      </c>
      <c r="AM59" s="7">
        <f t="shared" si="4"/>
        <v>11.698489398506327</v>
      </c>
      <c r="AN59" s="7">
        <f t="shared" si="5"/>
        <v>11.700910764710253</v>
      </c>
      <c r="AO59" s="9">
        <f t="shared" si="6"/>
        <v>88.834357095270377</v>
      </c>
      <c r="AP59" s="9">
        <f t="shared" si="7"/>
        <v>21.364393345510813</v>
      </c>
      <c r="AQ59" s="9">
        <f t="shared" si="8"/>
        <v>0.56247958180151159</v>
      </c>
    </row>
    <row r="60" spans="1:43">
      <c r="A60">
        <v>422.82537333854577</v>
      </c>
      <c r="B60">
        <v>-12.47877249058075</v>
      </c>
      <c r="C60">
        <v>74.553074627301726</v>
      </c>
      <c r="D60">
        <v>7.089365063730077E-3</v>
      </c>
      <c r="E60">
        <v>-1.1699783819921089E-2</v>
      </c>
      <c r="F60">
        <v>6.331504827524341E-2</v>
      </c>
      <c r="G60">
        <v>0.22913068767012845</v>
      </c>
      <c r="H60">
        <v>1.0008165056263383</v>
      </c>
      <c r="I60">
        <v>-2.0436648251401452E-4</v>
      </c>
      <c r="J60">
        <v>0.36446436689460154</v>
      </c>
      <c r="K60">
        <v>12.271167798548952</v>
      </c>
      <c r="L60">
        <v>12.276579059936877</v>
      </c>
      <c r="M60">
        <v>88.29876559241761</v>
      </c>
      <c r="N60">
        <v>2.4182452560540667E-3</v>
      </c>
      <c r="O60">
        <v>-8.1420012518441859E-2</v>
      </c>
      <c r="P60">
        <v>-1.6383155669158101E-5</v>
      </c>
      <c r="Q60">
        <v>4.0970511955463272E-6</v>
      </c>
      <c r="R60">
        <v>1542.1637181401234</v>
      </c>
      <c r="S60">
        <v>2.4346284117232248E-3</v>
      </c>
      <c r="T60">
        <v>-8.1424109569637401E-2</v>
      </c>
      <c r="U60">
        <v>0.36689225555148236</v>
      </c>
      <c r="V60">
        <v>12.270404416717803</v>
      </c>
      <c r="W60">
        <v>12.275888337590539</v>
      </c>
      <c r="X60">
        <v>88.287333021915373</v>
      </c>
      <c r="Y60">
        <v>3.9576454944487886E-4</v>
      </c>
      <c r="Z60">
        <v>88.287728786464811</v>
      </c>
      <c r="AA60">
        <v>4.6186809964538913</v>
      </c>
      <c r="AB60" s="7">
        <f t="shared" si="0"/>
        <v>2656.6901732634738</v>
      </c>
      <c r="AC60" s="7">
        <f>等価回路パラメータ!$B$4/(等価回路パラメータ!$B$4^2+(AB60*等価回路パラメータ!$B$5)^2)</f>
        <v>1.6345078021510618E-3</v>
      </c>
      <c r="AD60" s="7">
        <f>-(AB60*等価回路パラメータ!$B$5)/(等価回路パラメータ!$B$4^2+(AB60*等価回路パラメータ!$B$5)^2)</f>
        <v>-8.334961693093125E-2</v>
      </c>
      <c r="AE60" s="7">
        <f>AB60*等価回路パラメータ!$B$6</f>
        <v>2.8803657610285092E-8</v>
      </c>
      <c r="AF60" s="7">
        <f>1/等価回路パラメータ!$B$7</f>
        <v>2.0783638028968546E-5</v>
      </c>
      <c r="AG60" s="7">
        <f>AB60*等価回路パラメータ!$B$9-1/(AB60*等価回路パラメータ!$B$10)</f>
        <v>-12903749.084010618</v>
      </c>
      <c r="AH60" s="7">
        <f>等価回路パラメータ!$B$8/(等価回路パラメータ!$B$8^2+AG60^2)</f>
        <v>1.0369905118272327E-13</v>
      </c>
      <c r="AI60" s="7">
        <f>-AG60/(等価回路パラメータ!$B$8^2+AG60^2)</f>
        <v>7.749685719147596E-8</v>
      </c>
      <c r="AJ60" s="7">
        <f t="shared" si="1"/>
        <v>1.6552914402837293E-3</v>
      </c>
      <c r="AK60" s="7">
        <f t="shared" si="2"/>
        <v>-8.3349510630416443E-2</v>
      </c>
      <c r="AL60" s="7">
        <f t="shared" si="3"/>
        <v>0.23817551138265547</v>
      </c>
      <c r="AM60" s="7">
        <f t="shared" si="4"/>
        <v>11.992940840974063</v>
      </c>
      <c r="AN60" s="7">
        <f t="shared" si="5"/>
        <v>11.995305648016062</v>
      </c>
      <c r="AO60" s="9">
        <f t="shared" si="6"/>
        <v>88.862275891043879</v>
      </c>
      <c r="AP60" s="9">
        <f t="shared" si="7"/>
        <v>21.580226370888326</v>
      </c>
      <c r="AQ60" s="9">
        <f t="shared" si="8"/>
        <v>0.57454710457906799</v>
      </c>
    </row>
    <row r="61" spans="1:43">
      <c r="A61">
        <v>433.46787927146192</v>
      </c>
      <c r="B61">
        <v>-12.27742684348445</v>
      </c>
      <c r="C61">
        <v>74.23753596259597</v>
      </c>
      <c r="D61">
        <v>6.969796545980891E-3</v>
      </c>
      <c r="E61">
        <v>-1.059247197142099E-2</v>
      </c>
      <c r="F61">
        <v>6.6090352865071769E-2</v>
      </c>
      <c r="G61">
        <v>0.23414373484315687</v>
      </c>
      <c r="H61">
        <v>1.000802732409634</v>
      </c>
      <c r="I61">
        <v>-1.8502191789404333E-4</v>
      </c>
      <c r="J61">
        <v>0.37062864489742231</v>
      </c>
      <c r="K61">
        <v>12.578452751166587</v>
      </c>
      <c r="L61">
        <v>12.583911919818446</v>
      </c>
      <c r="M61">
        <v>88.312247528015817</v>
      </c>
      <c r="N61">
        <v>2.3404945927536086E-3</v>
      </c>
      <c r="O61">
        <v>-7.9432070495954576E-2</v>
      </c>
      <c r="P61">
        <v>-1.610688148519778E-5</v>
      </c>
      <c r="Q61">
        <v>3.7093418211033941E-6</v>
      </c>
      <c r="R61">
        <v>1361.9465586200483</v>
      </c>
      <c r="S61">
        <v>2.3566014742388065E-3</v>
      </c>
      <c r="T61">
        <v>-7.943577983777568E-2</v>
      </c>
      <c r="U61">
        <v>0.37313995657199883</v>
      </c>
      <c r="V61">
        <v>12.577715732994079</v>
      </c>
      <c r="W61">
        <v>12.583249440712736</v>
      </c>
      <c r="X61">
        <v>88.300718799722432</v>
      </c>
      <c r="Y61">
        <v>4.0572593499808835E-4</v>
      </c>
      <c r="Z61">
        <v>88.301124525657428</v>
      </c>
      <c r="AA61">
        <v>4.6181175755748818</v>
      </c>
      <c r="AB61" s="7">
        <f t="shared" si="0"/>
        <v>2723.5590101727444</v>
      </c>
      <c r="AC61" s="7">
        <f>等価回路パラメータ!$B$4/(等価回路パラメータ!$B$4^2+(AB61*等価回路パラメータ!$B$5)^2)</f>
        <v>1.5552611918247191E-3</v>
      </c>
      <c r="AD61" s="7">
        <f>-(AB61*等価回路パラメータ!$B$5)/(等価回路パラメータ!$B$4^2+(AB61*等価回路パラメータ!$B$5)^2)</f>
        <v>-8.1304732535394733E-2</v>
      </c>
      <c r="AE61" s="7">
        <f>AB61*等価回路パラメータ!$B$6</f>
        <v>2.9528645078720918E-8</v>
      </c>
      <c r="AF61" s="7">
        <f>1/等価回路パラメータ!$B$7</f>
        <v>2.0783638028968546E-5</v>
      </c>
      <c r="AG61" s="7">
        <f>AB61*等価回路パラメータ!$B$9-1/(AB61*等価回路パラメータ!$B$10)</f>
        <v>-12586936.159982575</v>
      </c>
      <c r="AH61" s="7">
        <f>等価回路パラメータ!$B$8/(等価回路パラメータ!$B$8^2+AG61^2)</f>
        <v>1.0898495338804946E-13</v>
      </c>
      <c r="AI61" s="7">
        <f>-AG61/(等価回路パラメータ!$B$8^2+AG61^2)</f>
        <v>7.9447451491602906E-8</v>
      </c>
      <c r="AJ61" s="7">
        <f t="shared" si="1"/>
        <v>1.5760448299626726E-3</v>
      </c>
      <c r="AK61" s="7">
        <f t="shared" si="2"/>
        <v>-8.1304623559298156E-2</v>
      </c>
      <c r="AL61" s="7">
        <f t="shared" si="3"/>
        <v>0.23832791935796555</v>
      </c>
      <c r="AM61" s="7">
        <f t="shared" si="4"/>
        <v>12.294803674797176</v>
      </c>
      <c r="AN61" s="7">
        <f t="shared" si="5"/>
        <v>12.297113384813187</v>
      </c>
      <c r="AO61" s="9">
        <f t="shared" si="6"/>
        <v>88.889492315286688</v>
      </c>
      <c r="AP61" s="9">
        <f t="shared" si="7"/>
        <v>21.796063548828805</v>
      </c>
      <c r="AQ61" s="9">
        <f t="shared" si="8"/>
        <v>0.58836778962927383</v>
      </c>
    </row>
    <row r="62" spans="1:43">
      <c r="A62">
        <v>444.37825685937889</v>
      </c>
      <c r="B62">
        <v>-12.076765122180349</v>
      </c>
      <c r="C62">
        <v>73.910794133446004</v>
      </c>
      <c r="D62">
        <v>6.8782186258455683E-3</v>
      </c>
      <c r="E62">
        <v>-1.137730002938042E-2</v>
      </c>
      <c r="F62">
        <v>6.9000302773327041E-2</v>
      </c>
      <c r="G62">
        <v>0.23922629973695411</v>
      </c>
      <c r="H62">
        <v>1.0007921780758624</v>
      </c>
      <c r="I62">
        <v>-1.9872865197833074E-4</v>
      </c>
      <c r="J62">
        <v>0.37781799204980221</v>
      </c>
      <c r="K62">
        <v>12.893509807651231</v>
      </c>
      <c r="L62">
        <v>12.899044212464542</v>
      </c>
      <c r="M62">
        <v>88.321544409175317</v>
      </c>
      <c r="N62">
        <v>2.2707408502919153E-3</v>
      </c>
      <c r="O62">
        <v>-7.7491861266400022E-2</v>
      </c>
      <c r="P62">
        <v>-1.58953900775243E-5</v>
      </c>
      <c r="Q62">
        <v>3.9842200990331258E-6</v>
      </c>
      <c r="R62">
        <v>1426.9562323069799</v>
      </c>
      <c r="S62">
        <v>2.2866362403694395E-3</v>
      </c>
      <c r="T62">
        <v>-7.7495845486499057E-2</v>
      </c>
      <c r="U62">
        <v>0.38041908099932964</v>
      </c>
      <c r="V62">
        <v>12.892692681402158</v>
      </c>
      <c r="W62">
        <v>12.898303890600078</v>
      </c>
      <c r="X62">
        <v>88.30988870680666</v>
      </c>
      <c r="Y62">
        <v>4.1593804842037868E-4</v>
      </c>
      <c r="Z62">
        <v>88.31030464485508</v>
      </c>
      <c r="AA62">
        <v>4.6175431365877557</v>
      </c>
      <c r="AB62" s="7">
        <f t="shared" si="0"/>
        <v>2792.1109343289259</v>
      </c>
      <c r="AC62" s="7">
        <f>等価回路パラメータ!$B$4/(等価回路パラメータ!$B$4^2+(AB62*等価回路パラメータ!$B$5)^2)</f>
        <v>1.4798553944236584E-3</v>
      </c>
      <c r="AD62" s="7">
        <f>-(AB62*等価回路パラメータ!$B$5)/(等価回路パラメータ!$B$4^2+(AB62*等価回路パラメータ!$B$5)^2)</f>
        <v>-7.9309945269167292E-2</v>
      </c>
      <c r="AE62" s="7">
        <f>AB62*等価回路パラメータ!$B$6</f>
        <v>3.0271880466796055E-8</v>
      </c>
      <c r="AF62" s="7">
        <f>1/等価回路パラメータ!$B$7</f>
        <v>2.0783638028968546E-5</v>
      </c>
      <c r="AG62" s="7">
        <f>AB62*等価回路パラメータ!$B$9-1/(AB62*等価回路パラメータ!$B$10)</f>
        <v>-12277901.628730044</v>
      </c>
      <c r="AH62" s="7">
        <f>等価回路パラメータ!$B$8/(等価回路パラメータ!$B$8^2+AG62^2)</f>
        <v>1.1454029645934697E-13</v>
      </c>
      <c r="AI62" s="7">
        <f>-AG62/(等価回路パラメータ!$B$8^2+AG62^2)</f>
        <v>8.1447142210200014E-8</v>
      </c>
      <c r="AJ62" s="7">
        <f t="shared" si="1"/>
        <v>1.5006390325671673E-3</v>
      </c>
      <c r="AK62" s="7">
        <f t="shared" si="2"/>
        <v>-7.9309833550144621E-2</v>
      </c>
      <c r="AL62" s="7">
        <f t="shared" si="3"/>
        <v>0.23848809614090735</v>
      </c>
      <c r="AM62" s="7">
        <f t="shared" si="4"/>
        <v>12.604264448772197</v>
      </c>
      <c r="AN62" s="7">
        <f t="shared" si="5"/>
        <v>12.606520490071144</v>
      </c>
      <c r="AO62" s="9">
        <f t="shared" si="6"/>
        <v>88.916023135884586</v>
      </c>
      <c r="AP62" s="9">
        <f t="shared" si="7"/>
        <v>22.011904680731313</v>
      </c>
      <c r="AQ62" s="9">
        <f t="shared" si="8"/>
        <v>0.60571849102950637</v>
      </c>
    </row>
    <row r="63" spans="1:43">
      <c r="A63">
        <v>455.5632484263316</v>
      </c>
      <c r="B63">
        <v>-11.876765293524549</v>
      </c>
      <c r="C63">
        <v>73.584148801028647</v>
      </c>
      <c r="D63">
        <v>6.658475701419508E-3</v>
      </c>
      <c r="E63">
        <v>-1.0258119234777039E-2</v>
      </c>
      <c r="F63">
        <v>7.2001975620032951E-2</v>
      </c>
      <c r="G63">
        <v>0.24439207917348044</v>
      </c>
      <c r="H63">
        <v>1.0007668632066626</v>
      </c>
      <c r="I63">
        <v>-1.7917525524431297E-4</v>
      </c>
      <c r="J63">
        <v>0.38341741634146392</v>
      </c>
      <c r="K63">
        <v>13.216008439893718</v>
      </c>
      <c r="L63">
        <v>13.22156904450058</v>
      </c>
      <c r="M63">
        <v>88.338224463412942</v>
      </c>
      <c r="N63">
        <v>2.1933394084936611E-3</v>
      </c>
      <c r="O63">
        <v>-7.5602178979757878E-2</v>
      </c>
      <c r="P63">
        <v>-1.5387702974743175E-5</v>
      </c>
      <c r="Q63">
        <v>3.5923847283723821E-6</v>
      </c>
      <c r="R63">
        <v>1255.0305341427393</v>
      </c>
      <c r="S63">
        <v>2.2087271114684041E-3</v>
      </c>
      <c r="T63">
        <v>-7.5605771364486249E-2</v>
      </c>
      <c r="U63">
        <v>0.38606610809988751</v>
      </c>
      <c r="V63">
        <v>13.215225071951888</v>
      </c>
      <c r="W63">
        <v>13.220863086129029</v>
      </c>
      <c r="X63">
        <v>88.32665209987799</v>
      </c>
      <c r="Y63">
        <v>4.2640720052704642E-4</v>
      </c>
      <c r="Z63">
        <v>88.327078507078511</v>
      </c>
      <c r="AA63">
        <v>4.6168526577560556</v>
      </c>
      <c r="AB63" s="7">
        <f t="shared" si="0"/>
        <v>2862.3883090033305</v>
      </c>
      <c r="AC63" s="7">
        <f>等価回路パラメータ!$B$4/(等価回路パラメータ!$B$4^2+(AB63*等価回路パラメータ!$B$5)^2)</f>
        <v>1.4081043854227988E-3</v>
      </c>
      <c r="AD63" s="7">
        <f>-(AB63*等価回路パラメータ!$B$5)/(等価回路パラメータ!$B$4^2+(AB63*等価回路パラメータ!$B$5)^2)</f>
        <v>-7.7364032965952942E-2</v>
      </c>
      <c r="AE63" s="7">
        <f>AB63*等価回路パラメータ!$B$6</f>
        <v>3.1033823074271692E-8</v>
      </c>
      <c r="AF63" s="7">
        <f>1/等価回路パラメータ!$B$7</f>
        <v>2.0783638028968546E-5</v>
      </c>
      <c r="AG63" s="7">
        <f>AB63*等価回路パラメータ!$B$9-1/(AB63*等価回路パラメータ!$B$10)</f>
        <v>-11976454.515107496</v>
      </c>
      <c r="AH63" s="7">
        <f>等価回路パラメータ!$B$8/(等価回路パラメータ!$B$8^2+AG63^2)</f>
        <v>1.2037881473705096E-13</v>
      </c>
      <c r="AI63" s="7">
        <f>-AG63/(等価回路パラメータ!$B$8^2+AG63^2)</f>
        <v>8.3497165103118664E-8</v>
      </c>
      <c r="AJ63" s="7">
        <f t="shared" si="1"/>
        <v>1.4288880235721461E-3</v>
      </c>
      <c r="AK63" s="7">
        <f t="shared" si="2"/>
        <v>-7.7363918434964762E-2</v>
      </c>
      <c r="AL63" s="7">
        <f t="shared" si="3"/>
        <v>0.23865643773905648</v>
      </c>
      <c r="AM63" s="7">
        <f t="shared" si="4"/>
        <v>12.92151440745236</v>
      </c>
      <c r="AN63" s="7">
        <f t="shared" si="5"/>
        <v>12.923718175404213</v>
      </c>
      <c r="AO63" s="9">
        <f t="shared" si="6"/>
        <v>88.941884700710077</v>
      </c>
      <c r="AP63" s="9">
        <f t="shared" si="7"/>
        <v>22.227749577748828</v>
      </c>
      <c r="AQ63" s="9">
        <f t="shared" si="8"/>
        <v>0.61480619363157984</v>
      </c>
    </row>
    <row r="64" spans="1:43">
      <c r="A64">
        <v>467.02976600051278</v>
      </c>
      <c r="B64">
        <v>-11.67723565664004</v>
      </c>
      <c r="C64">
        <v>73.24933172940797</v>
      </c>
      <c r="D64">
        <v>6.5518040119723134E-3</v>
      </c>
      <c r="E64">
        <v>-1.3888009268267609E-2</v>
      </c>
      <c r="F64">
        <v>7.5135191927549777E-2</v>
      </c>
      <c r="G64">
        <v>0.24963635991429675</v>
      </c>
      <c r="H64">
        <v>1.0007545594725666</v>
      </c>
      <c r="I64">
        <v>-2.4257439182301748E-4</v>
      </c>
      <c r="J64">
        <v>0.38917669553942574</v>
      </c>
      <c r="K64">
        <v>13.546891684074586</v>
      </c>
      <c r="L64">
        <v>13.552480688065938</v>
      </c>
      <c r="M64">
        <v>88.354452709164903</v>
      </c>
      <c r="N64">
        <v>2.1188940039584886E-3</v>
      </c>
      <c r="O64">
        <v>-7.3756799650797289E-2</v>
      </c>
      <c r="P64">
        <v>-1.514155122879136E-5</v>
      </c>
      <c r="Q64">
        <v>4.8636288735356089E-6</v>
      </c>
      <c r="R64">
        <v>1657.4330651695741</v>
      </c>
      <c r="S64">
        <v>2.1340355551872801E-3</v>
      </c>
      <c r="T64">
        <v>-7.3761663279670819E-2</v>
      </c>
      <c r="U64">
        <v>0.3919014607913997</v>
      </c>
      <c r="V64">
        <v>13.545839721105057</v>
      </c>
      <c r="W64">
        <v>13.551507683827584</v>
      </c>
      <c r="X64">
        <v>88.342809430181546</v>
      </c>
      <c r="Y64">
        <v>4.3713986097647996E-4</v>
      </c>
      <c r="Z64">
        <v>88.343246570042524</v>
      </c>
      <c r="AA64">
        <v>4.6161669060340866</v>
      </c>
      <c r="AB64" s="7">
        <f t="shared" si="0"/>
        <v>2934.4345637499423</v>
      </c>
      <c r="AC64" s="7">
        <f>等価回路パラメータ!$B$4/(等価回路パラメータ!$B$4^2+(AB64*等価回路パラメータ!$B$5)^2)</f>
        <v>1.3398311381634448E-3</v>
      </c>
      <c r="AD64" s="7">
        <f>-(AB64*等価回路パラメータ!$B$5)/(等価回路パラメータ!$B$4^2+(AB64*等価回路パラメータ!$B$5)^2)</f>
        <v>-7.5465802904916279E-2</v>
      </c>
      <c r="AE64" s="7">
        <f>AB64*等価回路パラメータ!$B$6</f>
        <v>3.1814943761474602E-8</v>
      </c>
      <c r="AF64" s="7">
        <f>1/等価回路パラメータ!$B$7</f>
        <v>2.0783638028968546E-5</v>
      </c>
      <c r="AG64" s="7">
        <f>AB64*等価回路パラメータ!$B$9-1/(AB64*等価回路パラメータ!$B$10)</f>
        <v>-11682408.532792268</v>
      </c>
      <c r="AH64" s="7">
        <f>等価回路パラメータ!$B$8/(等価回路パラメータ!$B$8^2+AG64^2)</f>
        <v>1.265149426488214E-13</v>
      </c>
      <c r="AI64" s="7">
        <f>-AG64/(等価回路パラメータ!$B$8^2+AG64^2)</f>
        <v>8.5598787030160533E-8</v>
      </c>
      <c r="AJ64" s="7">
        <f t="shared" si="1"/>
        <v>1.3606147763189282E-3</v>
      </c>
      <c r="AK64" s="7">
        <f t="shared" si="2"/>
        <v>-7.5465685491185486E-2</v>
      </c>
      <c r="AL64" s="7">
        <f t="shared" si="3"/>
        <v>0.23883336034633143</v>
      </c>
      <c r="AM64" s="7">
        <f t="shared" si="4"/>
        <v>13.246749609365153</v>
      </c>
      <c r="AN64" s="7">
        <f t="shared" si="5"/>
        <v>13.24890246726989</v>
      </c>
      <c r="AO64" s="9">
        <f t="shared" si="6"/>
        <v>88.967092947461367</v>
      </c>
      <c r="AP64" s="9">
        <f t="shared" si="7"/>
        <v>22.443598060323431</v>
      </c>
      <c r="AQ64" s="9">
        <f t="shared" si="8"/>
        <v>0.62384637741882898</v>
      </c>
    </row>
    <row r="65" spans="1:43">
      <c r="A65">
        <v>478.78489558572261</v>
      </c>
      <c r="B65">
        <v>-11.477855825937191</v>
      </c>
      <c r="C65">
        <v>72.898118302806978</v>
      </c>
      <c r="D65">
        <v>6.7034728624628722E-3</v>
      </c>
      <c r="E65">
        <v>-1.277201369795478E-2</v>
      </c>
      <c r="F65">
        <v>7.8444132232488042E-2</v>
      </c>
      <c r="G65">
        <v>0.25495684298125787</v>
      </c>
      <c r="H65">
        <v>1.0007720388576606</v>
      </c>
      <c r="I65">
        <v>-2.23085792865674E-4</v>
      </c>
      <c r="J65">
        <v>0.39695725283353284</v>
      </c>
      <c r="K65">
        <v>13.887446432793217</v>
      </c>
      <c r="L65">
        <v>13.893118565832447</v>
      </c>
      <c r="M65">
        <v>88.362709505852393</v>
      </c>
      <c r="N65">
        <v>2.0565736035156939E-3</v>
      </c>
      <c r="O65">
        <v>-7.1948693593709867E-2</v>
      </c>
      <c r="P65">
        <v>-1.549182581639552E-5</v>
      </c>
      <c r="Q65">
        <v>4.4727252709390596E-6</v>
      </c>
      <c r="R65">
        <v>1486.7978136426736</v>
      </c>
      <c r="S65">
        <v>2.0720654293320895E-3</v>
      </c>
      <c r="T65">
        <v>-7.1953166318980813E-2</v>
      </c>
      <c r="U65">
        <v>0.39989284868721303</v>
      </c>
      <c r="V65">
        <v>13.886413162463189</v>
      </c>
      <c r="W65">
        <v>13.892169910027089</v>
      </c>
      <c r="X65">
        <v>88.350485345131219</v>
      </c>
      <c r="Y65">
        <v>4.4814266226823641E-4</v>
      </c>
      <c r="Z65">
        <v>88.350933487793483</v>
      </c>
      <c r="AA65">
        <v>4.616042228981879</v>
      </c>
      <c r="AB65" s="7">
        <f t="shared" si="0"/>
        <v>3008.2942212437247</v>
      </c>
      <c r="AC65" s="7">
        <f>等価回路パラメータ!$B$4/(等価回路パラメータ!$B$4^2+(AB65*等価回路パラメータ!$B$5)^2)</f>
        <v>1.2748671897668388E-3</v>
      </c>
      <c r="AD65" s="7">
        <f>-(AB65*等価回路パラメータ!$B$5)/(等価回路パラメータ!$B$4^2+(AB65*等価回路パラメータ!$B$5)^2)</f>
        <v>-7.36140911279832E-2</v>
      </c>
      <c r="AE65" s="7">
        <f>AB65*等価回路パラメータ!$B$6</f>
        <v>3.2615725240276288E-8</v>
      </c>
      <c r="AF65" s="7">
        <f>1/等価回路パラメータ!$B$7</f>
        <v>2.0783638028968546E-5</v>
      </c>
      <c r="AG65" s="7">
        <f>AB65*等価回路パラメータ!$B$9-1/(AB65*等価回路パラメータ!$B$10)</f>
        <v>-11395581.969164588</v>
      </c>
      <c r="AH65" s="7">
        <f>等価回路パラメータ!$B$8/(等価回路パラメータ!$B$8^2+AG65^2)</f>
        <v>1.3296385039542994E-13</v>
      </c>
      <c r="AI65" s="7">
        <f>-AG65/(等価回路パラメータ!$B$8^2+AG65^2)</f>
        <v>8.7753306737963324E-8</v>
      </c>
      <c r="AJ65" s="7">
        <f t="shared" si="1"/>
        <v>1.2956508279287713E-3</v>
      </c>
      <c r="AK65" s="7">
        <f t="shared" si="2"/>
        <v>-7.3613970758951222E-2</v>
      </c>
      <c r="AL65" s="7">
        <f t="shared" si="3"/>
        <v>0.23901930137200988</v>
      </c>
      <c r="AM65" s="7">
        <f t="shared" si="4"/>
        <v>13.580171048207275</v>
      </c>
      <c r="AN65" s="7">
        <f t="shared" si="5"/>
        <v>13.582274328145321</v>
      </c>
      <c r="AO65" s="9">
        <f t="shared" si="6"/>
        <v>88.99166341326665</v>
      </c>
      <c r="AP65" s="9">
        <f t="shared" si="7"/>
        <v>22.659449957744229</v>
      </c>
      <c r="AQ65" s="9">
        <f t="shared" si="8"/>
        <v>0.64072992547318108</v>
      </c>
    </row>
    <row r="66" spans="1:43">
      <c r="A66">
        <v>490.83590154033038</v>
      </c>
      <c r="B66">
        <v>-11.28060182984278</v>
      </c>
      <c r="C66">
        <v>72.539789682832719</v>
      </c>
      <c r="D66">
        <v>6.923555496978543E-3</v>
      </c>
      <c r="E66">
        <v>-1.368879198081174E-2</v>
      </c>
      <c r="F66">
        <v>8.1875506183595487E-2</v>
      </c>
      <c r="G66">
        <v>0.26030612624766253</v>
      </c>
      <c r="H66">
        <v>1.0007973929927156</v>
      </c>
      <c r="I66">
        <v>-2.3910500397587424E-4</v>
      </c>
      <c r="J66">
        <v>0.40534103458511811</v>
      </c>
      <c r="K66">
        <v>14.234189295323382</v>
      </c>
      <c r="L66">
        <v>14.239959489037085</v>
      </c>
      <c r="M66">
        <v>88.368852945637755</v>
      </c>
      <c r="N66">
        <v>1.9989552143869051E-3</v>
      </c>
      <c r="O66">
        <v>-7.019646294528295E-2</v>
      </c>
      <c r="P66">
        <v>-1.6000295148422158E-5</v>
      </c>
      <c r="Q66">
        <v>4.793657121487133E-6</v>
      </c>
      <c r="R66">
        <v>1554.3570141836001</v>
      </c>
      <c r="S66">
        <v>2.0149555095353273E-3</v>
      </c>
      <c r="T66">
        <v>-7.0201256602404435E-2</v>
      </c>
      <c r="U66">
        <v>0.40852444506100044</v>
      </c>
      <c r="V66">
        <v>14.233033563453651</v>
      </c>
      <c r="W66">
        <v>14.238895204355234</v>
      </c>
      <c r="X66">
        <v>88.355916057718062</v>
      </c>
      <c r="Y66">
        <v>4.5942240384174929E-4</v>
      </c>
      <c r="Z66">
        <v>88.356375480121898</v>
      </c>
      <c r="AA66">
        <v>4.6151017880063794</v>
      </c>
      <c r="AB66" s="7">
        <f t="shared" ref="AB66:AB129" si="9">2*PI()*A66</f>
        <v>3084.0129247944501</v>
      </c>
      <c r="AC66" s="7">
        <f>等価回路パラメータ!$B$4/(等価回路パラメータ!$B$4^2+(AB66*等価回路パラメータ!$B$5)^2)</f>
        <v>1.2130522278821043E-3</v>
      </c>
      <c r="AD66" s="7">
        <f>-(AB66*等価回路パラメータ!$B$5)/(等価回路パラメータ!$B$4^2+(AB66*等価回路パラメータ!$B$5)^2)</f>
        <v>-7.1807761771020606E-2</v>
      </c>
      <c r="AE66" s="7">
        <f>AB66*等価回路パラメータ!$B$6</f>
        <v>3.3436662372396091E-8</v>
      </c>
      <c r="AF66" s="7">
        <f>1/等価回路パラメータ!$B$7</f>
        <v>2.0783638028968546E-5</v>
      </c>
      <c r="AG66" s="7">
        <f>AB66*等価回路パラメータ!$B$9-1/(AB66*等価回路パラメータ!$B$10)</f>
        <v>-11115797.573013999</v>
      </c>
      <c r="AH66" s="7">
        <f>等価回路パラメータ!$B$8/(等価回路パラメータ!$B$8^2+AG66^2)</f>
        <v>1.397414814556812E-13</v>
      </c>
      <c r="AI66" s="7">
        <f>-AG66/(等価回路パラメータ!$B$8^2+AG66^2)</f>
        <v>8.9962055662591704E-8</v>
      </c>
      <c r="AJ66" s="7">
        <f t="shared" ref="AJ66:AJ129" si="10">AC66+AF66+AH66</f>
        <v>1.2338358660508144E-3</v>
      </c>
      <c r="AK66" s="7">
        <f t="shared" ref="AK66:AK129" si="11">AD66+AE66+AI66</f>
        <v>-7.1807638372302571E-2</v>
      </c>
      <c r="AL66" s="7">
        <f t="shared" ref="AL66:AL129" si="12">AJ66/(AJ66^2+AK66^2)</f>
        <v>0.23921472052220202</v>
      </c>
      <c r="AM66" s="7">
        <f t="shared" ref="AM66:AM129" si="13">-AK66/(AJ66^2+AK66^2)</f>
        <v>13.921984777092121</v>
      </c>
      <c r="AN66" s="7">
        <f t="shared" ref="AN66:AN129" si="14">SQRT(AL66^2+AM66^2)</f>
        <v>13.92403978075685</v>
      </c>
      <c r="AO66" s="9">
        <f t="shared" ref="AO66:AO129" si="15">DEGREES(ATAN(AM66/AL66))</f>
        <v>89.015611244058519</v>
      </c>
      <c r="AP66" s="9">
        <f t="shared" ref="AP66:AP129" si="16">20*LOG10(AN66)</f>
        <v>22.875305107726923</v>
      </c>
      <c r="AQ66" s="9">
        <f t="shared" ref="AQ66:AQ129" si="17">MOD(AO66-Z66+180,360)-180</f>
        <v>0.65923576393663552</v>
      </c>
    </row>
    <row r="67" spans="1:43">
      <c r="A67">
        <v>503.19023106645528</v>
      </c>
      <c r="B67">
        <v>-11.083352416678981</v>
      </c>
      <c r="C67">
        <v>72.189796897105026</v>
      </c>
      <c r="D67">
        <v>6.8160610282189558E-3</v>
      </c>
      <c r="E67">
        <v>-1.430075454629076E-2</v>
      </c>
      <c r="F67">
        <v>8.5381141024931648E-2</v>
      </c>
      <c r="G67">
        <v>0.26576850490416626</v>
      </c>
      <c r="H67">
        <v>1.0007850048320699</v>
      </c>
      <c r="I67">
        <v>-2.4979119101862629E-4</v>
      </c>
      <c r="J67">
        <v>0.40943526064550406</v>
      </c>
      <c r="K67">
        <v>14.58977847478217</v>
      </c>
      <c r="L67">
        <v>14.595522367352151</v>
      </c>
      <c r="M67">
        <v>88.39252137489521</v>
      </c>
      <c r="N67">
        <v>1.921967129407021E-3</v>
      </c>
      <c r="O67">
        <v>-6.8487200173362309E-2</v>
      </c>
      <c r="P67">
        <v>-1.5752034774550787E-5</v>
      </c>
      <c r="Q67">
        <v>5.0080213293819584E-6</v>
      </c>
      <c r="R67">
        <v>1583.9960724029213</v>
      </c>
      <c r="S67">
        <v>1.9377191641815718E-3</v>
      </c>
      <c r="T67">
        <v>-6.8492208194691692E-2</v>
      </c>
      <c r="U67">
        <v>0.41272524515041037</v>
      </c>
      <c r="V67">
        <v>14.588524457302736</v>
      </c>
      <c r="W67">
        <v>14.594361512903006</v>
      </c>
      <c r="X67">
        <v>88.379472254017969</v>
      </c>
      <c r="Y67">
        <v>4.7098605627820216E-4</v>
      </c>
      <c r="Z67">
        <v>88.37994324007424</v>
      </c>
      <c r="AA67">
        <v>4.6142306357495642</v>
      </c>
      <c r="AB67" s="7">
        <f t="shared" si="9"/>
        <v>3161.6374665530529</v>
      </c>
      <c r="AC67" s="7">
        <f>等価回路パラメータ!$B$4/(等価回路パラメータ!$B$4^2+(AB67*等価回路パラメータ!$B$5)^2)</f>
        <v>1.1542336972787896E-3</v>
      </c>
      <c r="AD67" s="7">
        <f>-(AB67*等価回路パラメータ!$B$5)/(等価回路パラメータ!$B$4^2+(AB67*等価回路パラメータ!$B$5)^2)</f>
        <v>-7.0045706408760219E-2</v>
      </c>
      <c r="AE67" s="7">
        <f>AB67*等価回路パラメータ!$B$6</f>
        <v>3.427826247521257E-8</v>
      </c>
      <c r="AF67" s="7">
        <f>1/等価回路パラメータ!$B$7</f>
        <v>2.0783638028968546E-5</v>
      </c>
      <c r="AG67" s="7">
        <f>AB67*等価回路パラメータ!$B$9-1/(AB67*等価回路パラメータ!$B$10)</f>
        <v>-10842882.445002818</v>
      </c>
      <c r="AH67" s="7">
        <f>等価回路パラメータ!$B$8/(等価回路パラメータ!$B$8^2+AG67^2)</f>
        <v>1.4686459200309069E-13</v>
      </c>
      <c r="AI67" s="7">
        <f>-AG67/(等価回路パラメータ!$B$8^2+AG67^2)</f>
        <v>9.2226398752329564E-8</v>
      </c>
      <c r="AJ67" s="7">
        <f t="shared" si="10"/>
        <v>1.1750173354546226E-3</v>
      </c>
      <c r="AK67" s="7">
        <f t="shared" si="11"/>
        <v>-7.0045579904098987E-2</v>
      </c>
      <c r="AL67" s="7">
        <f t="shared" si="12"/>
        <v>0.23942010093645588</v>
      </c>
      <c r="AM67" s="7">
        <f t="shared" si="13"/>
        <v>14.272402035926907</v>
      </c>
      <c r="AN67" s="7">
        <f t="shared" si="14"/>
        <v>14.274410035439747</v>
      </c>
      <c r="AO67" s="9">
        <f t="shared" si="15"/>
        <v>89.038951203722831</v>
      </c>
      <c r="AP67" s="9">
        <f t="shared" si="16"/>
        <v>23.091163356014114</v>
      </c>
      <c r="AQ67" s="9">
        <f t="shared" si="17"/>
        <v>0.65900796364860526</v>
      </c>
    </row>
    <row r="68" spans="1:43">
      <c r="A68">
        <v>515.85551881214337</v>
      </c>
      <c r="B68">
        <v>-10.88661123337655</v>
      </c>
      <c r="C68">
        <v>71.811551324591761</v>
      </c>
      <c r="D68">
        <v>6.9443251484996001E-3</v>
      </c>
      <c r="E68">
        <v>-1.4327907858216801E-2</v>
      </c>
      <c r="F68">
        <v>8.9129933075661499E-2</v>
      </c>
      <c r="G68">
        <v>0.2712745454193432</v>
      </c>
      <c r="H68">
        <v>1.000799783367389</v>
      </c>
      <c r="I68">
        <v>-2.5026917342558066E-4</v>
      </c>
      <c r="J68">
        <v>0.41878345634277397</v>
      </c>
      <c r="K68">
        <v>14.956115200526641</v>
      </c>
      <c r="L68">
        <v>14.961977191358448</v>
      </c>
      <c r="M68">
        <v>88.396090410530391</v>
      </c>
      <c r="N68">
        <v>1.8707318494940734E-3</v>
      </c>
      <c r="O68">
        <v>-6.6809900502437528E-2</v>
      </c>
      <c r="P68">
        <v>-1.6048327504867433E-5</v>
      </c>
      <c r="Q68">
        <v>5.0174561305329122E-6</v>
      </c>
      <c r="R68">
        <v>1548.0166748237355</v>
      </c>
      <c r="S68">
        <v>1.8867801769989409E-3</v>
      </c>
      <c r="T68">
        <v>-6.681491795856806E-2</v>
      </c>
      <c r="U68">
        <v>0.42230696274673962</v>
      </c>
      <c r="V68">
        <v>14.954791985431859</v>
      </c>
      <c r="W68">
        <v>14.960753540457825</v>
      </c>
      <c r="X68">
        <v>88.382459747360073</v>
      </c>
      <c r="Y68">
        <v>4.8284076560816617E-4</v>
      </c>
      <c r="Z68">
        <v>88.382942588125687</v>
      </c>
      <c r="AA68">
        <v>4.6139451466434735</v>
      </c>
      <c r="AB68" s="7">
        <f t="shared" si="9"/>
        <v>3241.2158164279617</v>
      </c>
      <c r="AC68" s="7">
        <f>等価回路パラメータ!$B$4/(等価回路パラメータ!$B$4^2+(AB68*等価回路パラメータ!$B$5)^2)</f>
        <v>1.098266425340277E-3</v>
      </c>
      <c r="AD68" s="7">
        <f>-(AB68*等価回路パラメータ!$B$5)/(等価回路パラメータ!$B$4^2+(AB68*等価回路パラメータ!$B$5)^2)</f>
        <v>-6.8326843413320168E-2</v>
      </c>
      <c r="AE68" s="7">
        <f>AB68*等価回路パラメータ!$B$6</f>
        <v>3.5141045635272475E-8</v>
      </c>
      <c r="AF68" s="7">
        <f>1/等価回路パラメータ!$B$7</f>
        <v>2.0783638028968546E-5</v>
      </c>
      <c r="AG68" s="7">
        <f>AB68*等価回路パラメータ!$B$9-1/(AB68*等価回路パラメータ!$B$10)</f>
        <v>-10576667.930818859</v>
      </c>
      <c r="AH68" s="7">
        <f>等価回路パラメータ!$B$8/(等価回路パラメータ!$B$8^2+AG68^2)</f>
        <v>1.5435079233177079E-13</v>
      </c>
      <c r="AI68" s="7">
        <f>-AG68/(等価回路パラメータ!$B$8^2+AG68^2)</f>
        <v>9.4547735311182592E-8</v>
      </c>
      <c r="AJ68" s="7">
        <f t="shared" si="10"/>
        <v>1.1190500635235962E-3</v>
      </c>
      <c r="AK68" s="7">
        <f t="shared" si="11"/>
        <v>-6.8326713724539231E-2</v>
      </c>
      <c r="AL68" s="7">
        <f t="shared" si="12"/>
        <v>0.23963595038230612</v>
      </c>
      <c r="AM68" s="7">
        <f t="shared" si="13"/>
        <v>14.63163938199845</v>
      </c>
      <c r="AN68" s="7">
        <f t="shared" si="14"/>
        <v>14.633601620707175</v>
      </c>
      <c r="AO68" s="9">
        <f t="shared" si="15"/>
        <v>89.061697683026637</v>
      </c>
      <c r="AP68" s="9">
        <f t="shared" si="16"/>
        <v>23.307024555995337</v>
      </c>
      <c r="AQ68" s="9">
        <f t="shared" si="17"/>
        <v>0.6787550949009642</v>
      </c>
    </row>
    <row r="69" spans="1:43">
      <c r="A69">
        <v>528.83959158937114</v>
      </c>
      <c r="B69">
        <v>-10.691442602053479</v>
      </c>
      <c r="C69">
        <v>71.443174605012075</v>
      </c>
      <c r="D69">
        <v>6.9793793246085336E-3</v>
      </c>
      <c r="E69">
        <v>-1.311630011008447E-2</v>
      </c>
      <c r="F69">
        <v>9.29371844537836E-2</v>
      </c>
      <c r="G69">
        <v>0.27684717500404821</v>
      </c>
      <c r="H69">
        <v>1.0008038274330233</v>
      </c>
      <c r="I69">
        <v>-2.2910664088690924E-4</v>
      </c>
      <c r="J69">
        <v>0.4238838058380765</v>
      </c>
      <c r="K69">
        <v>15.328971832016839</v>
      </c>
      <c r="L69">
        <v>15.334831427427476</v>
      </c>
      <c r="M69">
        <v>88.416034302586709</v>
      </c>
      <c r="N69">
        <v>1.8025561937939779E-3</v>
      </c>
      <c r="O69">
        <v>-6.5186102275514968E-2</v>
      </c>
      <c r="P69">
        <v>-1.6129200339819056E-5</v>
      </c>
      <c r="Q69">
        <v>4.5931475526516663E-6</v>
      </c>
      <c r="R69">
        <v>1382.3135577991522</v>
      </c>
      <c r="S69">
        <v>1.818685394133797E-3</v>
      </c>
      <c r="T69">
        <v>-6.5190695423067616E-2</v>
      </c>
      <c r="U69">
        <v>0.42761061112705373</v>
      </c>
      <c r="V69">
        <v>15.327682951416921</v>
      </c>
      <c r="W69">
        <v>15.333646516530418</v>
      </c>
      <c r="X69">
        <v>88.401980900051157</v>
      </c>
      <c r="Y69">
        <v>4.9499385772765149E-4</v>
      </c>
      <c r="Z69">
        <v>88.402475893908885</v>
      </c>
      <c r="AA69">
        <v>4.6128855453726283</v>
      </c>
      <c r="AB69" s="7">
        <f t="shared" si="9"/>
        <v>3322.7971517291899</v>
      </c>
      <c r="AC69" s="7">
        <f>等価回路パラメータ!$B$4/(等価回路パラメータ!$B$4^2+(AB69*等価回路パラメータ!$B$5)^2)</f>
        <v>1.0450122655583868E-3</v>
      </c>
      <c r="AD69" s="7">
        <f>-(AB69*等価回路パラメータ!$B$5)/(等価回路パラメータ!$B$4^2+(AB69*等価回路パラメータ!$B$5)^2)</f>
        <v>-6.66501173261701E-2</v>
      </c>
      <c r="AE69" s="7">
        <f>AB69*等価回路パラメータ!$B$6</f>
        <v>3.6025545029689966E-8</v>
      </c>
      <c r="AF69" s="7">
        <f>1/等価回路パラメータ!$B$7</f>
        <v>2.0783638028968546E-5</v>
      </c>
      <c r="AG69" s="7">
        <f>AB69*等価回路パラメータ!$B$9-1/(AB69*等価回路パラメータ!$B$10)</f>
        <v>-10316989.516951669</v>
      </c>
      <c r="AH69" s="7">
        <f>等価回路パラメータ!$B$8/(等価回路パラメータ!$B$8^2+AG69^2)</f>
        <v>1.6221859039393265E-13</v>
      </c>
      <c r="AI69" s="7">
        <f>-AG69/(等価回路パラメータ!$B$8^2+AG69^2)</f>
        <v>9.6927499863610032E-8</v>
      </c>
      <c r="AJ69" s="7">
        <f t="shared" si="10"/>
        <v>1.0657959037495739E-3</v>
      </c>
      <c r="AK69" s="7">
        <f t="shared" si="11"/>
        <v>-6.6649984373125207E-2</v>
      </c>
      <c r="AL69" s="7">
        <f t="shared" si="12"/>
        <v>0.23986280251071881</v>
      </c>
      <c r="AM69" s="7">
        <f t="shared" si="13"/>
        <v>14.999918823848095</v>
      </c>
      <c r="AN69" s="7">
        <f t="shared" si="14"/>
        <v>15.001836517108854</v>
      </c>
      <c r="AO69" s="9">
        <f t="shared" si="15"/>
        <v>89.0838647083296</v>
      </c>
      <c r="AP69" s="9">
        <f t="shared" si="16"/>
        <v>23.522888568345721</v>
      </c>
      <c r="AQ69" s="9">
        <f t="shared" si="17"/>
        <v>0.68138881442069987</v>
      </c>
    </row>
    <row r="70" spans="1:43">
      <c r="A70">
        <v>542.15047321081295</v>
      </c>
      <c r="B70">
        <v>-10.495969484653861</v>
      </c>
      <c r="C70">
        <v>71.060298975497432</v>
      </c>
      <c r="D70">
        <v>7.0837012936821658E-3</v>
      </c>
      <c r="E70">
        <v>-1.507471676698913E-2</v>
      </c>
      <c r="F70">
        <v>9.6942401936005729E-2</v>
      </c>
      <c r="G70">
        <v>0.28250666609626296</v>
      </c>
      <c r="H70">
        <v>1.0008158392543411</v>
      </c>
      <c r="I70">
        <v>-2.633180975809196E-4</v>
      </c>
      <c r="J70">
        <v>0.4302144404475951</v>
      </c>
      <c r="K70">
        <v>15.713693621860902</v>
      </c>
      <c r="L70">
        <v>15.719581791717031</v>
      </c>
      <c r="M70">
        <v>88.431729914513014</v>
      </c>
      <c r="N70">
        <v>1.7410169855823813E-3</v>
      </c>
      <c r="O70">
        <v>-6.3591095346391319E-2</v>
      </c>
      <c r="P70">
        <v>-1.6370348799541232E-5</v>
      </c>
      <c r="Q70">
        <v>5.2788946610302276E-6</v>
      </c>
      <c r="R70">
        <v>1549.6844896005146</v>
      </c>
      <c r="S70">
        <v>1.7573873343819226E-3</v>
      </c>
      <c r="T70">
        <v>-6.3596374241052356E-2</v>
      </c>
      <c r="U70">
        <v>0.4341814606795133</v>
      </c>
      <c r="V70">
        <v>15.712168923541505</v>
      </c>
      <c r="W70">
        <v>15.718166744970649</v>
      </c>
      <c r="X70">
        <v>88.417122662638846</v>
      </c>
      <c r="Y70">
        <v>5.0745284292532094E-4</v>
      </c>
      <c r="Z70">
        <v>88.417630115481771</v>
      </c>
      <c r="AA70">
        <v>4.6125005407938104</v>
      </c>
      <c r="AB70" s="7">
        <f t="shared" si="9"/>
        <v>3406.4318875586396</v>
      </c>
      <c r="AC70" s="7">
        <f>等価回路パラメータ!$B$4/(等価回路パラメータ!$B$4^2+(AB70*等価回路パラメータ!$B$5)^2)</f>
        <v>9.943397581713856E-4</v>
      </c>
      <c r="AD70" s="7">
        <f>-(AB70*等価回路パラメータ!$B$5)/(等価回路パラメータ!$B$4^2+(AB70*等価回路パラメータ!$B$5)^2)</f>
        <v>-6.5014498243371646E-2</v>
      </c>
      <c r="AE70" s="7">
        <f>AB70*等価回路パラメータ!$B$6</f>
        <v>3.6932307255636289E-8</v>
      </c>
      <c r="AF70" s="7">
        <f>1/等価回路パラメータ!$B$7</f>
        <v>2.0783638028968546E-5</v>
      </c>
      <c r="AG70" s="7">
        <f>AB70*等価回路パラメータ!$B$9-1/(AB70*等価回路パラメータ!$B$10)</f>
        <v>-10063686.729027435</v>
      </c>
      <c r="AH70" s="7">
        <f>等価回路パラメータ!$B$8/(等価回路パラメータ!$B$8^2+AG70^2)</f>
        <v>1.7048743755665326E-13</v>
      </c>
      <c r="AI70" s="7">
        <f>-AG70/(等価回路パラメータ!$B$8^2+AG70^2)</f>
        <v>9.9367163041023752E-8</v>
      </c>
      <c r="AJ70" s="7">
        <f t="shared" si="10"/>
        <v>1.0151233963708417E-3</v>
      </c>
      <c r="AK70" s="7">
        <f t="shared" si="11"/>
        <v>-6.5014361943901353E-2</v>
      </c>
      <c r="AL70" s="7">
        <f t="shared" si="12"/>
        <v>0.24010121817553889</v>
      </c>
      <c r="AM70" s="7">
        <f t="shared" si="13"/>
        <v>15.377467958519503</v>
      </c>
      <c r="AN70" s="7">
        <f t="shared" si="14"/>
        <v>15.379342294463159</v>
      </c>
      <c r="AO70" s="9">
        <f t="shared" si="15"/>
        <v>89.105465950083172</v>
      </c>
      <c r="AP70" s="9">
        <f t="shared" si="16"/>
        <v>23.738755260682748</v>
      </c>
      <c r="AQ70" s="9">
        <f t="shared" si="17"/>
        <v>0.68783583460140107</v>
      </c>
    </row>
    <row r="71" spans="1:43">
      <c r="A71">
        <v>555.79638944834221</v>
      </c>
      <c r="B71">
        <v>-10.30224300158971</v>
      </c>
      <c r="C71">
        <v>70.665954194370428</v>
      </c>
      <c r="D71">
        <v>6.9168173681108999E-3</v>
      </c>
      <c r="E71">
        <v>-1.5248910001247401E-2</v>
      </c>
      <c r="F71">
        <v>0.10111473232940399</v>
      </c>
      <c r="G71">
        <v>0.28818926702191416</v>
      </c>
      <c r="H71">
        <v>1.0007966097370384</v>
      </c>
      <c r="I71">
        <v>-2.6635570580334222E-4</v>
      </c>
      <c r="J71">
        <v>0.43803148621688881</v>
      </c>
      <c r="K71">
        <v>16.1066845696066</v>
      </c>
      <c r="L71">
        <v>16.112639740518024</v>
      </c>
      <c r="M71">
        <v>88.442188972251913</v>
      </c>
      <c r="N71">
        <v>1.6872208571120447E-3</v>
      </c>
      <c r="O71">
        <v>-6.2040138665532304E-2</v>
      </c>
      <c r="P71">
        <v>-1.5984868095594799E-5</v>
      </c>
      <c r="Q71">
        <v>5.339996594554742E-6</v>
      </c>
      <c r="R71">
        <v>1529.1334565178324</v>
      </c>
      <c r="S71">
        <v>1.7032057252076396E-3</v>
      </c>
      <c r="T71">
        <v>-6.2045478662126861E-2</v>
      </c>
      <c r="U71">
        <v>0.44209915903895991</v>
      </c>
      <c r="V71">
        <v>16.105073822102124</v>
      </c>
      <c r="W71">
        <v>16.111140694618182</v>
      </c>
      <c r="X71">
        <v>88.427572795472869</v>
      </c>
      <c r="Y71">
        <v>5.2022542052364837E-4</v>
      </c>
      <c r="Z71">
        <v>88.4280930208934</v>
      </c>
      <c r="AA71">
        <v>4.6117645891718597</v>
      </c>
      <c r="AB71" s="7">
        <f t="shared" si="9"/>
        <v>3492.1717079652872</v>
      </c>
      <c r="AC71" s="7">
        <f>等価回路パラメータ!$B$4/(等価回路パラメータ!$B$4^2+(AB71*等価回路パラメータ!$B$5)^2)</f>
        <v>9.4612380712793718E-4</v>
      </c>
      <c r="AD71" s="7">
        <f>-(AB71*等価回路パラメータ!$B$5)/(等価回路パラメータ!$B$4^2+(AB71*等価回路パラメータ!$B$5)^2)</f>
        <v>-6.3418981213924405E-2</v>
      </c>
      <c r="AE71" s="7">
        <f>AB71*等価回路パラメータ!$B$6</f>
        <v>3.7861892668122209E-8</v>
      </c>
      <c r="AF71" s="7">
        <f>1/等価回路パラメータ!$B$7</f>
        <v>2.0783638028968546E-5</v>
      </c>
      <c r="AG71" s="7">
        <f>AB71*等価回路パラメータ!$B$9-1/(AB71*等価回路パラメータ!$B$10)</f>
        <v>-9816603.0326401275</v>
      </c>
      <c r="AH71" s="7">
        <f>等価回路パラメータ!$B$8/(等価回路パラメータ!$B$8^2+AG71^2)</f>
        <v>1.7917777669102021E-13</v>
      </c>
      <c r="AI71" s="7">
        <f>-AG71/(等価回路パラメータ!$B$8^2+AG71^2)</f>
        <v>1.0186823249059925E-7</v>
      </c>
      <c r="AJ71" s="7">
        <f t="shared" si="10"/>
        <v>9.6690744533608347E-4</v>
      </c>
      <c r="AK71" s="7">
        <f t="shared" si="11"/>
        <v>-6.3418841483799254E-2</v>
      </c>
      <c r="AL71" s="7">
        <f t="shared" si="12"/>
        <v>0.24035178682020211</v>
      </c>
      <c r="AM71" s="7">
        <f t="shared" si="13"/>
        <v>15.76452011226381</v>
      </c>
      <c r="AN71" s="7">
        <f t="shared" si="14"/>
        <v>15.766352252547126</v>
      </c>
      <c r="AO71" s="9">
        <f t="shared" si="15"/>
        <v>89.126514731122015</v>
      </c>
      <c r="AP71" s="9">
        <f t="shared" si="16"/>
        <v>23.954624507239934</v>
      </c>
      <c r="AQ71" s="9">
        <f t="shared" si="17"/>
        <v>0.69842171022861521</v>
      </c>
    </row>
    <row r="72" spans="1:43">
      <c r="A72">
        <v>569.78577311634126</v>
      </c>
      <c r="B72">
        <v>-10.109009313968381</v>
      </c>
      <c r="C72">
        <v>70.257518313734835</v>
      </c>
      <c r="D72">
        <v>6.8475240070478803E-3</v>
      </c>
      <c r="E72">
        <v>-1.6237740977693701E-2</v>
      </c>
      <c r="F72">
        <v>0.10548736783667863</v>
      </c>
      <c r="G72">
        <v>0.29392792042153565</v>
      </c>
      <c r="H72">
        <v>1.0007886209748982</v>
      </c>
      <c r="I72">
        <v>-2.8362554753560385E-4</v>
      </c>
      <c r="J72">
        <v>0.44748336791337356</v>
      </c>
      <c r="K72">
        <v>16.510821381055585</v>
      </c>
      <c r="L72">
        <v>16.51688421106358</v>
      </c>
      <c r="M72">
        <v>88.447525235608666</v>
      </c>
      <c r="N72">
        <v>1.6402900466279198E-3</v>
      </c>
      <c r="O72">
        <v>-6.0521882856302459E-2</v>
      </c>
      <c r="P72">
        <v>-1.5824895489107969E-5</v>
      </c>
      <c r="Q72">
        <v>5.6863194237734816E-6</v>
      </c>
      <c r="R72">
        <v>1588.3265026840529</v>
      </c>
      <c r="S72">
        <v>1.6561149421170278E-3</v>
      </c>
      <c r="T72">
        <v>-6.0527569175726235E-2</v>
      </c>
      <c r="U72">
        <v>0.4517092670524519</v>
      </c>
      <c r="V72">
        <v>16.509037635928692</v>
      </c>
      <c r="W72">
        <v>16.515216163479398</v>
      </c>
      <c r="X72">
        <v>88.432702166436911</v>
      </c>
      <c r="Y72">
        <v>5.3331948363689549E-4</v>
      </c>
      <c r="Z72">
        <v>88.433235485920548</v>
      </c>
      <c r="AA72">
        <v>4.6113733782392927</v>
      </c>
      <c r="AB72" s="7">
        <f t="shared" si="9"/>
        <v>3580.0695978845565</v>
      </c>
      <c r="AC72" s="7">
        <f>等価回路パラメータ!$B$4/(等価回路パラメータ!$B$4^2+(AB72*等価回路パラメータ!$B$5)^2)</f>
        <v>9.0024537259775033E-4</v>
      </c>
      <c r="AD72" s="7">
        <f>-(AB72*等価回路パラメータ!$B$5)/(等価回路パラメータ!$B$4^2+(AB72*等価回路パラメータ!$B$5)^2)</f>
        <v>-6.1862585651036556E-2</v>
      </c>
      <c r="AE72" s="7">
        <f>AB72*等価回路パラメータ!$B$6</f>
        <v>3.8814875726282554E-8</v>
      </c>
      <c r="AF72" s="7">
        <f>1/等価回路パラメータ!$B$7</f>
        <v>2.0783638028968546E-5</v>
      </c>
      <c r="AG72" s="7">
        <f>AB72*等価回路パラメータ!$B$9-1/(AB72*等価回路パラメータ!$B$10)</f>
        <v>-9575585.7366173621</v>
      </c>
      <c r="AH72" s="7">
        <f>等価回路パラメータ!$B$8/(等価回路パラメータ!$B$8^2+AG72^2)</f>
        <v>1.8831109271254992E-13</v>
      </c>
      <c r="AI72" s="7">
        <f>-AG72/(等価回路パラメータ!$B$8^2+AG72^2)</f>
        <v>1.0443225380696188E-7</v>
      </c>
      <c r="AJ72" s="7">
        <f t="shared" si="10"/>
        <v>9.2102901081502994E-4</v>
      </c>
      <c r="AK72" s="7">
        <f t="shared" si="11"/>
        <v>-6.1862442403907023E-2</v>
      </c>
      <c r="AL72" s="7">
        <f t="shared" si="12"/>
        <v>0.24061512793514242</v>
      </c>
      <c r="AM72" s="7">
        <f t="shared" si="13"/>
        <v>16.161314484789695</v>
      </c>
      <c r="AN72" s="7">
        <f t="shared" si="14"/>
        <v>16.163105565331943</v>
      </c>
      <c r="AO72" s="9">
        <f t="shared" si="15"/>
        <v>89.147024034751794</v>
      </c>
      <c r="AP72" s="9">
        <f t="shared" si="16"/>
        <v>24.1704961885568</v>
      </c>
      <c r="AQ72" s="9">
        <f t="shared" si="17"/>
        <v>0.71378854883124632</v>
      </c>
    </row>
    <row r="73" spans="1:43">
      <c r="A73">
        <v>584.12726928295638</v>
      </c>
      <c r="B73">
        <v>-9.9175818338189821</v>
      </c>
      <c r="C73">
        <v>69.852469795224522</v>
      </c>
      <c r="D73">
        <v>7.2207482210121469E-3</v>
      </c>
      <c r="E73">
        <v>-1.398806784287387E-2</v>
      </c>
      <c r="F73">
        <v>0.10995949488139298</v>
      </c>
      <c r="G73">
        <v>0.29970782370863863</v>
      </c>
      <c r="H73">
        <v>1.0008316351759836</v>
      </c>
      <c r="I73">
        <v>-2.4434087832040453E-4</v>
      </c>
      <c r="J73">
        <v>0.45416545421513371</v>
      </c>
      <c r="K73">
        <v>16.922338336241854</v>
      </c>
      <c r="L73">
        <v>16.928431735575604</v>
      </c>
      <c r="M73">
        <v>88.462652254708061</v>
      </c>
      <c r="N73">
        <v>1.5848225561239343E-3</v>
      </c>
      <c r="O73">
        <v>-5.9050954335538343E-2</v>
      </c>
      <c r="P73">
        <v>-1.6686821031515821E-5</v>
      </c>
      <c r="Q73">
        <v>4.8982924749355316E-6</v>
      </c>
      <c r="R73">
        <v>1334.6191850498674</v>
      </c>
      <c r="S73">
        <v>1.6015093771554502E-3</v>
      </c>
      <c r="T73">
        <v>-5.9055852628013279E-2</v>
      </c>
      <c r="U73">
        <v>0.45886436067263237</v>
      </c>
      <c r="V73">
        <v>16.92067898363619</v>
      </c>
      <c r="W73">
        <v>16.926899709301846</v>
      </c>
      <c r="X73">
        <v>88.44660198538196</v>
      </c>
      <c r="Y73">
        <v>5.4674312404884718E-4</v>
      </c>
      <c r="Z73">
        <v>88.447148728506008</v>
      </c>
      <c r="AA73">
        <v>4.6103132696109919</v>
      </c>
      <c r="AB73" s="7">
        <f t="shared" si="9"/>
        <v>3670.1798758816053</v>
      </c>
      <c r="AC73" s="7">
        <f>等価回路パラメータ!$B$4/(等価回路パラメータ!$B$4^2+(AB73*等価回路パラメータ!$B$5)^2)</f>
        <v>8.5659117828631776E-4</v>
      </c>
      <c r="AD73" s="7">
        <f>-(AB73*等価回路パラメータ!$B$5)/(等価回路パラメータ!$B$4^2+(AB73*等価回路パラメータ!$B$5)^2)</f>
        <v>-6.0344354756135352E-2</v>
      </c>
      <c r="AE73" s="7">
        <f>AB73*等価回路パラメータ!$B$6</f>
        <v>3.9791845348376753E-8</v>
      </c>
      <c r="AF73" s="7">
        <f>1/等価回路パラメータ!$B$7</f>
        <v>2.0783638028968546E-5</v>
      </c>
      <c r="AG73" s="7">
        <f>AB73*等価回路パラメータ!$B$9-1/(AB73*等価回路パラメータ!$B$10)</f>
        <v>-9340485.8986613248</v>
      </c>
      <c r="AH73" s="7">
        <f>等価回路パラメータ!$B$8/(等価回路パラメータ!$B$8^2+AG73^2)</f>
        <v>1.9790996569782612E-13</v>
      </c>
      <c r="AI73" s="7">
        <f>-AG73/(等価回路パラメータ!$B$8^2+AG73^2)</f>
        <v>1.0706081148732341E-7</v>
      </c>
      <c r="AJ73" s="7">
        <f t="shared" si="10"/>
        <v>8.7737481651319624E-4</v>
      </c>
      <c r="AK73" s="7">
        <f t="shared" si="11"/>
        <v>-6.0344207903478518E-2</v>
      </c>
      <c r="AL73" s="7">
        <f t="shared" si="12"/>
        <v>0.24089189258949698</v>
      </c>
      <c r="AM73" s="7">
        <f t="shared" si="13"/>
        <v>16.568096297147807</v>
      </c>
      <c r="AN73" s="7">
        <f t="shared" si="14"/>
        <v>16.569847428853357</v>
      </c>
      <c r="AO73" s="9">
        <f t="shared" si="15"/>
        <v>89.167006512637528</v>
      </c>
      <c r="AP73" s="9">
        <f t="shared" si="16"/>
        <v>24.38637019118439</v>
      </c>
      <c r="AQ73" s="9">
        <f t="shared" si="17"/>
        <v>0.71985778413153412</v>
      </c>
    </row>
    <row r="74" spans="1:43">
      <c r="A74">
        <v>598.82974061251991</v>
      </c>
      <c r="B74">
        <v>-9.7273223116027445</v>
      </c>
      <c r="C74">
        <v>69.433435656268273</v>
      </c>
      <c r="D74">
        <v>6.6305865356653003E-3</v>
      </c>
      <c r="E74">
        <v>-1.500978152861876E-2</v>
      </c>
      <c r="F74">
        <v>0.11463210635610994</v>
      </c>
      <c r="G74">
        <v>0.30551499653002845</v>
      </c>
      <c r="H74">
        <v>1.000763631589827</v>
      </c>
      <c r="I74">
        <v>-2.6217016232667336E-4</v>
      </c>
      <c r="J74">
        <v>0.4628031944126883</v>
      </c>
      <c r="K74">
        <v>17.344247802266654</v>
      </c>
      <c r="L74">
        <v>17.350421280856274</v>
      </c>
      <c r="M74">
        <v>88.471517504867961</v>
      </c>
      <c r="N74">
        <v>1.5373625569143888E-3</v>
      </c>
      <c r="O74">
        <v>-5.7614980775764539E-2</v>
      </c>
      <c r="P74">
        <v>-1.5323644127511913E-5</v>
      </c>
      <c r="Q74">
        <v>5.2564297128502732E-6</v>
      </c>
      <c r="R74">
        <v>1397.036110730774</v>
      </c>
      <c r="S74">
        <v>1.5526862010419007E-3</v>
      </c>
      <c r="T74">
        <v>-5.762023720547739E-2</v>
      </c>
      <c r="U74">
        <v>0.467324303985861</v>
      </c>
      <c r="V74">
        <v>17.342420657490774</v>
      </c>
      <c r="W74">
        <v>17.348715983220735</v>
      </c>
      <c r="X74">
        <v>88.456430465658386</v>
      </c>
      <c r="Y74">
        <v>5.6050463721331865E-4</v>
      </c>
      <c r="Z74">
        <v>88.456990970295593</v>
      </c>
      <c r="AA74">
        <v>4.6092099066345993</v>
      </c>
      <c r="AB74" s="7">
        <f t="shared" si="9"/>
        <v>3762.5582277187477</v>
      </c>
      <c r="AC74" s="7">
        <f>等価回路パラメータ!$B$4/(等価回路パラメータ!$B$4^2+(AB74*等価回路パラメータ!$B$5)^2)</f>
        <v>8.1505343284609289E-4</v>
      </c>
      <c r="AD74" s="7">
        <f>-(AB74*等価回路パラメータ!$B$5)/(等価回路パラメータ!$B$4^2+(AB74*等価回路パラメータ!$B$5)^2)</f>
        <v>-5.8863354955427674E-2</v>
      </c>
      <c r="AE74" s="7">
        <f>AB74*等価回路パラメータ!$B$6</f>
        <v>4.0793405275724603E-8</v>
      </c>
      <c r="AF74" s="7">
        <f>1/等価回路パラメータ!$B$7</f>
        <v>2.0783638028968546E-5</v>
      </c>
      <c r="AG74" s="7">
        <f>AB74*等価回路パラメータ!$B$9-1/(AB74*等価回路パラメータ!$B$10)</f>
        <v>-9111158.2333063856</v>
      </c>
      <c r="AH74" s="7">
        <f>等価回路パラメータ!$B$8/(等価回路パラメータ!$B$8^2+AG74^2)</f>
        <v>2.0799812670867888E-13</v>
      </c>
      <c r="AI74" s="7">
        <f>-AG74/(等価回路パラメータ!$B$8^2+AG74^2)</f>
        <v>1.0975552991065928E-7</v>
      </c>
      <c r="AJ74" s="7">
        <f t="shared" si="10"/>
        <v>8.3583707108305955E-4</v>
      </c>
      <c r="AK74" s="7">
        <f t="shared" si="11"/>
        <v>-5.8863204406492488E-2</v>
      </c>
      <c r="AL74" s="7">
        <f t="shared" si="12"/>
        <v>0.2411827650409003</v>
      </c>
      <c r="AM74" s="7">
        <f t="shared" si="13"/>
        <v>16.985116943341211</v>
      </c>
      <c r="AN74" s="7">
        <f t="shared" si="14"/>
        <v>16.986829212808654</v>
      </c>
      <c r="AO74" s="9">
        <f t="shared" si="15"/>
        <v>89.186474492496714</v>
      </c>
      <c r="AP74" s="9">
        <f t="shared" si="16"/>
        <v>24.602246407405502</v>
      </c>
      <c r="AQ74" s="9">
        <f t="shared" si="17"/>
        <v>0.72948352220112156</v>
      </c>
    </row>
    <row r="75" spans="1:43">
      <c r="A75">
        <v>613.90227284244634</v>
      </c>
      <c r="B75">
        <v>-9.536932447303343</v>
      </c>
      <c r="C75">
        <v>69.006397749707148</v>
      </c>
      <c r="D75">
        <v>6.6108714752425102E-3</v>
      </c>
      <c r="E75">
        <v>-1.7060045177757392E-2</v>
      </c>
      <c r="F75">
        <v>0.11949677562967843</v>
      </c>
      <c r="G75">
        <v>0.31140367056365814</v>
      </c>
      <c r="H75">
        <v>1.0007613500567509</v>
      </c>
      <c r="I75">
        <v>-2.9798066269041279E-4</v>
      </c>
      <c r="J75">
        <v>0.47073620205957317</v>
      </c>
      <c r="K75">
        <v>17.779028335136186</v>
      </c>
      <c r="L75">
        <v>17.785259096046502</v>
      </c>
      <c r="M75">
        <v>88.48333119184953</v>
      </c>
      <c r="N75">
        <v>1.488185971580999E-3</v>
      </c>
      <c r="O75">
        <v>-5.6206640663983454E-2</v>
      </c>
      <c r="P75">
        <v>-1.5278301883438693E-5</v>
      </c>
      <c r="Q75">
        <v>5.9744461601394975E-6</v>
      </c>
      <c r="R75">
        <v>1548.8827467928704</v>
      </c>
      <c r="S75">
        <v>1.5034642734644377E-3</v>
      </c>
      <c r="T75">
        <v>-5.6212615110143596E-2</v>
      </c>
      <c r="U75">
        <v>0.47546107849865887</v>
      </c>
      <c r="V75">
        <v>17.776884411035571</v>
      </c>
      <c r="W75">
        <v>17.783241622395131</v>
      </c>
      <c r="X75">
        <v>88.467930631572216</v>
      </c>
      <c r="Y75">
        <v>5.7461252738052982E-4</v>
      </c>
      <c r="Z75">
        <v>88.468505244099603</v>
      </c>
      <c r="AA75">
        <v>4.6086798370848872</v>
      </c>
      <c r="AB75" s="7">
        <f t="shared" si="9"/>
        <v>3857.2617407678122</v>
      </c>
      <c r="AC75" s="7">
        <f>等価回路パラメータ!$B$4/(等価回路パラメータ!$B$4^2+(AB75*等価回路パラメータ!$B$5)^2)</f>
        <v>7.7552956470975005E-4</v>
      </c>
      <c r="AD75" s="7">
        <f>-(AB75*等価回路パラメータ!$B$5)/(等価回路パラメータ!$B$4^2+(AB75*等価回路パラメータ!$B$5)^2)</f>
        <v>-5.7418675348815597E-2</v>
      </c>
      <c r="AE75" s="7">
        <f>AB75*等価回路パラメータ!$B$6</f>
        <v>4.1820174445802714E-8</v>
      </c>
      <c r="AF75" s="7">
        <f>1/等価回路パラメータ!$B$7</f>
        <v>2.0783638028968546E-5</v>
      </c>
      <c r="AG75" s="7">
        <f>AB75*等価回路パラメータ!$B$9-1/(AB75*等価回路パラメータ!$B$10)</f>
        <v>-8887461.0221364629</v>
      </c>
      <c r="AH75" s="7">
        <f>等価回路パラメータ!$B$8/(等価回路パラメータ!$B$8^2+AG75^2)</f>
        <v>2.186005164619205E-13</v>
      </c>
      <c r="AI75" s="7">
        <f>-AG75/(等価回路パラメータ!$B$8^2+AG75^2)</f>
        <v>1.1251807434153277E-7</v>
      </c>
      <c r="AJ75" s="7">
        <f t="shared" si="10"/>
        <v>7.9631320295731913E-4</v>
      </c>
      <c r="AK75" s="7">
        <f t="shared" si="11"/>
        <v>-5.7418521010566805E-2</v>
      </c>
      <c r="AL75" s="7">
        <f t="shared" si="12"/>
        <v>0.2414884644273462</v>
      </c>
      <c r="AM75" s="7">
        <f t="shared" si="13"/>
        <v>17.412634145756186</v>
      </c>
      <c r="AN75" s="7">
        <f t="shared" si="14"/>
        <v>17.414308615974559</v>
      </c>
      <c r="AO75" s="9">
        <f t="shared" si="15"/>
        <v>89.205439985601316</v>
      </c>
      <c r="AP75" s="9">
        <f t="shared" si="16"/>
        <v>24.818124734969107</v>
      </c>
      <c r="AQ75" s="9">
        <f t="shared" si="17"/>
        <v>0.73693474150172733</v>
      </c>
    </row>
    <row r="76" spans="1:43">
      <c r="A76">
        <v>629.35418039796991</v>
      </c>
      <c r="B76">
        <v>-9.3484406796579034</v>
      </c>
      <c r="C76">
        <v>68.570508641488459</v>
      </c>
      <c r="D76">
        <v>6.892578664026195E-3</v>
      </c>
      <c r="E76">
        <v>-1.7103615398468719E-2</v>
      </c>
      <c r="F76">
        <v>0.12453578840831628</v>
      </c>
      <c r="G76">
        <v>0.31729703388943781</v>
      </c>
      <c r="H76">
        <v>1.0007938077875456</v>
      </c>
      <c r="I76">
        <v>-2.9875137462963351E-4</v>
      </c>
      <c r="J76">
        <v>0.47951086584880709</v>
      </c>
      <c r="K76">
        <v>18.222948981706988</v>
      </c>
      <c r="L76">
        <v>18.22925671168089</v>
      </c>
      <c r="M76">
        <v>88.49269124991244</v>
      </c>
      <c r="N76">
        <v>1.4429807288139707E-3</v>
      </c>
      <c r="O76">
        <v>-5.4837890182564498E-2</v>
      </c>
      <c r="P76">
        <v>-1.5929060174963454E-5</v>
      </c>
      <c r="Q76">
        <v>5.9895102384457427E-6</v>
      </c>
      <c r="R76">
        <v>1514.6640649075628</v>
      </c>
      <c r="S76">
        <v>1.4589097889889341E-3</v>
      </c>
      <c r="T76">
        <v>-5.4843879692802945E-2</v>
      </c>
      <c r="U76">
        <v>0.48469092932498553</v>
      </c>
      <c r="V76">
        <v>18.220681783562966</v>
      </c>
      <c r="W76">
        <v>18.227127309448225</v>
      </c>
      <c r="X76">
        <v>88.476226227789468</v>
      </c>
      <c r="Y76">
        <v>5.8907551285249983E-4</v>
      </c>
      <c r="Z76">
        <v>88.476815303302317</v>
      </c>
      <c r="AA76">
        <v>4.607757702546361</v>
      </c>
      <c r="AB76" s="7">
        <f t="shared" si="9"/>
        <v>3954.3489392885754</v>
      </c>
      <c r="AC76" s="7">
        <f>等価回路パラメータ!$B$4/(等価回路パラメータ!$B$4^2+(AB76*等価回路パラメータ!$B$5)^2)</f>
        <v>7.3792196970308009E-4</v>
      </c>
      <c r="AD76" s="7">
        <f>-(AB76*等価回路パラメータ!$B$5)/(等価回路パラメータ!$B$4^2+(AB76*等価回路パラメータ!$B$5)^2)</f>
        <v>-5.6009427170971272E-2</v>
      </c>
      <c r="AE76" s="7">
        <f>AB76*等価回路パラメータ!$B$6</f>
        <v>4.2872787374730993E-8</v>
      </c>
      <c r="AF76" s="7">
        <f>1/等価回路パラメータ!$B$7</f>
        <v>2.0783638028968546E-5</v>
      </c>
      <c r="AG76" s="7">
        <f>AB76*等価回路パラメータ!$B$9-1/(AB76*等価回路パラメータ!$B$10)</f>
        <v>-8669256.0262069125</v>
      </c>
      <c r="AH76" s="7">
        <f>等価回路パラメータ!$B$8/(等価回路パラメータ!$B$8^2+AG76^2)</f>
        <v>2.2974334698967438E-13</v>
      </c>
      <c r="AI76" s="7">
        <f>-AG76/(等価回路パラメータ!$B$8^2+AG76^2)</f>
        <v>1.1535015195918333E-7</v>
      </c>
      <c r="AJ76" s="7">
        <f t="shared" si="10"/>
        <v>7.5870560796179195E-4</v>
      </c>
      <c r="AK76" s="7">
        <f t="shared" si="11"/>
        <v>-5.6009268948031939E-2</v>
      </c>
      <c r="AL76" s="7">
        <f t="shared" si="12"/>
        <v>0.24180974654530352</v>
      </c>
      <c r="AM76" s="7">
        <f t="shared" si="13"/>
        <v>17.850912114509359</v>
      </c>
      <c r="AN76" s="7">
        <f t="shared" si="14"/>
        <v>17.852549825542045</v>
      </c>
      <c r="AO76" s="9">
        <f t="shared" si="15"/>
        <v>89.223914694092343</v>
      </c>
      <c r="AP76" s="9">
        <f t="shared" si="16"/>
        <v>25.034005076838124</v>
      </c>
      <c r="AQ76" s="9">
        <f t="shared" si="17"/>
        <v>0.74709939079002652</v>
      </c>
    </row>
    <row r="77" spans="1:43">
      <c r="A77">
        <v>645.19501214821742</v>
      </c>
      <c r="B77">
        <v>-9.1604532197950856</v>
      </c>
      <c r="C77">
        <v>68.127998423758726</v>
      </c>
      <c r="D77">
        <v>6.986840126163245E-3</v>
      </c>
      <c r="E77">
        <v>-1.8862002243068329E-2</v>
      </c>
      <c r="F77">
        <v>0.12976083984890921</v>
      </c>
      <c r="G77">
        <v>0.32324657384138122</v>
      </c>
      <c r="H77">
        <v>1.0008046590729807</v>
      </c>
      <c r="I77">
        <v>-3.294689515819856E-4</v>
      </c>
      <c r="J77">
        <v>0.48740044294161539</v>
      </c>
      <c r="K77">
        <v>18.679037493265877</v>
      </c>
      <c r="L77">
        <v>18.685395389624809</v>
      </c>
      <c r="M77">
        <v>88.505294882468831</v>
      </c>
      <c r="N77">
        <v>1.3959868757069775E-3</v>
      </c>
      <c r="O77">
        <v>-5.3499522967321633E-2</v>
      </c>
      <c r="P77">
        <v>-1.6146996094345337E-5</v>
      </c>
      <c r="Q77">
        <v>6.6052075272046023E-6</v>
      </c>
      <c r="R77">
        <v>1629.3545491032228</v>
      </c>
      <c r="S77">
        <v>1.4121338718013229E-3</v>
      </c>
      <c r="T77">
        <v>-5.3506128174848837E-2</v>
      </c>
      <c r="U77">
        <v>0.4929086298797748</v>
      </c>
      <c r="V77">
        <v>18.676439150343487</v>
      </c>
      <c r="W77">
        <v>18.682942441004656</v>
      </c>
      <c r="X77">
        <v>88.488200583681703</v>
      </c>
      <c r="Y77">
        <v>6.0390253137073161E-4</v>
      </c>
      <c r="Z77">
        <v>88.48880448621307</v>
      </c>
      <c r="AA77">
        <v>4.6070529904365074</v>
      </c>
      <c r="AB77" s="7">
        <f t="shared" si="9"/>
        <v>4053.8798205952344</v>
      </c>
      <c r="AC77" s="7">
        <f>等価回路パラメータ!$B$4/(等価回路パラメータ!$B$4^2+(AB77*等価回路パラメータ!$B$5)^2)</f>
        <v>7.0213777082531669E-4</v>
      </c>
      <c r="AD77" s="7">
        <f>-(AB77*等価回路パラメータ!$B$5)/(等価回路パラメータ!$B$4^2+(AB77*等価回路パラメータ!$B$5)^2)</f>
        <v>-5.4634743264368714E-2</v>
      </c>
      <c r="AE77" s="7">
        <f>AB77*等価回路パラメータ!$B$6</f>
        <v>4.395189454938708E-8</v>
      </c>
      <c r="AF77" s="7">
        <f>1/等価回路パラメータ!$B$7</f>
        <v>2.0783638028968546E-5</v>
      </c>
      <c r="AG77" s="7">
        <f>AB77*等価回路パラメータ!$B$9-1/(AB77*等価回路パラメータ!$B$10)</f>
        <v>-8456408.4006164558</v>
      </c>
      <c r="AH77" s="7">
        <f>等価回路パラメータ!$B$8/(等価回路パラメータ!$B$8^2+AG77^2)</f>
        <v>2.4145416644275384E-13</v>
      </c>
      <c r="AI77" s="7">
        <f>-AG77/(等価回路パラメータ!$B$8^2+AG77^2)</f>
        <v>1.1825351291251884E-7</v>
      </c>
      <c r="AJ77" s="7">
        <f t="shared" si="10"/>
        <v>7.2292140909573945E-4</v>
      </c>
      <c r="AK77" s="7">
        <f t="shared" si="11"/>
        <v>-5.4634581058961254E-2</v>
      </c>
      <c r="AL77" s="7">
        <f t="shared" si="12"/>
        <v>0.24214740571848425</v>
      </c>
      <c r="AM77" s="7">
        <f t="shared" si="13"/>
        <v>18.300221710810685</v>
      </c>
      <c r="AN77" s="7">
        <f t="shared" si="14"/>
        <v>18.301823680467557</v>
      </c>
      <c r="AO77" s="9">
        <f t="shared" si="15"/>
        <v>89.241910018111284</v>
      </c>
      <c r="AP77" s="9">
        <f t="shared" si="16"/>
        <v>25.249887340950089</v>
      </c>
      <c r="AQ77" s="9">
        <f t="shared" si="17"/>
        <v>0.75310553189819984</v>
      </c>
    </row>
    <row r="78" spans="1:43">
      <c r="A78">
        <v>661.43455730715482</v>
      </c>
      <c r="B78">
        <v>-8.9755827425422225</v>
      </c>
      <c r="C78">
        <v>67.679060186214173</v>
      </c>
      <c r="D78">
        <v>6.9107182359214288E-3</v>
      </c>
      <c r="E78">
        <v>-1.8425774526901861E-2</v>
      </c>
      <c r="F78">
        <v>0.13513544320935389</v>
      </c>
      <c r="G78">
        <v>0.32915156070921386</v>
      </c>
      <c r="H78">
        <v>1.0007958906824308</v>
      </c>
      <c r="I78">
        <v>-3.218463946486641E-4</v>
      </c>
      <c r="J78">
        <v>0.49624318040315951</v>
      </c>
      <c r="K78">
        <v>19.141826093640315</v>
      </c>
      <c r="L78">
        <v>19.148257453180062</v>
      </c>
      <c r="M78">
        <v>88.514965469465366</v>
      </c>
      <c r="N78">
        <v>1.3534307375268459E-3</v>
      </c>
      <c r="O78">
        <v>-5.2206532665050778E-2</v>
      </c>
      <c r="P78">
        <v>-1.5971106071466609E-5</v>
      </c>
      <c r="Q78">
        <v>6.4525032788636652E-6</v>
      </c>
      <c r="R78">
        <v>1552.6068010851209</v>
      </c>
      <c r="S78">
        <v>1.3694018435983124E-3</v>
      </c>
      <c r="T78">
        <v>-5.2212985168329645E-2</v>
      </c>
      <c r="U78">
        <v>0.50196706854003192</v>
      </c>
      <c r="V78">
        <v>19.139158624032465</v>
      </c>
      <c r="W78">
        <v>19.145740094699264</v>
      </c>
      <c r="X78">
        <v>88.497634965325631</v>
      </c>
      <c r="Y78">
        <v>6.1910274563949693E-4</v>
      </c>
      <c r="Z78">
        <v>88.498254068071276</v>
      </c>
      <c r="AA78">
        <v>4.6052805496524893</v>
      </c>
      <c r="AB78" s="7">
        <f t="shared" si="9"/>
        <v>4155.9158921331491</v>
      </c>
      <c r="AC78" s="7">
        <f>等価回路パラメータ!$B$4/(等価回路パラメータ!$B$4^2+(AB78*等価回路パラメータ!$B$5)^2)</f>
        <v>6.680885896137574E-4</v>
      </c>
      <c r="AD78" s="7">
        <f>-(AB78*等価回路パラメータ!$B$5)/(等価回路パラメータ!$B$4^2+(AB78*等価回路パラメータ!$B$5)^2)</f>
        <v>-5.3293777564071582E-2</v>
      </c>
      <c r="AE78" s="7">
        <f>AB78*等価回路パラメータ!$B$6</f>
        <v>4.5058162829389924E-8</v>
      </c>
      <c r="AF78" s="7">
        <f>1/等価回路パラメータ!$B$7</f>
        <v>2.0783638028968546E-5</v>
      </c>
      <c r="AG78" s="7">
        <f>AB78*等価回路パラメータ!$B$9-1/(AB78*等価回路パラメータ!$B$10)</f>
        <v>-8248786.6111766174</v>
      </c>
      <c r="AH78" s="7">
        <f>等価回路パラメータ!$B$8/(等価回路パラメータ!$B$8^2+AG78^2)</f>
        <v>2.5376192719729213E-13</v>
      </c>
      <c r="AI78" s="7">
        <f>-AG78/(等価回路パラメータ!$B$8^2+AG78^2)</f>
        <v>1.2122995140166164E-7</v>
      </c>
      <c r="AJ78" s="7">
        <f t="shared" si="10"/>
        <v>6.8887222789648791E-4</v>
      </c>
      <c r="AK78" s="7">
        <f t="shared" si="11"/>
        <v>-5.3293611275957345E-2</v>
      </c>
      <c r="AL78" s="7">
        <f t="shared" si="12"/>
        <v>0.24250227676188477</v>
      </c>
      <c r="AM78" s="7">
        <f t="shared" si="13"/>
        <v>18.76084061444336</v>
      </c>
      <c r="AN78" s="7">
        <f t="shared" si="14"/>
        <v>18.762407838941733</v>
      </c>
      <c r="AO78" s="9">
        <f t="shared" si="15"/>
        <v>89.259437062752099</v>
      </c>
      <c r="AP78" s="9">
        <f t="shared" si="16"/>
        <v>25.465771439990053</v>
      </c>
      <c r="AQ78" s="9">
        <f t="shared" si="17"/>
        <v>0.76118299468083706</v>
      </c>
    </row>
    <row r="79" spans="1:43">
      <c r="A79">
        <v>678.08285148306163</v>
      </c>
      <c r="B79">
        <v>-8.7899929801694103</v>
      </c>
      <c r="C79">
        <v>67.219821056485969</v>
      </c>
      <c r="D79">
        <v>6.8510188562917766E-3</v>
      </c>
      <c r="E79">
        <v>-2.0318468451222319E-2</v>
      </c>
      <c r="F79">
        <v>0.14074466568110544</v>
      </c>
      <c r="G79">
        <v>0.33514282936109963</v>
      </c>
      <c r="H79">
        <v>1.0007890009129559</v>
      </c>
      <c r="I79">
        <v>-3.5490398711039462E-4</v>
      </c>
      <c r="J79">
        <v>0.50435111453935921</v>
      </c>
      <c r="K79">
        <v>19.620643466897572</v>
      </c>
      <c r="L79">
        <v>19.62712460096607</v>
      </c>
      <c r="M79">
        <v>88.527529018775184</v>
      </c>
      <c r="N79">
        <v>1.3092410862801764E-3</v>
      </c>
      <c r="O79">
        <v>-5.0933073855857089E-2</v>
      </c>
      <c r="P79">
        <v>-1.5833424507082097E-5</v>
      </c>
      <c r="Q79">
        <v>7.1153527212738462E-6</v>
      </c>
      <c r="R79">
        <v>1670.0666518203343</v>
      </c>
      <c r="S79">
        <v>1.3250745107872585E-3</v>
      </c>
      <c r="T79">
        <v>-5.094018920857836E-2</v>
      </c>
      <c r="U79">
        <v>0.51029983696526582</v>
      </c>
      <c r="V79">
        <v>19.617591340333924</v>
      </c>
      <c r="W79">
        <v>19.624227269371683</v>
      </c>
      <c r="X79">
        <v>88.50993760926157</v>
      </c>
      <c r="Y79">
        <v>6.346855489881457E-4</v>
      </c>
      <c r="Z79">
        <v>88.510572294810558</v>
      </c>
      <c r="AA79">
        <v>4.6045061109304539</v>
      </c>
      <c r="AB79" s="7">
        <f t="shared" si="9"/>
        <v>4260.52020948881</v>
      </c>
      <c r="AC79" s="7">
        <f>等価回路パラメータ!$B$4/(等価回路パラメータ!$B$4^2+(AB79*等価回路パラメータ!$B$5)^2)</f>
        <v>6.3569032853711804E-4</v>
      </c>
      <c r="AD79" s="7">
        <f>-(AB79*等価回路パラメータ!$B$5)/(等価回路パラメータ!$B$4^2+(AB79*等価回路パラメータ!$B$5)^2)</f>
        <v>-5.1985704594072729E-2</v>
      </c>
      <c r="AE79" s="7">
        <f>AB79*等価回路パラメータ!$B$6</f>
        <v>4.6192275859201342E-8</v>
      </c>
      <c r="AF79" s="7">
        <f>1/等価回路パラメータ!$B$7</f>
        <v>2.0783638028968546E-5</v>
      </c>
      <c r="AG79" s="7">
        <f>AB79*等価回路パラメータ!$B$9-1/(AB79*等価回路パラメータ!$B$10)</f>
        <v>-8046262.3531270893</v>
      </c>
      <c r="AH79" s="7">
        <f>等価回路パラメータ!$B$8/(等価回路パラメータ!$B$8^2+AG79^2)</f>
        <v>2.6669705743300503E-13</v>
      </c>
      <c r="AI79" s="7">
        <f>-AG79/(等価回路パラメータ!$B$8^2+AG79^2)</f>
        <v>1.242813067867165E-7</v>
      </c>
      <c r="AJ79" s="7">
        <f t="shared" si="10"/>
        <v>6.5647396683278362E-4</v>
      </c>
      <c r="AK79" s="7">
        <f t="shared" si="11"/>
        <v>-5.1985534120490083E-2</v>
      </c>
      <c r="AL79" s="7">
        <f t="shared" si="12"/>
        <v>0.24287523704595948</v>
      </c>
      <c r="AM79" s="7">
        <f t="shared" si="13"/>
        <v>19.233053495464695</v>
      </c>
      <c r="AN79" s="7">
        <f t="shared" si="14"/>
        <v>19.234586950079713</v>
      </c>
      <c r="AO79" s="9">
        <f t="shared" si="15"/>
        <v>89.276506644837411</v>
      </c>
      <c r="AP79" s="9">
        <f t="shared" si="16"/>
        <v>25.681657291175163</v>
      </c>
      <c r="AQ79" s="9">
        <f t="shared" si="17"/>
        <v>0.76593435002683918</v>
      </c>
    </row>
    <row r="80" spans="1:43">
      <c r="A80">
        <v>695.15018288027113</v>
      </c>
      <c r="B80">
        <v>-8.6059867609097989</v>
      </c>
      <c r="C80">
        <v>66.749546470015503</v>
      </c>
      <c r="D80">
        <v>6.8870424720384772E-3</v>
      </c>
      <c r="E80">
        <v>-1.8723082966772608E-2</v>
      </c>
      <c r="F80">
        <v>0.14656289771175932</v>
      </c>
      <c r="G80">
        <v>0.34112693859298937</v>
      </c>
      <c r="H80">
        <v>1.0007931610601486</v>
      </c>
      <c r="I80">
        <v>-3.2703864426532342E-4</v>
      </c>
      <c r="J80">
        <v>0.51376447501995326</v>
      </c>
      <c r="K80">
        <v>20.110890888659167</v>
      </c>
      <c r="L80">
        <v>20.117452280826885</v>
      </c>
      <c r="M80">
        <v>88.536607102499786</v>
      </c>
      <c r="N80">
        <v>1.2694573410070061E-3</v>
      </c>
      <c r="O80">
        <v>-4.9691871108464146E-2</v>
      </c>
      <c r="P80">
        <v>-1.5916448884291101E-5</v>
      </c>
      <c r="Q80">
        <v>6.5566352878439369E-6</v>
      </c>
      <c r="R80">
        <v>1501.1445610032226</v>
      </c>
      <c r="S80">
        <v>1.2853737898912971E-3</v>
      </c>
      <c r="T80">
        <v>-4.9698427743751987E-2</v>
      </c>
      <c r="U80">
        <v>0.52006033323825995</v>
      </c>
      <c r="V80">
        <v>20.107910319237977</v>
      </c>
      <c r="W80">
        <v>20.114634477333286</v>
      </c>
      <c r="X80">
        <v>88.518462615290773</v>
      </c>
      <c r="Y80">
        <v>6.5066057117593387E-4</v>
      </c>
      <c r="Z80">
        <v>88.519113275861955</v>
      </c>
      <c r="AA80">
        <v>4.6037149976646887</v>
      </c>
      <c r="AB80" s="7">
        <f t="shared" si="9"/>
        <v>4367.757415356522</v>
      </c>
      <c r="AC80" s="7">
        <f>等価回路パラメータ!$B$4/(等価回路パラメータ!$B$4^2+(AB80*等価回路パラメータ!$B$5)^2)</f>
        <v>6.048629638884163E-4</v>
      </c>
      <c r="AD80" s="7">
        <f>-(AB80*等価回路パラメータ!$B$5)/(等価回路パラメータ!$B$4^2+(AB80*等価回路パラメータ!$B$5)^2)</f>
        <v>-5.0709718974980417E-2</v>
      </c>
      <c r="AE80" s="7">
        <f>AB80*等価回路パラメータ!$B$6</f>
        <v>4.7354934490600174E-8</v>
      </c>
      <c r="AF80" s="7">
        <f>1/等価回路パラメータ!$B$7</f>
        <v>2.0783638028968546E-5</v>
      </c>
      <c r="AG80" s="7">
        <f>AB80*等価回路パラメータ!$B$9-1/(AB80*等価回路パラメータ!$B$10)</f>
        <v>-7848710.4718467873</v>
      </c>
      <c r="AH80" s="7">
        <f>等価回路パラメータ!$B$8/(等価回路パラメータ!$B$8^2+AG80^2)</f>
        <v>2.8029153636004792E-13</v>
      </c>
      <c r="AI80" s="7">
        <f>-AG80/(等価回路パラメータ!$B$8^2+AG80^2)</f>
        <v>1.2740946472444691E-7</v>
      </c>
      <c r="AJ80" s="7">
        <f t="shared" si="10"/>
        <v>6.2564660219767637E-4</v>
      </c>
      <c r="AK80" s="7">
        <f t="shared" si="11"/>
        <v>-5.0709544210581207E-2</v>
      </c>
      <c r="AL80" s="7">
        <f t="shared" si="12"/>
        <v>0.24326720866603338</v>
      </c>
      <c r="AM80" s="7">
        <f t="shared" si="13"/>
        <v>19.717152190234845</v>
      </c>
      <c r="AN80" s="7">
        <f t="shared" si="14"/>
        <v>19.718652829939852</v>
      </c>
      <c r="AO80" s="9">
        <f t="shared" si="15"/>
        <v>89.293129299522832</v>
      </c>
      <c r="AP80" s="9">
        <f t="shared" si="16"/>
        <v>25.897544816050431</v>
      </c>
      <c r="AQ80" s="9">
        <f t="shared" si="17"/>
        <v>0.77401602366086308</v>
      </c>
    </row>
    <row r="81" spans="1:43">
      <c r="A81">
        <v>712.64709865700593</v>
      </c>
      <c r="B81">
        <v>-8.4240369898542049</v>
      </c>
      <c r="C81">
        <v>66.275690052259264</v>
      </c>
      <c r="D81">
        <v>6.7639798852495488E-3</v>
      </c>
      <c r="E81">
        <v>-1.7953973966626791E-2</v>
      </c>
      <c r="F81">
        <v>0.15254125305304025</v>
      </c>
      <c r="G81">
        <v>0.34709846208269807</v>
      </c>
      <c r="H81">
        <v>1.0007789861188856</v>
      </c>
      <c r="I81">
        <v>-3.1360006974206686E-4</v>
      </c>
      <c r="J81">
        <v>0.52225324611200508</v>
      </c>
      <c r="K81">
        <v>20.610769283091415</v>
      </c>
      <c r="L81">
        <v>20.617384870392733</v>
      </c>
      <c r="M81">
        <v>88.548501280125535</v>
      </c>
      <c r="N81">
        <v>1.2286098472966181E-3</v>
      </c>
      <c r="O81">
        <v>-4.8487193311066469E-2</v>
      </c>
      <c r="P81">
        <v>-1.563208609180011E-5</v>
      </c>
      <c r="Q81">
        <v>6.2873901425295389E-6</v>
      </c>
      <c r="R81">
        <v>1404.158134112394</v>
      </c>
      <c r="S81">
        <v>1.2442419333884183E-3</v>
      </c>
      <c r="T81">
        <v>-4.8493480701208999E-2</v>
      </c>
      <c r="U81">
        <v>0.5287523424359416</v>
      </c>
      <c r="V81">
        <v>20.60776190351395</v>
      </c>
      <c r="W81">
        <v>20.614544130578111</v>
      </c>
      <c r="X81">
        <v>88.530231846151025</v>
      </c>
      <c r="Y81">
        <v>6.6703768434295762E-4</v>
      </c>
      <c r="Z81">
        <v>88.530898883835363</v>
      </c>
      <c r="AA81">
        <v>4.6023160399950767</v>
      </c>
      <c r="AB81" s="7">
        <f t="shared" si="9"/>
        <v>4477.6937794858604</v>
      </c>
      <c r="AC81" s="7">
        <f>等価回路パラメータ!$B$4/(等価回路パラメータ!$B$4^2+(AB81*等価回路パラメータ!$B$5)^2)</f>
        <v>5.7553034867331753E-4</v>
      </c>
      <c r="AD81" s="7">
        <f>-(AB81*等価回路パラメータ!$B$5)/(等価回路パラメータ!$B$4^2+(AB81*等価回路パラメータ!$B$5)^2)</f>
        <v>-4.9465034942845855E-2</v>
      </c>
      <c r="AE81" s="7">
        <f>AB81*等価回路パラメータ!$B$6</f>
        <v>4.854685721578995E-8</v>
      </c>
      <c r="AF81" s="7">
        <f>1/等価回路パラメータ!$B$7</f>
        <v>2.0783638028968546E-5</v>
      </c>
      <c r="AG81" s="7">
        <f>AB81*等価回路パラメータ!$B$9-1/(AB81*等価回路パラメータ!$B$10)</f>
        <v>-7656008.8855116414</v>
      </c>
      <c r="AH81" s="7">
        <f>等価回路パラメータ!$B$8/(等価回路パラメータ!$B$8^2+AG81^2)</f>
        <v>2.945789732804457E-13</v>
      </c>
      <c r="AI81" s="7">
        <f>-AG81/(等価回路パラメータ!$B$8^2+AG81^2)</f>
        <v>1.3061635833356077E-7</v>
      </c>
      <c r="AJ81" s="7">
        <f t="shared" si="10"/>
        <v>5.96313986996865E-4</v>
      </c>
      <c r="AK81" s="7">
        <f t="shared" si="11"/>
        <v>-4.9464855779630307E-2</v>
      </c>
      <c r="AL81" s="7">
        <f t="shared" si="12"/>
        <v>0.24367916072231849</v>
      </c>
      <c r="AM81" s="7">
        <f t="shared" si="13"/>
        <v>20.213435881882489</v>
      </c>
      <c r="AN81" s="7">
        <f t="shared" si="14"/>
        <v>20.214904641980009</v>
      </c>
      <c r="AO81" s="9">
        <f t="shared" si="15"/>
        <v>89.309315286732996</v>
      </c>
      <c r="AP81" s="9">
        <f t="shared" si="16"/>
        <v>26.11343394029511</v>
      </c>
      <c r="AQ81" s="9">
        <f t="shared" si="17"/>
        <v>0.77841640289761926</v>
      </c>
    </row>
    <row r="82" spans="1:43">
      <c r="A82">
        <v>730.58441144324854</v>
      </c>
      <c r="B82">
        <v>-8.2427017314680278</v>
      </c>
      <c r="C82">
        <v>65.794675344732013</v>
      </c>
      <c r="D82">
        <v>6.6983698046113316E-3</v>
      </c>
      <c r="E82">
        <v>-2.0162625305616189E-2</v>
      </c>
      <c r="F82">
        <v>0.15872927406561718</v>
      </c>
      <c r="G82">
        <v>0.35310088533628514</v>
      </c>
      <c r="H82">
        <v>1.0007714137913795</v>
      </c>
      <c r="I82">
        <v>-3.5217567571748005E-4</v>
      </c>
      <c r="J82">
        <v>0.5297010795236976</v>
      </c>
      <c r="K82">
        <v>21.124545835292185</v>
      </c>
      <c r="L82">
        <v>21.13118595774996</v>
      </c>
      <c r="M82">
        <v>88.56360094146747</v>
      </c>
      <c r="N82">
        <v>1.1862688164900445E-3</v>
      </c>
      <c r="O82">
        <v>-4.7308549964547759E-2</v>
      </c>
      <c r="P82">
        <v>-1.5480781364334882E-5</v>
      </c>
      <c r="Q82">
        <v>7.0609018854868148E-6</v>
      </c>
      <c r="R82">
        <v>1538.1897288803639</v>
      </c>
      <c r="S82">
        <v>1.2017495978543793E-3</v>
      </c>
      <c r="T82">
        <v>-4.7315610866433246E-2</v>
      </c>
      <c r="U82">
        <v>0.53644476902185656</v>
      </c>
      <c r="V82">
        <v>21.121048833874866</v>
      </c>
      <c r="W82">
        <v>21.127860204789734</v>
      </c>
      <c r="X82">
        <v>88.545081029939084</v>
      </c>
      <c r="Y82">
        <v>6.8382700911088059E-4</v>
      </c>
      <c r="Z82">
        <v>88.545764856948196</v>
      </c>
      <c r="AA82">
        <v>4.6011374901305553</v>
      </c>
      <c r="AB82" s="7">
        <f t="shared" si="9"/>
        <v>4590.3972396346644</v>
      </c>
      <c r="AC82" s="7">
        <f>等価回路パラメータ!$B$4/(等価回路パラメータ!$B$4^2+(AB82*等価回路パラメータ!$B$5)^2)</f>
        <v>5.476200250138113E-4</v>
      </c>
      <c r="AD82" s="7">
        <f>-(AB82*等価回路パラメータ!$B$5)/(等価回路パラメータ!$B$4^2+(AB82*等価回路パラメータ!$B$5)^2)</f>
        <v>-4.8250885878925655E-2</v>
      </c>
      <c r="AE82" s="7">
        <f>AB82*等価回路パラメータ!$B$6</f>
        <v>4.9768780611408508E-8</v>
      </c>
      <c r="AF82" s="7">
        <f>1/等価回路パラメータ!$B$7</f>
        <v>2.0783638028968546E-5</v>
      </c>
      <c r="AG82" s="7">
        <f>AB82*等価回路パラメータ!$B$9-1/(AB82*等価回路パラメータ!$B$10)</f>
        <v>-7468038.5096511776</v>
      </c>
      <c r="AH82" s="7">
        <f>等価回路パラメータ!$B$8/(等価回路パラメータ!$B$8^2+AG82^2)</f>
        <v>3.0959469067956926E-13</v>
      </c>
      <c r="AI82" s="7">
        <f>-AG82/(等価回路パラメータ!$B$8^2+AG82^2)</f>
        <v>1.3390396938932805E-7</v>
      </c>
      <c r="AJ82" s="7">
        <f t="shared" si="10"/>
        <v>5.6840366335237453E-4</v>
      </c>
      <c r="AK82" s="7">
        <f t="shared" si="11"/>
        <v>-4.8250702206175652E-2</v>
      </c>
      <c r="AL82" s="7">
        <f t="shared" si="12"/>
        <v>0.24411211171617522</v>
      </c>
      <c r="AM82" s="7">
        <f t="shared" si="13"/>
        <v>20.722211285320085</v>
      </c>
      <c r="AN82" s="7">
        <f t="shared" si="14"/>
        <v>20.723649082064039</v>
      </c>
      <c r="AO82" s="9">
        <f t="shared" si="15"/>
        <v>89.325074597432746</v>
      </c>
      <c r="AP82" s="9">
        <f t="shared" si="16"/>
        <v>26.329324593539361</v>
      </c>
      <c r="AQ82" s="9">
        <f t="shared" si="17"/>
        <v>0.77930974048456392</v>
      </c>
    </row>
    <row r="83" spans="1:43">
      <c r="A83">
        <v>748.9732060226504</v>
      </c>
      <c r="B83">
        <v>-8.0637142468207497</v>
      </c>
      <c r="C83">
        <v>65.297613325222954</v>
      </c>
      <c r="D83">
        <v>7.0583994448317816E-3</v>
      </c>
      <c r="E83">
        <v>-2.0378719956511301E-2</v>
      </c>
      <c r="F83">
        <v>0.16515501636366212</v>
      </c>
      <c r="G83">
        <v>0.35903336310757028</v>
      </c>
      <c r="H83">
        <v>1.0008128952348658</v>
      </c>
      <c r="I83">
        <v>-3.5596490272440912E-4</v>
      </c>
      <c r="J83">
        <v>0.54112473226522662</v>
      </c>
      <c r="K83">
        <v>21.649699847889419</v>
      </c>
      <c r="L83">
        <v>21.656461379449144</v>
      </c>
      <c r="M83">
        <v>88.568215282634924</v>
      </c>
      <c r="N83">
        <v>1.1537783712150611E-3</v>
      </c>
      <c r="O83">
        <v>-4.6161178631084335E-2</v>
      </c>
      <c r="P83">
        <v>-1.6312477417993901E-5</v>
      </c>
      <c r="Q83">
        <v>7.136281893956396E-6</v>
      </c>
      <c r="R83">
        <v>1516.4421498490899</v>
      </c>
      <c r="S83">
        <v>1.170090848633055E-3</v>
      </c>
      <c r="T83">
        <v>-4.6168314912978292E-2</v>
      </c>
      <c r="U83">
        <v>0.54859604105670146</v>
      </c>
      <c r="V83">
        <v>21.645972885872762</v>
      </c>
      <c r="W83">
        <v>21.652923585331425</v>
      </c>
      <c r="X83">
        <v>88.548205214814729</v>
      </c>
      <c r="Y83">
        <v>7.0103892083720073E-4</v>
      </c>
      <c r="Z83">
        <v>88.548906253735566</v>
      </c>
      <c r="AA83">
        <v>4.5997153905070451</v>
      </c>
      <c r="AB83" s="7">
        <f t="shared" si="9"/>
        <v>4705.9374435527061</v>
      </c>
      <c r="AC83" s="7">
        <f>等価回路パラメータ!$B$4/(等価回路パラメータ!$B$4^2+(AB83*等価回路パラメータ!$B$5)^2)</f>
        <v>5.2106304560999397E-4</v>
      </c>
      <c r="AD83" s="7">
        <f>-(AB83*等価回路パラメータ!$B$5)/(等価回路パラメータ!$B$4^2+(AB83*等価回路パラメータ!$B$5)^2)</f>
        <v>-4.7066523850175464E-2</v>
      </c>
      <c r="AE83" s="7">
        <f>AB83*等価回路パラメータ!$B$6</f>
        <v>5.1021459793712145E-8</v>
      </c>
      <c r="AF83" s="7">
        <f>1/等価回路パラメータ!$B$7</f>
        <v>2.0783638028968546E-5</v>
      </c>
      <c r="AG83" s="7">
        <f>AB83*等価回路パラメータ!$B$9-1/(AB83*等価回路パラメータ!$B$10)</f>
        <v>-7284683.1835576026</v>
      </c>
      <c r="AH83" s="7">
        <f>等価回路パラメータ!$B$8/(等価回路パラメータ!$B$8^2+AG83^2)</f>
        <v>3.253758115530569E-13</v>
      </c>
      <c r="AI83" s="7">
        <f>-AG83/(等価回路パラメータ!$B$8^2+AG83^2)</f>
        <v>1.372743295482638E-7</v>
      </c>
      <c r="AJ83" s="7">
        <f t="shared" si="10"/>
        <v>5.4184668396433831E-4</v>
      </c>
      <c r="AK83" s="7">
        <f t="shared" si="11"/>
        <v>-4.7066335554386121E-2</v>
      </c>
      <c r="AL83" s="7">
        <f t="shared" si="12"/>
        <v>0.24456713206854677</v>
      </c>
      <c r="AM83" s="7">
        <f t="shared" si="13"/>
        <v>21.243792836922996</v>
      </c>
      <c r="AN83" s="7">
        <f t="shared" si="14"/>
        <v>21.24520056813277</v>
      </c>
      <c r="AO83" s="9">
        <f t="shared" si="15"/>
        <v>89.340416959737112</v>
      </c>
      <c r="AP83" s="9">
        <f t="shared" si="16"/>
        <v>26.545216709190488</v>
      </c>
      <c r="AQ83" s="9">
        <f t="shared" si="17"/>
        <v>0.79151070600153162</v>
      </c>
    </row>
    <row r="84" spans="1:43">
      <c r="A84">
        <v>767.82484618264107</v>
      </c>
      <c r="B84">
        <v>-7.8846185352115183</v>
      </c>
      <c r="C84">
        <v>64.79291714823934</v>
      </c>
      <c r="D84">
        <v>6.6177897043609712E-3</v>
      </c>
      <c r="E84">
        <v>-1.9139337873355089E-2</v>
      </c>
      <c r="F84">
        <v>0.17181761283764865</v>
      </c>
      <c r="G84">
        <v>0.36501388281748853</v>
      </c>
      <c r="H84">
        <v>1.0007621356811591</v>
      </c>
      <c r="I84">
        <v>-3.3429906218002451E-4</v>
      </c>
      <c r="J84">
        <v>0.55089169654411585</v>
      </c>
      <c r="K84">
        <v>22.19169927586924</v>
      </c>
      <c r="L84">
        <v>22.198535951993247</v>
      </c>
      <c r="M84">
        <v>88.577968836724693</v>
      </c>
      <c r="N84">
        <v>1.1179375948850313E-3</v>
      </c>
      <c r="O84">
        <v>-4.5034142047356937E-2</v>
      </c>
      <c r="P84">
        <v>-1.5294513522745868E-5</v>
      </c>
      <c r="Q84">
        <v>6.7026113331150122E-6</v>
      </c>
      <c r="R84">
        <v>1389.3191013452381</v>
      </c>
      <c r="S84">
        <v>1.1332321084077772E-3</v>
      </c>
      <c r="T84">
        <v>-4.504084465869005E-2</v>
      </c>
      <c r="U84">
        <v>0.55825289477975448</v>
      </c>
      <c r="V84">
        <v>22.188024613392965</v>
      </c>
      <c r="W84">
        <v>22.195046351360972</v>
      </c>
      <c r="X84">
        <v>88.558736587978629</v>
      </c>
      <c r="Y84">
        <v>7.1868405602695199E-4</v>
      </c>
      <c r="Z84">
        <v>88.559455272034654</v>
      </c>
      <c r="AA84">
        <v>4.5991397806709404</v>
      </c>
      <c r="AB84" s="7">
        <f t="shared" si="9"/>
        <v>4824.3857920221963</v>
      </c>
      <c r="AC84" s="7">
        <f>等価回路パラメータ!$B$4/(等価回路パラメータ!$B$4^2+(AB84*等価回路パラメータ!$B$5)^2)</f>
        <v>4.9579380382440636E-4</v>
      </c>
      <c r="AD84" s="7">
        <f>-(AB84*等価回路パラメータ!$B$5)/(等価回路パラメータ!$B$4^2+(AB84*等価回路パラメータ!$B$5)^2)</f>
        <v>-4.5911219160267282E-2</v>
      </c>
      <c r="AE84" s="7">
        <f>AB84*等価回路パラメータ!$B$6</f>
        <v>5.2305668885217893E-8</v>
      </c>
      <c r="AF84" s="7">
        <f>1/等価回路パラメータ!$B$7</f>
        <v>2.0783638028968546E-5</v>
      </c>
      <c r="AG84" s="7">
        <f>AB84*等価回路パラメータ!$B$9-1/(AB84*等価回路パラメータ!$B$10)</f>
        <v>-7105829.5985014681</v>
      </c>
      <c r="AH84" s="7">
        <f>等価回路パラメータ!$B$8/(等価回路パラメータ!$B$8^2+AG84^2)</f>
        <v>3.4196135118511214E-13</v>
      </c>
      <c r="AI84" s="7">
        <f>-AG84/(等価回路パラメータ!$B$8^2+AG84^2)</f>
        <v>1.4072952160363983E-7</v>
      </c>
      <c r="AJ84" s="7">
        <f t="shared" si="10"/>
        <v>5.1657744219533628E-4</v>
      </c>
      <c r="AK84" s="7">
        <f t="shared" si="11"/>
        <v>-4.591102612507679E-2</v>
      </c>
      <c r="AL84" s="7">
        <f t="shared" si="12"/>
        <v>0.24504534676679723</v>
      </c>
      <c r="AM84" s="7">
        <f t="shared" si="13"/>
        <v>21.778502888991419</v>
      </c>
      <c r="AN84" s="7">
        <f t="shared" si="14"/>
        <v>21.779881434658446</v>
      </c>
      <c r="AO84" s="9">
        <f t="shared" si="15"/>
        <v>89.35535184486335</v>
      </c>
      <c r="AP84" s="9">
        <f t="shared" si="16"/>
        <v>26.761110224268641</v>
      </c>
      <c r="AQ84" s="9">
        <f t="shared" si="17"/>
        <v>0.79589657282869553</v>
      </c>
    </row>
    <row r="85" spans="1:43">
      <c r="A85">
        <v>787.15098173694469</v>
      </c>
      <c r="B85">
        <v>-7.7079237655689568</v>
      </c>
      <c r="C85">
        <v>64.285989848930882</v>
      </c>
      <c r="D85">
        <v>6.7268387476304226E-3</v>
      </c>
      <c r="E85">
        <v>-2.1303225888999581E-2</v>
      </c>
      <c r="F85">
        <v>0.178637588979454</v>
      </c>
      <c r="G85">
        <v>0.3709493395736419</v>
      </c>
      <c r="H85">
        <v>1.0007746867241678</v>
      </c>
      <c r="I85">
        <v>-3.7209948758703209E-4</v>
      </c>
      <c r="J85">
        <v>0.55933599182026705</v>
      </c>
      <c r="K85">
        <v>22.743629580421075</v>
      </c>
      <c r="L85">
        <v>22.750506439267458</v>
      </c>
      <c r="M85">
        <v>88.591204060651904</v>
      </c>
      <c r="N85">
        <v>1.0806638615049283E-3</v>
      </c>
      <c r="O85">
        <v>-4.394177904952927E-2</v>
      </c>
      <c r="P85">
        <v>-1.554669048052475E-5</v>
      </c>
      <c r="Q85">
        <v>7.4603129398296772E-6</v>
      </c>
      <c r="R85">
        <v>1508.4090713655714</v>
      </c>
      <c r="S85">
        <v>1.096210551985453E-3</v>
      </c>
      <c r="T85">
        <v>-4.3949239362469097E-2</v>
      </c>
      <c r="U85">
        <v>0.56718031038755912</v>
      </c>
      <c r="V85">
        <v>22.739375367035457</v>
      </c>
      <c r="W85">
        <v>22.746447757560528</v>
      </c>
      <c r="X85">
        <v>88.571187607074748</v>
      </c>
      <c r="Y85">
        <v>7.3677331890578028E-4</v>
      </c>
      <c r="Z85">
        <v>88.571924380393654</v>
      </c>
      <c r="AA85">
        <v>4.5976999031365304</v>
      </c>
      <c r="AB85" s="7">
        <f t="shared" si="9"/>
        <v>4945.8154829815576</v>
      </c>
      <c r="AC85" s="7">
        <f>等価回路パラメータ!$B$4/(等価回路パラメータ!$B$4^2+(AB85*等価回路パラメータ!$B$5)^2)</f>
        <v>4.7174987197424047E-4</v>
      </c>
      <c r="AD85" s="7">
        <f>-(AB85*等価回路パラメータ!$B$5)/(等価回路パラメータ!$B$4^2+(AB85*等価回路パラメータ!$B$5)^2)</f>
        <v>-4.4784259910928374E-2</v>
      </c>
      <c r="AE85" s="7">
        <f>AB85*等価回路パラメータ!$B$6</f>
        <v>5.3622201493090526E-8</v>
      </c>
      <c r="AF85" s="7">
        <f>1/等価回路パラメータ!$B$7</f>
        <v>2.0783638028968546E-5</v>
      </c>
      <c r="AG85" s="7">
        <f>AB85*等価回路パラメータ!$B$9-1/(AB85*等価回路パラメータ!$B$10)</f>
        <v>-6931367.2277099248</v>
      </c>
      <c r="AH85" s="7">
        <f>等価回路パラメータ!$B$8/(等価回路パラメータ!$B$8^2+AG85^2)</f>
        <v>3.5939231360505006E-13</v>
      </c>
      <c r="AI85" s="7">
        <f>-AG85/(等価回路パラメータ!$B$8^2+AG85^2)</f>
        <v>1.442716807725952E-7</v>
      </c>
      <c r="AJ85" s="7">
        <f t="shared" si="10"/>
        <v>4.9253351036260132E-4</v>
      </c>
      <c r="AK85" s="7">
        <f t="shared" si="11"/>
        <v>-4.4784062017046107E-2</v>
      </c>
      <c r="AL85" s="7">
        <f t="shared" si="12"/>
        <v>0.2455479381465</v>
      </c>
      <c r="AM85" s="7">
        <f t="shared" si="13"/>
        <v>22.326671909115333</v>
      </c>
      <c r="AN85" s="7">
        <f t="shared" si="14"/>
        <v>22.328022132002818</v>
      </c>
      <c r="AO85" s="9">
        <f t="shared" si="15"/>
        <v>89.369888472928665</v>
      </c>
      <c r="AP85" s="9">
        <f t="shared" si="16"/>
        <v>26.977005079251345</v>
      </c>
      <c r="AQ85" s="9">
        <f t="shared" si="17"/>
        <v>0.7979640925350111</v>
      </c>
    </row>
    <row r="86" spans="1:43">
      <c r="A86">
        <v>806.96355572485766</v>
      </c>
      <c r="B86">
        <v>-7.5323072199710106</v>
      </c>
      <c r="C86">
        <v>63.762474324161758</v>
      </c>
      <c r="D86">
        <v>6.6018145314149547E-3</v>
      </c>
      <c r="E86">
        <v>-2.0788718653136581E-2</v>
      </c>
      <c r="F86">
        <v>0.18573711029940643</v>
      </c>
      <c r="G86">
        <v>0.37684441198281937</v>
      </c>
      <c r="H86">
        <v>1.0007602850332147</v>
      </c>
      <c r="I86">
        <v>-3.6310745912772568E-4</v>
      </c>
      <c r="J86">
        <v>0.57079556087206174</v>
      </c>
      <c r="K86">
        <v>23.311823582213542</v>
      </c>
      <c r="L86">
        <v>23.31881056787757</v>
      </c>
      <c r="M86">
        <v>88.597379430248921</v>
      </c>
      <c r="N86">
        <v>1.0497062863962492E-3</v>
      </c>
      <c r="O86">
        <v>-4.2870984708121618E-2</v>
      </c>
      <c r="P86">
        <v>-1.5257810959065429E-5</v>
      </c>
      <c r="Q86">
        <v>7.2802391584761682E-6</v>
      </c>
      <c r="R86">
        <v>1435.8592042262292</v>
      </c>
      <c r="S86">
        <v>1.0649640973553146E-3</v>
      </c>
      <c r="T86">
        <v>-4.2878264947280094E-2</v>
      </c>
      <c r="U86">
        <v>0.57888558885142738</v>
      </c>
      <c r="V86">
        <v>23.307461457691069</v>
      </c>
      <c r="W86">
        <v>23.314649217321168</v>
      </c>
      <c r="X86">
        <v>88.577241731676182</v>
      </c>
      <c r="Y86">
        <v>7.5531788815846683E-4</v>
      </c>
      <c r="Z86">
        <v>88.577997049564345</v>
      </c>
      <c r="AA86">
        <v>4.5968590224415991</v>
      </c>
      <c r="AB86" s="7">
        <f t="shared" si="9"/>
        <v>5070.3015567598213</v>
      </c>
      <c r="AC86" s="7">
        <f>等価回路パラメータ!$B$4/(等価回路パラメータ!$B$4^2+(AB86*等価回路パラメータ!$B$5)^2)</f>
        <v>4.488718474364474E-4</v>
      </c>
      <c r="AD86" s="7">
        <f>-(AB86*等価回路パラメータ!$B$5)/(等価回路パラメータ!$B$4^2+(AB86*等価回路パラメータ!$B$5)^2)</f>
        <v>-4.3684951573397648E-2</v>
      </c>
      <c r="AE86" s="7">
        <f>AB86*等価回路パラメータ!$B$6</f>
        <v>5.4971871199570901E-8</v>
      </c>
      <c r="AF86" s="7">
        <f>1/等価回路パラメータ!$B$7</f>
        <v>2.0783638028968546E-5</v>
      </c>
      <c r="AG86" s="7">
        <f>AB86*等価回路パラメータ!$B$9-1/(AB86*等価回路パラメータ!$B$10)</f>
        <v>-6761188.2580640893</v>
      </c>
      <c r="AH86" s="7">
        <f>等価回路パラメータ!$B$8/(等価回路パラメータ!$B$8^2+AG86^2)</f>
        <v>3.777117929605762E-13</v>
      </c>
      <c r="AI86" s="7">
        <f>-AG86/(等価回路パラメータ!$B$8^2+AG86^2)</f>
        <v>1.4790299601564495E-7</v>
      </c>
      <c r="AJ86" s="7">
        <f t="shared" si="10"/>
        <v>4.6965548584312775E-4</v>
      </c>
      <c r="AK86" s="7">
        <f t="shared" si="11"/>
        <v>-4.368474869853043E-2</v>
      </c>
      <c r="AL86" s="7">
        <f t="shared" si="12"/>
        <v>0.24607614881506173</v>
      </c>
      <c r="AM86" s="7">
        <f t="shared" si="13"/>
        <v>22.888638684567056</v>
      </c>
      <c r="AN86" s="7">
        <f t="shared" si="14"/>
        <v>22.889961430803574</v>
      </c>
      <c r="AO86" s="9">
        <f t="shared" si="15"/>
        <v>89.384035818596473</v>
      </c>
      <c r="AP86" s="9">
        <f t="shared" si="16"/>
        <v>27.192901217926604</v>
      </c>
      <c r="AQ86" s="9">
        <f t="shared" si="17"/>
        <v>0.80603876903211358</v>
      </c>
    </row>
    <row r="87" spans="1:43">
      <c r="A87">
        <v>827.27481179172719</v>
      </c>
      <c r="B87">
        <v>-7.3584183042243003</v>
      </c>
      <c r="C87">
        <v>63.239513009665593</v>
      </c>
      <c r="D87">
        <v>6.4865271852227978E-3</v>
      </c>
      <c r="E87">
        <v>-2.1614327347791121E-2</v>
      </c>
      <c r="F87">
        <v>0.19299420240833989</v>
      </c>
      <c r="G87">
        <v>0.38271918018259249</v>
      </c>
      <c r="H87">
        <v>1.0007469967478508</v>
      </c>
      <c r="I87">
        <v>-3.7752299366434426E-4</v>
      </c>
      <c r="J87">
        <v>0.5789144529562168</v>
      </c>
      <c r="K87">
        <v>23.891992963946976</v>
      </c>
      <c r="L87">
        <v>23.89900562226666</v>
      </c>
      <c r="M87">
        <v>88.611967374676169</v>
      </c>
      <c r="N87">
        <v>1.0135722909572562E-3</v>
      </c>
      <c r="O87">
        <v>-4.1830467213838707E-2</v>
      </c>
      <c r="P87">
        <v>-1.4991593672665572E-5</v>
      </c>
      <c r="Q87">
        <v>7.5694689652849877E-6</v>
      </c>
      <c r="R87">
        <v>1456.2493445153959</v>
      </c>
      <c r="S87">
        <v>1.0285638846299217E-3</v>
      </c>
      <c r="T87">
        <v>-4.1838036682803989E-2</v>
      </c>
      <c r="U87">
        <v>0.58725439107487531</v>
      </c>
      <c r="V87">
        <v>23.887257877782194</v>
      </c>
      <c r="W87">
        <v>23.894475441815086</v>
      </c>
      <c r="X87">
        <v>88.591700143236508</v>
      </c>
      <c r="Y87">
        <v>7.7432922383705667E-4</v>
      </c>
      <c r="Z87">
        <v>88.592474472460339</v>
      </c>
      <c r="AA87">
        <v>4.5955408214664466</v>
      </c>
      <c r="AB87" s="7">
        <f t="shared" si="9"/>
        <v>5197.9209424495375</v>
      </c>
      <c r="AC87" s="7">
        <f>等価回路パラメータ!$B$4/(等価回路パラメータ!$B$4^2+(AB87*等価回路パラメータ!$B$5)^2)</f>
        <v>4.2710320618967224E-4</v>
      </c>
      <c r="AD87" s="7">
        <f>-(AB87*等価回路パラメータ!$B$5)/(等価回路パラメータ!$B$4^2+(AB87*等価回路パラメータ!$B$5)^2)</f>
        <v>-4.2612616569798596E-2</v>
      </c>
      <c r="AE87" s="7">
        <f>AB87*等価回路パラメータ!$B$6</f>
        <v>5.6355512064747895E-8</v>
      </c>
      <c r="AF87" s="7">
        <f>1/等価回路パラメータ!$B$7</f>
        <v>2.0783638028968546E-5</v>
      </c>
      <c r="AG87" s="7">
        <f>AB87*等価回路パラメータ!$B$9-1/(AB87*等価回路パラメータ!$B$10)</f>
        <v>-6595187.5234734192</v>
      </c>
      <c r="AH87" s="7">
        <f>等価回路パラメータ!$B$8/(等価回路パラメータ!$B$8^2+AG87^2)</f>
        <v>3.9696508005841059E-13</v>
      </c>
      <c r="AI87" s="7">
        <f>-AG87/(等価回路パラメータ!$B$8^2+AG87^2)</f>
        <v>1.5162571138939901E-7</v>
      </c>
      <c r="AJ87" s="7">
        <f t="shared" si="10"/>
        <v>4.4788684461560585E-4</v>
      </c>
      <c r="AK87" s="7">
        <f t="shared" si="11"/>
        <v>-4.2612408588575144E-2</v>
      </c>
      <c r="AL87" s="7">
        <f t="shared" si="12"/>
        <v>0.24663128472441181</v>
      </c>
      <c r="AM87" s="7">
        <f t="shared" si="13"/>
        <v>23.464750531848196</v>
      </c>
      <c r="AN87" s="7">
        <f t="shared" si="14"/>
        <v>23.466046631515823</v>
      </c>
      <c r="AO87" s="9">
        <f t="shared" si="15"/>
        <v>89.397802616574808</v>
      </c>
      <c r="AP87" s="9">
        <f t="shared" si="16"/>
        <v>27.408798587254037</v>
      </c>
      <c r="AQ87" s="9">
        <f t="shared" si="17"/>
        <v>0.80532814411446907</v>
      </c>
    </row>
    <row r="88" spans="1:43">
      <c r="A88">
        <v>848.09730175520656</v>
      </c>
      <c r="B88">
        <v>-7.1868242405216591</v>
      </c>
      <c r="C88">
        <v>62.70851124007153</v>
      </c>
      <c r="D88">
        <v>6.7710519562208873E-3</v>
      </c>
      <c r="E88">
        <v>-2.3216008799238349E-2</v>
      </c>
      <c r="F88">
        <v>0.20045400948176118</v>
      </c>
      <c r="G88">
        <v>0.38851412355420845</v>
      </c>
      <c r="H88">
        <v>1.0007797679341617</v>
      </c>
      <c r="I88">
        <v>-4.0551177359770228E-4</v>
      </c>
      <c r="J88">
        <v>0.58791821004245493</v>
      </c>
      <c r="K88">
        <v>24.484417548522764</v>
      </c>
      <c r="L88">
        <v>24.491475057907579</v>
      </c>
      <c r="M88">
        <v>88.624481864503835</v>
      </c>
      <c r="N88">
        <v>9.8013754933443716E-4</v>
      </c>
      <c r="O88">
        <v>-4.0818767990121081E-2</v>
      </c>
      <c r="P88">
        <v>-1.5649084851119477E-5</v>
      </c>
      <c r="Q88">
        <v>8.1301212027811066E-6</v>
      </c>
      <c r="R88">
        <v>1525.7081642411852</v>
      </c>
      <c r="S88">
        <v>9.9578663418555674E-4</v>
      </c>
      <c r="T88">
        <v>-4.082689811132386E-2</v>
      </c>
      <c r="U88">
        <v>0.5970562381635387</v>
      </c>
      <c r="V88">
        <v>24.479093578284406</v>
      </c>
      <c r="W88">
        <v>24.486373732464649</v>
      </c>
      <c r="X88">
        <v>88.602806866645636</v>
      </c>
      <c r="Y88">
        <v>7.9381907444287339E-4</v>
      </c>
      <c r="Z88">
        <v>88.603600685720082</v>
      </c>
      <c r="AA88">
        <v>4.5937756638654665</v>
      </c>
      <c r="AB88" s="7">
        <f t="shared" si="9"/>
        <v>5328.7525054469661</v>
      </c>
      <c r="AC88" s="7">
        <f>等価回路パラメータ!$B$4/(等価回路パラメータ!$B$4^2+(AB88*等価回路パラメータ!$B$5)^2)</f>
        <v>4.0639016343487898E-4</v>
      </c>
      <c r="AD88" s="7">
        <f>-(AB88*等価回路パラメータ!$B$5)/(等価回路パラメータ!$B$4^2+(AB88*等価回路パラメータ!$B$5)^2)</f>
        <v>-4.1566593864227647E-2</v>
      </c>
      <c r="AE88" s="7">
        <f>AB88*等価回路パラメータ!$B$6</f>
        <v>5.7773979141986057E-8</v>
      </c>
      <c r="AF88" s="7">
        <f>1/等価回路パラメータ!$B$7</f>
        <v>2.0783638028968546E-5</v>
      </c>
      <c r="AG88" s="7">
        <f>AB88*等価回路パラメータ!$B$9-1/(AB88*等価回路パラメータ!$B$10)</f>
        <v>-6433262.4398857951</v>
      </c>
      <c r="AH88" s="7">
        <f>等価回路パラメータ!$B$8/(等価回路パラメータ!$B$8^2+AG88^2)</f>
        <v>4.1719977433567022E-13</v>
      </c>
      <c r="AI88" s="7">
        <f>-AG88/(等価回路パラメータ!$B$8^2+AG88^2)</f>
        <v>1.5544212743333203E-7</v>
      </c>
      <c r="AJ88" s="7">
        <f t="shared" si="10"/>
        <v>4.2717380188104728E-4</v>
      </c>
      <c r="AK88" s="7">
        <f t="shared" si="11"/>
        <v>-4.1566380648121071E-2</v>
      </c>
      <c r="AL88" s="7">
        <f t="shared" si="12"/>
        <v>0.24721471840036469</v>
      </c>
      <c r="AM88" s="7">
        <f t="shared" si="13"/>
        <v>24.055363511522344</v>
      </c>
      <c r="AN88" s="7">
        <f t="shared" si="14"/>
        <v>24.05663377924007</v>
      </c>
      <c r="AO88" s="9">
        <f t="shared" si="15"/>
        <v>89.41119736696983</v>
      </c>
      <c r="AP88" s="9">
        <f t="shared" si="16"/>
        <v>27.624697137234115</v>
      </c>
      <c r="AQ88" s="9">
        <f t="shared" si="17"/>
        <v>0.80759668124974837</v>
      </c>
    </row>
    <row r="89" spans="1:43">
      <c r="A89">
        <v>869.44389336193387</v>
      </c>
      <c r="B89">
        <v>-7.0162899546943063</v>
      </c>
      <c r="C89">
        <v>62.164073331943307</v>
      </c>
      <c r="D89">
        <v>6.5375299506594958E-3</v>
      </c>
      <c r="E89">
        <v>-2.287933383239571E-2</v>
      </c>
      <c r="F89">
        <v>0.20818417383938553</v>
      </c>
      <c r="G89">
        <v>0.39425699742801168</v>
      </c>
      <c r="H89">
        <v>1.000752864482656</v>
      </c>
      <c r="I89">
        <v>-3.9962036090279045E-4</v>
      </c>
      <c r="J89">
        <v>0.59861921756767089</v>
      </c>
      <c r="K89">
        <v>25.094229782678553</v>
      </c>
      <c r="L89">
        <v>25.10136875458214</v>
      </c>
      <c r="M89">
        <v>88.633476645980636</v>
      </c>
      <c r="N89">
        <v>9.500705306827431E-4</v>
      </c>
      <c r="O89">
        <v>-3.9827134691025744E-2</v>
      </c>
      <c r="P89">
        <v>-1.510958715649725E-5</v>
      </c>
      <c r="Q89">
        <v>8.0124348627115553E-6</v>
      </c>
      <c r="R89">
        <v>1466.7060454831735</v>
      </c>
      <c r="S89">
        <v>9.6518011783924037E-4</v>
      </c>
      <c r="T89">
        <v>-3.9835147125888454E-2</v>
      </c>
      <c r="U89">
        <v>0.60788388886632594</v>
      </c>
      <c r="V89">
        <v>25.08873079841101</v>
      </c>
      <c r="W89">
        <v>25.096094036671932</v>
      </c>
      <c r="X89">
        <v>88.612031500624511</v>
      </c>
      <c r="Y89">
        <v>8.1379948418677014E-4</v>
      </c>
      <c r="Z89">
        <v>88.612845300108702</v>
      </c>
      <c r="AA89">
        <v>4.5925856204809454</v>
      </c>
      <c r="AB89" s="7">
        <f t="shared" si="9"/>
        <v>5462.8770961887176</v>
      </c>
      <c r="AC89" s="7">
        <f>等価回路パラメータ!$B$4/(等価回路パラメータ!$B$4^2+(AB89*等価回路パラメータ!$B$5)^2)</f>
        <v>3.8668154095371216E-4</v>
      </c>
      <c r="AD89" s="7">
        <f>-(AB89*等価回路パラメータ!$B$5)/(等価回路パラメータ!$B$4^2+(AB89*等価回路パラメータ!$B$5)^2)</f>
        <v>-4.0546238563361661E-2</v>
      </c>
      <c r="AE89" s="7">
        <f>AB89*等価回路パラメータ!$B$6</f>
        <v>5.9228149006324951E-8</v>
      </c>
      <c r="AF89" s="7">
        <f>1/等価回路パラメータ!$B$7</f>
        <v>2.0783638028968546E-5</v>
      </c>
      <c r="AG89" s="7">
        <f>AB89*等価回路パラメータ!$B$9-1/(AB89*等価回路パラメータ!$B$10)</f>
        <v>-6275312.9418934034</v>
      </c>
      <c r="AH89" s="7">
        <f>等価回路パラメータ!$B$8/(等価回路パラメータ!$B$8^2+AG89^2)</f>
        <v>4.3846590153880262E-13</v>
      </c>
      <c r="AI89" s="7">
        <f>-AG89/(等価回路パラメータ!$B$8^2+AG89^2)</f>
        <v>1.5935460259145364E-7</v>
      </c>
      <c r="AJ89" s="7">
        <f t="shared" si="10"/>
        <v>4.0746517942114659E-4</v>
      </c>
      <c r="AK89" s="7">
        <f t="shared" si="11"/>
        <v>-4.0546019980610068E-2</v>
      </c>
      <c r="AL89" s="7">
        <f t="shared" si="12"/>
        <v>0.24782789233663946</v>
      </c>
      <c r="AM89" s="7">
        <f t="shared" si="13"/>
        <v>24.660842648466005</v>
      </c>
      <c r="AN89" s="7">
        <f t="shared" si="14"/>
        <v>24.662087883969189</v>
      </c>
      <c r="AO89" s="9">
        <f t="shared" si="15"/>
        <v>89.424228340497322</v>
      </c>
      <c r="AP89" s="9">
        <f t="shared" si="16"/>
        <v>27.840596820784477</v>
      </c>
      <c r="AQ89" s="9">
        <f t="shared" si="17"/>
        <v>0.81138304038861975</v>
      </c>
    </row>
    <row r="90" spans="1:43">
      <c r="A90">
        <v>891.32777823947197</v>
      </c>
      <c r="B90">
        <v>-6.8473501594077879</v>
      </c>
      <c r="C90">
        <v>61.61211881304277</v>
      </c>
      <c r="D90">
        <v>6.8141442813707837E-3</v>
      </c>
      <c r="E90">
        <v>-2.380494904924468E-2</v>
      </c>
      <c r="F90">
        <v>0.21613570215649971</v>
      </c>
      <c r="G90">
        <v>0.39993678389914644</v>
      </c>
      <c r="H90">
        <v>1.0007847287812042</v>
      </c>
      <c r="I90">
        <v>-4.1580079808958576E-4</v>
      </c>
      <c r="J90">
        <v>0.60910589421772221</v>
      </c>
      <c r="K90">
        <v>25.719318695887342</v>
      </c>
      <c r="L90">
        <v>25.726530356248798</v>
      </c>
      <c r="M90">
        <v>88.64332819551332</v>
      </c>
      <c r="N90">
        <v>9.2030199873451327E-4</v>
      </c>
      <c r="O90">
        <v>-3.8859483427448882E-2</v>
      </c>
      <c r="P90">
        <v>-1.5748713829246915E-5</v>
      </c>
      <c r="Q90">
        <v>8.3363235354699445E-6</v>
      </c>
      <c r="R90">
        <v>1488.5288333590856</v>
      </c>
      <c r="S90">
        <v>9.3605071256376018E-4</v>
      </c>
      <c r="T90">
        <v>-3.8867819750984349E-2</v>
      </c>
      <c r="U90">
        <v>0.61925169777217315</v>
      </c>
      <c r="V90">
        <v>25.713311305086343</v>
      </c>
      <c r="W90">
        <v>25.720766919698853</v>
      </c>
      <c r="X90">
        <v>88.620416822619248</v>
      </c>
      <c r="Y90">
        <v>8.3428280043214569E-4</v>
      </c>
      <c r="Z90">
        <v>88.621251105419674</v>
      </c>
      <c r="AA90">
        <v>4.5913531445731586</v>
      </c>
      <c r="AB90" s="7">
        <f t="shared" si="9"/>
        <v>5600.3776001152746</v>
      </c>
      <c r="AC90" s="7">
        <f>等価回路パラメータ!$B$4/(等価回路パラメータ!$B$4^2+(AB90*等価回路パラメータ!$B$5)^2)</f>
        <v>3.6792864087986963E-4</v>
      </c>
      <c r="AD90" s="7">
        <f>-(AB90*等価回路パラメータ!$B$5)/(等価回路パラメータ!$B$4^2+(AB90*等価回路パラメータ!$B$5)^2)</f>
        <v>-3.95509215263855E-2</v>
      </c>
      <c r="AE90" s="7">
        <f>AB90*等価回路パラメータ!$B$6</f>
        <v>6.0718920296180373E-8</v>
      </c>
      <c r="AF90" s="7">
        <f>1/等価回路パラメータ!$B$7</f>
        <v>2.0783638028968546E-5</v>
      </c>
      <c r="AG90" s="7">
        <f>AB90*等価回路パラメータ!$B$9-1/(AB90*等価回路パラメータ!$B$10)</f>
        <v>-6121241.4208948491</v>
      </c>
      <c r="AH90" s="7">
        <f>等価回路パラメータ!$B$8/(等価回路パラメータ!$B$8^2+AG90^2)</f>
        <v>4.6081603740105456E-13</v>
      </c>
      <c r="AI90" s="7">
        <f>-AG90/(等価回路パラメータ!$B$8^2+AG90^2)</f>
        <v>1.6336555466976759E-7</v>
      </c>
      <c r="AJ90" s="7">
        <f t="shared" si="10"/>
        <v>3.8871227936965424E-4</v>
      </c>
      <c r="AK90" s="7">
        <f t="shared" si="11"/>
        <v>-3.9550697441910539E-2</v>
      </c>
      <c r="AL90" s="7">
        <f t="shared" si="12"/>
        <v>0.24847232256194296</v>
      </c>
      <c r="AM90" s="7">
        <f t="shared" si="13"/>
        <v>25.281562157676966</v>
      </c>
      <c r="AN90" s="7">
        <f t="shared" si="14"/>
        <v>25.282783146393584</v>
      </c>
      <c r="AO90" s="9">
        <f t="shared" si="15"/>
        <v>89.436903583555647</v>
      </c>
      <c r="AP90" s="9">
        <f t="shared" si="16"/>
        <v>28.056497593623931</v>
      </c>
      <c r="AQ90" s="9">
        <f t="shared" si="17"/>
        <v>0.81565247813597352</v>
      </c>
    </row>
    <row r="91" spans="1:43">
      <c r="A91">
        <v>913.76248004837259</v>
      </c>
      <c r="B91">
        <v>-6.6807771854836702</v>
      </c>
      <c r="C91">
        <v>61.05542129221157</v>
      </c>
      <c r="D91">
        <v>6.9002744606056097E-3</v>
      </c>
      <c r="E91">
        <v>-2.3798615681421609E-2</v>
      </c>
      <c r="F91">
        <v>0.2242712734190869</v>
      </c>
      <c r="G91">
        <v>0.40552066603031339</v>
      </c>
      <c r="H91">
        <v>1.0007946527611535</v>
      </c>
      <c r="I91">
        <v>-4.1569429527303734E-4</v>
      </c>
      <c r="J91">
        <v>0.61919384741077543</v>
      </c>
      <c r="K91">
        <v>26.357184372726529</v>
      </c>
      <c r="L91">
        <v>26.364456548136374</v>
      </c>
      <c r="M91">
        <v>88.654231450818386</v>
      </c>
      <c r="N91">
        <v>8.9081800252248432E-4</v>
      </c>
      <c r="O91">
        <v>-3.7919392179381221E-2</v>
      </c>
      <c r="P91">
        <v>-1.5947674296488612E-5</v>
      </c>
      <c r="Q91">
        <v>8.3340229938711573E-6</v>
      </c>
      <c r="R91">
        <v>1451.5817669006221</v>
      </c>
      <c r="S91">
        <v>9.0676567681897296E-4</v>
      </c>
      <c r="T91">
        <v>-3.7927726202375091E-2</v>
      </c>
      <c r="U91">
        <v>0.62998947730996002</v>
      </c>
      <c r="V91">
        <v>26.350874340118828</v>
      </c>
      <c r="W91">
        <v>26.358404072140907</v>
      </c>
      <c r="X91">
        <v>88.630449111995787</v>
      </c>
      <c r="Y91">
        <v>8.5528168132527674E-4</v>
      </c>
      <c r="Z91">
        <v>88.631304393677112</v>
      </c>
      <c r="AA91">
        <v>4.5896740100351705</v>
      </c>
      <c r="AB91" s="7">
        <f t="shared" si="9"/>
        <v>5741.3389888919146</v>
      </c>
      <c r="AC91" s="7">
        <f>等価回路パラメータ!$B$4/(等価回路パラメータ!$B$4^2+(AB91*等価回路パラメータ!$B$5)^2)</f>
        <v>3.5008512557441852E-4</v>
      </c>
      <c r="AD91" s="7">
        <f>-(AB91*等価回路パラメータ!$B$5)/(等価回路パラメータ!$B$4^2+(AB91*等価回路パラメータ!$B$5)^2)</f>
        <v>-3.858002898404865E-2</v>
      </c>
      <c r="AE91" s="7">
        <f>AB91*等価回路パラメータ!$B$6</f>
        <v>6.2247214268678146E-8</v>
      </c>
      <c r="AF91" s="7">
        <f>1/等価回路パラメータ!$B$7</f>
        <v>2.0783638028968546E-5</v>
      </c>
      <c r="AG91" s="7">
        <f>AB91*等価回路パラメータ!$B$9-1/(AB91*等価回路パラメータ!$B$10)</f>
        <v>-5970952.6647757245</v>
      </c>
      <c r="AH91" s="7">
        <f>等価回路パラメータ!$B$8/(等価回路パラメータ!$B$8^2+AG91^2)</f>
        <v>4.843054376241844E-13</v>
      </c>
      <c r="AI91" s="7">
        <f>-AG91/(等価回路パラメータ!$B$8^2+AG91^2)</f>
        <v>1.6747746233041002E-7</v>
      </c>
      <c r="AJ91" s="7">
        <f t="shared" si="10"/>
        <v>3.7086876408769248E-4</v>
      </c>
      <c r="AK91" s="7">
        <f t="shared" si="11"/>
        <v>-3.857979925937205E-2</v>
      </c>
      <c r="AL91" s="7">
        <f t="shared" si="12"/>
        <v>0.24914960238893583</v>
      </c>
      <c r="AM91" s="7">
        <f t="shared" si="13"/>
        <v>25.91790567577889</v>
      </c>
      <c r="AN91" s="7">
        <f t="shared" si="14"/>
        <v>25.919103189403412</v>
      </c>
      <c r="AO91" s="9">
        <f t="shared" si="15"/>
        <v>89.449230923162503</v>
      </c>
      <c r="AP91" s="9">
        <f t="shared" si="16"/>
        <v>28.27239941416293</v>
      </c>
      <c r="AQ91" s="9">
        <f t="shared" si="17"/>
        <v>0.81792652948539057</v>
      </c>
    </row>
    <row r="92" spans="1:43">
      <c r="A92">
        <v>936.76186283944605</v>
      </c>
      <c r="B92">
        <v>-6.5155808740208982</v>
      </c>
      <c r="C92">
        <v>60.493134963008558</v>
      </c>
      <c r="D92">
        <v>6.5138562741931571E-3</v>
      </c>
      <c r="E92">
        <v>-2.6272704521574038E-2</v>
      </c>
      <c r="F92">
        <v>0.23262251166313819</v>
      </c>
      <c r="G92">
        <v>0.41104397561823997</v>
      </c>
      <c r="H92">
        <v>1.0007501114788973</v>
      </c>
      <c r="I92">
        <v>-4.5888918948374009E-4</v>
      </c>
      <c r="J92">
        <v>0.62771192623903638</v>
      </c>
      <c r="K92">
        <v>27.011487183988756</v>
      </c>
      <c r="L92">
        <v>27.01877980503804</v>
      </c>
      <c r="M92">
        <v>88.668760006278404</v>
      </c>
      <c r="N92">
        <v>8.5986231613499598E-4</v>
      </c>
      <c r="O92">
        <v>-3.7001304199262133E-2</v>
      </c>
      <c r="P92">
        <v>-1.5055408423564719E-5</v>
      </c>
      <c r="Q92">
        <v>9.2008319452848472E-6</v>
      </c>
      <c r="R92">
        <v>1563.2125332378978</v>
      </c>
      <c r="S92">
        <v>8.7491772455856073E-4</v>
      </c>
      <c r="T92">
        <v>-3.7010505031207418E-2</v>
      </c>
      <c r="U92">
        <v>0.63837307383863895</v>
      </c>
      <c r="V92">
        <v>27.004264741593886</v>
      </c>
      <c r="W92">
        <v>27.011809165909138</v>
      </c>
      <c r="X92">
        <v>88.645796426051589</v>
      </c>
      <c r="Y92">
        <v>8.7680910361772149E-4</v>
      </c>
      <c r="Z92">
        <v>88.646673235155205</v>
      </c>
      <c r="AA92">
        <v>4.587998709895678</v>
      </c>
      <c r="AB92" s="7">
        <f t="shared" si="9"/>
        <v>5885.8483729189866</v>
      </c>
      <c r="AC92" s="7">
        <f>等価回路パラメータ!$B$4/(等価回路パラメータ!$B$4^2+(AB92*等価回路パラメータ!$B$5)^2)</f>
        <v>3.3310690331069155E-4</v>
      </c>
      <c r="AD92" s="7">
        <f>-(AB92*等価回路パラメータ!$B$5)/(等価回路パラメータ!$B$4^2+(AB92*等価回路パラメータ!$B$5)^2)</f>
        <v>-3.7632962166656493E-2</v>
      </c>
      <c r="AE92" s="7">
        <f>AB92*等価回路パラメータ!$B$6</f>
        <v>6.3813975368967042E-8</v>
      </c>
      <c r="AF92" s="7">
        <f>1/等価回路パラメータ!$B$7</f>
        <v>2.0783638028968546E-5</v>
      </c>
      <c r="AG92" s="7">
        <f>AB92*等価回路パラメータ!$B$9-1/(AB92*等価回路パラメータ!$B$10)</f>
        <v>-5824353.7990699988</v>
      </c>
      <c r="AH92" s="7">
        <f>等価回路パラメータ!$B$8/(等価回路パラメータ!$B$8^2+AG92^2)</f>
        <v>5.0899217448581655E-13</v>
      </c>
      <c r="AI92" s="7">
        <f>-AG92/(等価回路パラメータ!$B$8^2+AG92^2)</f>
        <v>1.716928666233988E-7</v>
      </c>
      <c r="AJ92" s="7">
        <f t="shared" si="10"/>
        <v>3.5389054184865225E-4</v>
      </c>
      <c r="AK92" s="7">
        <f t="shared" si="11"/>
        <v>-3.76327266598145E-2</v>
      </c>
      <c r="AL92" s="7">
        <f t="shared" si="12"/>
        <v>0.24986140635436419</v>
      </c>
      <c r="AM92" s="7">
        <f t="shared" si="13"/>
        <v>26.57026649836823</v>
      </c>
      <c r="AN92" s="7">
        <f t="shared" si="14"/>
        <v>26.571441295433985</v>
      </c>
      <c r="AO92" s="9">
        <f t="shared" si="15"/>
        <v>89.461217971758813</v>
      </c>
      <c r="AP92" s="9">
        <f t="shared" si="16"/>
        <v>28.488302243400945</v>
      </c>
      <c r="AQ92" s="9">
        <f t="shared" si="17"/>
        <v>0.81454473660360804</v>
      </c>
    </row>
    <row r="93" spans="1:43">
      <c r="A93">
        <v>960.34013962137624</v>
      </c>
      <c r="B93">
        <v>-6.3525839283759202</v>
      </c>
      <c r="C93">
        <v>59.918415409972667</v>
      </c>
      <c r="D93">
        <v>6.442651220966121E-3</v>
      </c>
      <c r="E93">
        <v>-2.4531695326338369E-2</v>
      </c>
      <c r="F93">
        <v>0.24121824352546828</v>
      </c>
      <c r="G93">
        <v>0.41643173104350295</v>
      </c>
      <c r="H93">
        <v>1.0007419210604089</v>
      </c>
      <c r="I93">
        <v>-4.2847654079486777E-4</v>
      </c>
      <c r="J93">
        <v>0.6392548794440549</v>
      </c>
      <c r="K93">
        <v>27.681880913403788</v>
      </c>
      <c r="L93">
        <v>27.689261053786932</v>
      </c>
      <c r="M93">
        <v>88.677109476321633</v>
      </c>
      <c r="N93">
        <v>8.3377970545970973E-4</v>
      </c>
      <c r="O93">
        <v>-3.6105458490393025E-2</v>
      </c>
      <c r="P93">
        <v>-1.4890646701200713E-5</v>
      </c>
      <c r="Q93">
        <v>8.5911923229993971E-6</v>
      </c>
      <c r="R93">
        <v>1423.7983698125759</v>
      </c>
      <c r="S93">
        <v>8.486703521609104E-4</v>
      </c>
      <c r="T93">
        <v>-3.6114049682716025E-2</v>
      </c>
      <c r="U93">
        <v>0.65034960509277118</v>
      </c>
      <c r="V93">
        <v>27.674771352212773</v>
      </c>
      <c r="W93">
        <v>27.682411817002166</v>
      </c>
      <c r="X93">
        <v>88.653812522239903</v>
      </c>
      <c r="Y93">
        <v>8.9887837068560817E-4</v>
      </c>
      <c r="Z93">
        <v>88.654711400610594</v>
      </c>
      <c r="AA93">
        <v>4.5864756432852927</v>
      </c>
      <c r="AB93" s="7">
        <f t="shared" si="9"/>
        <v>6033.995055163824</v>
      </c>
      <c r="AC93" s="7">
        <f>等価回路パラメータ!$B$4/(等価回路パラメータ!$B$4^2+(AB93*等価回路パラメータ!$B$5)^2)</f>
        <v>3.1695201948858963E-4</v>
      </c>
      <c r="AD93" s="7">
        <f>-(AB93*等価回路パラメータ!$B$5)/(等価回路パラメータ!$B$4^2+(AB93*等価回路パラメータ!$B$5)^2)</f>
        <v>-3.6709136940808185E-2</v>
      </c>
      <c r="AE93" s="7">
        <f>AB93*等価回路パラメータ!$B$6</f>
        <v>6.5420171813860805E-8</v>
      </c>
      <c r="AF93" s="7">
        <f>1/等価回路パラメータ!$B$7</f>
        <v>2.0783638028968546E-5</v>
      </c>
      <c r="AG93" s="7">
        <f>AB93*等価回路パラメータ!$B$9-1/(AB93*等価回路パラメータ!$B$10)</f>
        <v>-5681354.2295660684</v>
      </c>
      <c r="AH93" s="7">
        <f>等価回路パラメータ!$B$8/(等価回路パラメータ!$B$8^2+AG93^2)</f>
        <v>5.3493728041014237E-13</v>
      </c>
      <c r="AI93" s="7">
        <f>-AG93/(等価回路パラメータ!$B$8^2+AG93^2)</f>
        <v>1.7601437255693555E-7</v>
      </c>
      <c r="AJ93" s="7">
        <f t="shared" si="10"/>
        <v>3.3773565805249545E-4</v>
      </c>
      <c r="AK93" s="7">
        <f t="shared" si="11"/>
        <v>-3.6708895506263814E-2</v>
      </c>
      <c r="AL93" s="7">
        <f t="shared" si="12"/>
        <v>0.2506094943601071</v>
      </c>
      <c r="AM93" s="7">
        <f t="shared" si="13"/>
        <v>27.23904782335082</v>
      </c>
      <c r="AN93" s="7">
        <f t="shared" si="14"/>
        <v>27.24020064980169</v>
      </c>
      <c r="AO93" s="9">
        <f t="shared" si="15"/>
        <v>89.472872131882255</v>
      </c>
      <c r="AP93" s="9">
        <f t="shared" si="16"/>
        <v>28.704206044830173</v>
      </c>
      <c r="AQ93" s="9">
        <f t="shared" si="17"/>
        <v>0.81816073127166078</v>
      </c>
    </row>
    <row r="94" spans="1:43">
      <c r="A94">
        <v>984.51188114398258</v>
      </c>
      <c r="B94">
        <v>-6.1916307038941554</v>
      </c>
      <c r="C94">
        <v>59.33647901949432</v>
      </c>
      <c r="D94">
        <v>6.3903271290985334E-3</v>
      </c>
      <c r="E94">
        <v>-2.8677193565386009E-2</v>
      </c>
      <c r="F94">
        <v>0.250025724015357</v>
      </c>
      <c r="G94">
        <v>0.42170268488009033</v>
      </c>
      <c r="H94">
        <v>1.0007358589549353</v>
      </c>
      <c r="I94">
        <v>-5.0087979560415621E-4</v>
      </c>
      <c r="J94">
        <v>0.65115890930388554</v>
      </c>
      <c r="K94">
        <v>28.368158547082199</v>
      </c>
      <c r="L94">
        <v>28.375630870124429</v>
      </c>
      <c r="M94">
        <v>88.685071260106682</v>
      </c>
      <c r="N94">
        <v>8.0871581338461281E-4</v>
      </c>
      <c r="O94">
        <v>-3.5232226858652418E-2</v>
      </c>
      <c r="P94">
        <v>-1.4770445626159758E-5</v>
      </c>
      <c r="Q94">
        <v>1.0043038743186843E-5</v>
      </c>
      <c r="R94">
        <v>1623.5449162729199</v>
      </c>
      <c r="S94">
        <v>8.2348625901077258E-4</v>
      </c>
      <c r="T94">
        <v>-3.5242269897395602E-2</v>
      </c>
      <c r="U94">
        <v>0.66266121919709498</v>
      </c>
      <c r="V94">
        <v>28.359532757152834</v>
      </c>
      <c r="W94">
        <v>28.367273716299426</v>
      </c>
      <c r="X94">
        <v>88.661445387793336</v>
      </c>
      <c r="Y94">
        <v>9.2150312075076773E-4</v>
      </c>
      <c r="Z94">
        <v>88.662366890914086</v>
      </c>
      <c r="AA94">
        <v>4.5845661271580971</v>
      </c>
      <c r="AB94" s="7">
        <f t="shared" si="9"/>
        <v>6185.8705863476061</v>
      </c>
      <c r="AC94" s="7">
        <f>等価回路パラメータ!$B$4/(等価回路パラメータ!$B$4^2+(AB94*等価回路パラメータ!$B$5)^2)</f>
        <v>3.0158055311151923E-4</v>
      </c>
      <c r="AD94" s="7">
        <f>-(AB94*等価回路パラメータ!$B$5)/(等価回路パラメータ!$B$4^2+(AB94*等価回路パラメータ!$B$5)^2)</f>
        <v>-3.5807983454693833E-2</v>
      </c>
      <c r="AE94" s="7">
        <f>AB94*等価回路パラメータ!$B$6</f>
        <v>6.7066796190170413E-8</v>
      </c>
      <c r="AF94" s="7">
        <f>1/等価回路パラメータ!$B$7</f>
        <v>2.0783638028968546E-5</v>
      </c>
      <c r="AG94" s="7">
        <f>AB94*等価回路パラメータ!$B$9-1/(AB94*等価回路パラメータ!$B$10)</f>
        <v>-5541865.5863219406</v>
      </c>
      <c r="AH94" s="7">
        <f>等価回路パラメータ!$B$8/(等価回路パラメータ!$B$8^2+AG94^2)</f>
        <v>5.6220489885692057E-13</v>
      </c>
      <c r="AI94" s="7">
        <f>-AG94/(等価回路パラメータ!$B$8^2+AG94^2)</f>
        <v>1.8044465070723209E-7</v>
      </c>
      <c r="AJ94" s="7">
        <f t="shared" si="10"/>
        <v>3.2236419170269268E-4</v>
      </c>
      <c r="AK94" s="7">
        <f t="shared" si="11"/>
        <v>-3.5807735943246932E-2</v>
      </c>
      <c r="AL94" s="7">
        <f t="shared" si="12"/>
        <v>0.25139571602538741</v>
      </c>
      <c r="AM94" s="7">
        <f t="shared" si="13"/>
        <v>27.924663000420253</v>
      </c>
      <c r="AN94" s="7">
        <f t="shared" si="14"/>
        <v>27.925794590182672</v>
      </c>
      <c r="AO94" s="9">
        <f t="shared" si="15"/>
        <v>89.484200600713208</v>
      </c>
      <c r="AP94" s="9">
        <f t="shared" si="16"/>
        <v>28.920110784345368</v>
      </c>
      <c r="AQ94" s="9">
        <f t="shared" si="17"/>
        <v>0.82183370979913661</v>
      </c>
    </row>
    <row r="95" spans="1:43">
      <c r="A95">
        <v>1009.292024902557</v>
      </c>
      <c r="B95">
        <v>-6.0317174217018463</v>
      </c>
      <c r="C95">
        <v>58.744706701883644</v>
      </c>
      <c r="D95">
        <v>6.4086636471752459E-3</v>
      </c>
      <c r="E95">
        <v>-2.8519651400479521E-2</v>
      </c>
      <c r="F95">
        <v>0.2590942785304996</v>
      </c>
      <c r="G95">
        <v>0.42688522818401559</v>
      </c>
      <c r="H95">
        <v>1.0007379729537276</v>
      </c>
      <c r="I95">
        <v>-4.9812919435876491E-4</v>
      </c>
      <c r="J95">
        <v>0.66294235735655893</v>
      </c>
      <c r="K95">
        <v>29.07506858002278</v>
      </c>
      <c r="L95">
        <v>29.082625491901609</v>
      </c>
      <c r="M95">
        <v>88.693821868699331</v>
      </c>
      <c r="N95">
        <v>7.8380593339942984E-4</v>
      </c>
      <c r="O95">
        <v>-3.4375856383483692E-2</v>
      </c>
      <c r="P95">
        <v>-1.4812777818291803E-5</v>
      </c>
      <c r="Q95">
        <v>9.9878448278024396E-6</v>
      </c>
      <c r="R95">
        <v>1574.9801206772136</v>
      </c>
      <c r="S95">
        <v>7.9861871121772161E-4</v>
      </c>
      <c r="T95">
        <v>-3.4385844228311493E-2</v>
      </c>
      <c r="U95">
        <v>0.67506547668818639</v>
      </c>
      <c r="V95">
        <v>29.066056178318757</v>
      </c>
      <c r="W95">
        <v>29.07389439271936</v>
      </c>
      <c r="X95">
        <v>88.669532247278809</v>
      </c>
      <c r="Y95">
        <v>9.4469733530879341E-4</v>
      </c>
      <c r="Z95">
        <v>88.670476944614123</v>
      </c>
      <c r="AA95">
        <v>4.5834172893744771</v>
      </c>
      <c r="AB95" s="7">
        <f t="shared" si="9"/>
        <v>6341.5688215212795</v>
      </c>
      <c r="AC95" s="7">
        <f>等価回路パラメータ!$B$4/(等価回路パラメータ!$B$4^2+(AB95*等価回路パラメータ!$B$5)^2)</f>
        <v>2.8695451827200774E-4</v>
      </c>
      <c r="AD95" s="7">
        <f>-(AB95*等価回路パラメータ!$B$5)/(等価回路パラメータ!$B$4^2+(AB95*等価回路パラメータ!$B$5)^2)</f>
        <v>-3.4928945791766558E-2</v>
      </c>
      <c r="AE95" s="7">
        <f>AB95*等価回路パラメータ!$B$6</f>
        <v>6.8754866068096446E-8</v>
      </c>
      <c r="AF95" s="7">
        <f>1/等価回路パラメータ!$B$7</f>
        <v>2.0783638028968546E-5</v>
      </c>
      <c r="AG95" s="7">
        <f>AB95*等価回路パラメータ!$B$9-1/(AB95*等価回路パラメータ!$B$10)</f>
        <v>-5405801.6690549497</v>
      </c>
      <c r="AH95" s="7">
        <f>等価回路パラメータ!$B$8/(等価回路パラメータ!$B$8^2+AG95^2)</f>
        <v>5.9086244290181965E-13</v>
      </c>
      <c r="AI95" s="7">
        <f>-AG95/(等価回路パラメータ!$B$8^2+AG95^2)</f>
        <v>1.8498643886885684E-7</v>
      </c>
      <c r="AJ95" s="7">
        <f t="shared" si="10"/>
        <v>3.0773815689183871E-4</v>
      </c>
      <c r="AK95" s="7">
        <f t="shared" si="11"/>
        <v>-3.4928692050461618E-2</v>
      </c>
      <c r="AL95" s="7">
        <f t="shared" si="12"/>
        <v>0.25222201526091881</v>
      </c>
      <c r="AM95" s="7">
        <f t="shared" si="13"/>
        <v>28.627535786834049</v>
      </c>
      <c r="AN95" s="7">
        <f t="shared" si="14"/>
        <v>28.628646862390237</v>
      </c>
      <c r="AO95" s="9">
        <f t="shared" si="15"/>
        <v>89.495210374495855</v>
      </c>
      <c r="AP95" s="9">
        <f t="shared" si="16"/>
        <v>29.136016430159614</v>
      </c>
      <c r="AQ95" s="9">
        <f t="shared" si="17"/>
        <v>0.82473342988174636</v>
      </c>
    </row>
    <row r="96" spans="1:43">
      <c r="A96">
        <v>1034.695884368839</v>
      </c>
      <c r="B96">
        <v>-5.8744693446728888</v>
      </c>
      <c r="C96">
        <v>58.152774163498151</v>
      </c>
      <c r="D96">
        <v>6.3281629685028751E-3</v>
      </c>
      <c r="E96">
        <v>-2.7339790477050489E-2</v>
      </c>
      <c r="F96">
        <v>0.26830423434229445</v>
      </c>
      <c r="G96">
        <v>0.43193507864370417</v>
      </c>
      <c r="H96">
        <v>1.0007287082194818</v>
      </c>
      <c r="I96">
        <v>-4.7751711410715119E-4</v>
      </c>
      <c r="J96">
        <v>0.67249872063784344</v>
      </c>
      <c r="K96">
        <v>29.794955400140463</v>
      </c>
      <c r="L96">
        <v>29.802543881783294</v>
      </c>
      <c r="M96">
        <v>88.707002688842309</v>
      </c>
      <c r="N96">
        <v>7.5715499236028217E-4</v>
      </c>
      <c r="O96">
        <v>-3.354563887790217E-2</v>
      </c>
      <c r="P96">
        <v>-1.4626608740333788E-5</v>
      </c>
      <c r="Q96">
        <v>9.5747354260255571E-6</v>
      </c>
      <c r="R96">
        <v>1472.7675009344464</v>
      </c>
      <c r="S96">
        <v>7.7178160110061593E-4</v>
      </c>
      <c r="T96">
        <v>-3.3555213613328194E-2</v>
      </c>
      <c r="U96">
        <v>0.68508540779354044</v>
      </c>
      <c r="V96">
        <v>29.785870988766124</v>
      </c>
      <c r="W96">
        <v>29.793748548569567</v>
      </c>
      <c r="X96">
        <v>88.682409423269291</v>
      </c>
      <c r="Y96">
        <v>9.6847534776923333E-4</v>
      </c>
      <c r="Z96">
        <v>88.683377898617067</v>
      </c>
      <c r="AA96">
        <v>4.581605739208424</v>
      </c>
      <c r="AB96" s="7">
        <f t="shared" si="9"/>
        <v>6501.1859780654768</v>
      </c>
      <c r="AC96" s="7">
        <f>等価回路パラメータ!$B$4/(等価回路パラメータ!$B$4^2+(AB96*等価回路パラメータ!$B$5)^2)</f>
        <v>2.7303777040423743E-4</v>
      </c>
      <c r="AD96" s="7">
        <f>-(AB96*等価回路パラメータ!$B$5)/(等価回路パラメータ!$B$4^2+(AB96*等価回路パラメータ!$B$5)^2)</f>
        <v>-3.4071481632607932E-2</v>
      </c>
      <c r="AE96" s="7">
        <f>AB96*等価回路パラメータ!$B$6</f>
        <v>7.0485424630060298E-8</v>
      </c>
      <c r="AF96" s="7">
        <f>1/等価回路パラメータ!$B$7</f>
        <v>2.0783638028968546E-5</v>
      </c>
      <c r="AG96" s="7">
        <f>AB96*等価回路パラメータ!$B$9-1/(AB96*等価回路パラメータ!$B$10)</f>
        <v>-5273078.3938722778</v>
      </c>
      <c r="AH96" s="7">
        <f>等価回路パラメータ!$B$8/(等価回路パラメータ!$B$8^2+AG96^2)</f>
        <v>6.2098076190015106E-13</v>
      </c>
      <c r="AI96" s="7">
        <f>-AG96/(等価回路パラメータ!$B$8^2+AG96^2)</f>
        <v>1.8964254374661953E-7</v>
      </c>
      <c r="AJ96" s="7">
        <f t="shared" si="10"/>
        <v>2.9382140905418673E-4</v>
      </c>
      <c r="AK96" s="7">
        <f t="shared" si="11"/>
        <v>-3.4071221504639558E-2</v>
      </c>
      <c r="AL96" s="7">
        <f t="shared" si="12"/>
        <v>0.25309043507631335</v>
      </c>
      <c r="AM96" s="7">
        <f t="shared" si="13"/>
        <v>29.348100609647513</v>
      </c>
      <c r="AN96" s="7">
        <f t="shared" si="14"/>
        <v>29.349191882611006</v>
      </c>
      <c r="AO96" s="9">
        <f t="shared" si="15"/>
        <v>89.505908252836946</v>
      </c>
      <c r="AP96" s="9">
        <f t="shared" si="16"/>
        <v>29.351922952725815</v>
      </c>
      <c r="AQ96" s="9">
        <f t="shared" si="17"/>
        <v>0.82253035421987875</v>
      </c>
    </row>
    <row r="97" spans="1:43">
      <c r="A97">
        <v>1060.73915845434</v>
      </c>
      <c r="B97">
        <v>-5.7198691855589177</v>
      </c>
      <c r="C97">
        <v>57.55591739991133</v>
      </c>
      <c r="D97">
        <v>6.1293910441396872E-3</v>
      </c>
      <c r="E97">
        <v>-2.8372593465274321E-2</v>
      </c>
      <c r="F97">
        <v>0.27768795472201635</v>
      </c>
      <c r="G97">
        <v>0.43682296455850717</v>
      </c>
      <c r="H97">
        <v>1.0007057985719094</v>
      </c>
      <c r="I97">
        <v>-4.9554472185053377E-4</v>
      </c>
      <c r="J97">
        <v>0.68233904222033626</v>
      </c>
      <c r="K97">
        <v>30.529526874750712</v>
      </c>
      <c r="L97">
        <v>30.537151107538897</v>
      </c>
      <c r="M97">
        <v>88.719644765109649</v>
      </c>
      <c r="N97">
        <v>7.3171706770571343E-4</v>
      </c>
      <c r="O97">
        <v>-3.2738821173919908E-2</v>
      </c>
      <c r="P97">
        <v>-1.4167586685121694E-5</v>
      </c>
      <c r="Q97">
        <v>9.9366632703653931E-6</v>
      </c>
      <c r="R97">
        <v>1490.9123178056086</v>
      </c>
      <c r="S97">
        <v>7.4588465439083507E-4</v>
      </c>
      <c r="T97">
        <v>-3.2748757837190272E-2</v>
      </c>
      <c r="U97">
        <v>0.6951151899668685</v>
      </c>
      <c r="V97">
        <v>30.519677394045608</v>
      </c>
      <c r="W97">
        <v>30.527592328317361</v>
      </c>
      <c r="X97">
        <v>88.695258748039478</v>
      </c>
      <c r="Y97">
        <v>9.9285185231326217E-4</v>
      </c>
      <c r="Z97">
        <v>88.696251599891795</v>
      </c>
      <c r="AA97">
        <v>4.5792195754423268</v>
      </c>
      <c r="AB97" s="7">
        <f t="shared" si="9"/>
        <v>6664.820695150348</v>
      </c>
      <c r="AC97" s="7">
        <f>等価回路パラメータ!$B$4/(等価回路パラメータ!$B$4^2+(AB97*等価回路パラメータ!$B$5)^2)</f>
        <v>2.5979591707334386E-4</v>
      </c>
      <c r="AD97" s="7">
        <f>-(AB97*等価回路パラメータ!$B$5)/(等価回路パラメータ!$B$4^2+(AB97*等価回路パラメータ!$B$5)^2)</f>
        <v>-3.3235061924807442E-2</v>
      </c>
      <c r="AE97" s="7">
        <f>AB97*等価回路パラメータ!$B$6</f>
        <v>7.2259541315363762E-8</v>
      </c>
      <c r="AF97" s="7">
        <f>1/等価回路パラメータ!$B$7</f>
        <v>2.0783638028968546E-5</v>
      </c>
      <c r="AG97" s="7">
        <f>AB97*等価回路パラメータ!$B$9-1/(AB97*等価回路パラメータ!$B$10)</f>
        <v>-5143613.7413093075</v>
      </c>
      <c r="AH97" s="7">
        <f>等価回路パラメータ!$B$8/(等価回路パラメータ!$B$8^2+AG97^2)</f>
        <v>6.5263431664604439E-13</v>
      </c>
      <c r="AI97" s="7">
        <f>-AG97/(等価回路パラメータ!$B$8^2+AG97^2)</f>
        <v>1.9441584269004245E-7</v>
      </c>
      <c r="AJ97" s="7">
        <f t="shared" si="10"/>
        <v>2.8057955575494671E-4</v>
      </c>
      <c r="AK97" s="7">
        <f t="shared" si="11"/>
        <v>-3.3234795249423438E-2</v>
      </c>
      <c r="AL97" s="7">
        <f t="shared" si="12"/>
        <v>0.25400312263264629</v>
      </c>
      <c r="AM97" s="7">
        <f t="shared" si="13"/>
        <v>30.086802834569539</v>
      </c>
      <c r="AN97" s="7">
        <f t="shared" si="14"/>
        <v>30.087875006264049</v>
      </c>
      <c r="AO97" s="9">
        <f t="shared" si="15"/>
        <v>89.516300842884718</v>
      </c>
      <c r="AP97" s="9">
        <f t="shared" si="16"/>
        <v>29.567830324663781</v>
      </c>
      <c r="AQ97" s="9">
        <f t="shared" si="17"/>
        <v>0.8200492429929227</v>
      </c>
    </row>
    <row r="98" spans="1:43">
      <c r="A98">
        <v>1087.4379412118469</v>
      </c>
      <c r="B98">
        <v>-5.5658221348392871</v>
      </c>
      <c r="C98">
        <v>56.946639627076479</v>
      </c>
      <c r="D98">
        <v>5.8120575552103922E-3</v>
      </c>
      <c r="E98">
        <v>-2.7469415697865429E-2</v>
      </c>
      <c r="F98">
        <v>0.28736895216643932</v>
      </c>
      <c r="G98">
        <v>0.44160844025709939</v>
      </c>
      <c r="H98">
        <v>1.0006692467726628</v>
      </c>
      <c r="I98">
        <v>-4.7975264243432851E-4</v>
      </c>
      <c r="J98">
        <v>0.69223804955670754</v>
      </c>
      <c r="K98">
        <v>31.289400816792213</v>
      </c>
      <c r="L98">
        <v>31.297057321593854</v>
      </c>
      <c r="M98">
        <v>88.732610772517418</v>
      </c>
      <c r="N98">
        <v>7.0672174854211187E-4</v>
      </c>
      <c r="O98">
        <v>-3.1944069052891495E-2</v>
      </c>
      <c r="P98">
        <v>-1.343431490011227E-5</v>
      </c>
      <c r="Q98">
        <v>9.6207034246861354E-6</v>
      </c>
      <c r="R98">
        <v>1408.0642655833456</v>
      </c>
      <c r="S98">
        <v>7.2015606344222414E-4</v>
      </c>
      <c r="T98">
        <v>-3.1953689756316184E-2</v>
      </c>
      <c r="U98">
        <v>0.70495931623070573</v>
      </c>
      <c r="V98">
        <v>31.279402375632372</v>
      </c>
      <c r="W98">
        <v>31.287345374995567</v>
      </c>
      <c r="X98">
        <v>88.708915330344425</v>
      </c>
      <c r="Y98">
        <v>1.0178419129742886E-3</v>
      </c>
      <c r="Z98">
        <v>88.709933172257394</v>
      </c>
      <c r="AA98">
        <v>4.577982169257818</v>
      </c>
      <c r="AB98" s="7">
        <f t="shared" si="9"/>
        <v>6832.574094691895</v>
      </c>
      <c r="AC98" s="7">
        <f>等価回路パラメータ!$B$4/(等価回路パラメータ!$B$4^2+(AB98*等価回路パラメータ!$B$5)^2)</f>
        <v>2.4719623308241034E-4</v>
      </c>
      <c r="AD98" s="7">
        <f>-(AB98*等価回路パラメータ!$B$5)/(等価回路パラメータ!$B$4^2+(AB98*等価回路パラメータ!$B$5)^2)</f>
        <v>-3.2419170560680756E-2</v>
      </c>
      <c r="AE98" s="7">
        <f>AB98*等価回路パラメータ!$B$6</f>
        <v>7.4078312481073531E-8</v>
      </c>
      <c r="AF98" s="7">
        <f>1/等価回路パラメータ!$B$7</f>
        <v>2.0783638028968546E-5</v>
      </c>
      <c r="AG98" s="7">
        <f>AB98*等価回路パラメータ!$B$9-1/(AB98*等価回路パラメータ!$B$10)</f>
        <v>-5017327.7056438131</v>
      </c>
      <c r="AH98" s="7">
        <f>等価回路パラメータ!$B$8/(等価回路パラメータ!$B$8^2+AG98^2)</f>
        <v>6.8590136346008125E-13</v>
      </c>
      <c r="AI98" s="7">
        <f>-AG98/(等価回路パラメータ!$B$8^2+AG98^2)</f>
        <v>1.9930928547148562E-7</v>
      </c>
      <c r="AJ98" s="7">
        <f t="shared" si="10"/>
        <v>2.6797987179728026E-4</v>
      </c>
      <c r="AK98" s="7">
        <f t="shared" si="11"/>
        <v>-3.24188971730828E-2</v>
      </c>
      <c r="AL98" s="7">
        <f t="shared" si="12"/>
        <v>0.25496233455268846</v>
      </c>
      <c r="AM98" s="7">
        <f t="shared" si="13"/>
        <v>30.844099041608061</v>
      </c>
      <c r="AN98" s="7">
        <f t="shared" si="14"/>
        <v>30.845152803650819</v>
      </c>
      <c r="AO98" s="9">
        <f t="shared" si="15"/>
        <v>89.526394563390454</v>
      </c>
      <c r="AP98" s="9">
        <f t="shared" si="16"/>
        <v>29.783738520692516</v>
      </c>
      <c r="AQ98" s="9">
        <f t="shared" si="17"/>
        <v>0.81646139113306049</v>
      </c>
    </row>
    <row r="99" spans="1:43">
      <c r="A99">
        <v>1114.8087317811251</v>
      </c>
      <c r="B99">
        <v>-5.4150399799022884</v>
      </c>
      <c r="C99">
        <v>56.331342438332129</v>
      </c>
      <c r="D99">
        <v>6.3420414620878138E-3</v>
      </c>
      <c r="E99">
        <v>-2.785846895671407E-2</v>
      </c>
      <c r="F99">
        <v>0.29720957375097051</v>
      </c>
      <c r="G99">
        <v>0.44617550677057544</v>
      </c>
      <c r="H99">
        <v>1.0007303028419203</v>
      </c>
      <c r="I99">
        <v>-4.8657713551763344E-4</v>
      </c>
      <c r="J99">
        <v>0.70450432815658548</v>
      </c>
      <c r="K99">
        <v>32.063431673480487</v>
      </c>
      <c r="L99">
        <v>32.071170496699104</v>
      </c>
      <c r="M99">
        <v>88.741287858762604</v>
      </c>
      <c r="N99">
        <v>6.8494238925376097E-4</v>
      </c>
      <c r="O99">
        <v>-3.1173127857955667E-2</v>
      </c>
      <c r="P99">
        <v>-1.4658757594228627E-5</v>
      </c>
      <c r="Q99">
        <v>9.7563674920107782E-6</v>
      </c>
      <c r="R99">
        <v>1392.8614556989812</v>
      </c>
      <c r="S99">
        <v>6.996011468479896E-4</v>
      </c>
      <c r="T99">
        <v>-3.1182884225447679E-2</v>
      </c>
      <c r="U99">
        <v>0.71911674535226511</v>
      </c>
      <c r="V99">
        <v>32.052740787991837</v>
      </c>
      <c r="W99">
        <v>32.060806616734425</v>
      </c>
      <c r="X99">
        <v>88.71476065642301</v>
      </c>
      <c r="Y99">
        <v>1.0434609729471332E-3</v>
      </c>
      <c r="Z99">
        <v>88.715804117395962</v>
      </c>
      <c r="AA99">
        <v>4.575988679153693</v>
      </c>
      <c r="AB99" s="7">
        <f t="shared" si="9"/>
        <v>7004.549843842673</v>
      </c>
      <c r="AC99" s="7">
        <f>等価回路パラメータ!$B$4/(等価回路パラメータ!$B$4^2+(AB99*等価回路パラメータ!$B$5)^2)</f>
        <v>2.3520757968859124E-4</v>
      </c>
      <c r="AD99" s="7">
        <f>-(AB99*等価回路パラメータ!$B$5)/(等価回路パラメータ!$B$4^2+(AB99*等価回路パラメータ!$B$5)^2)</f>
        <v>-3.1623304062652333E-2</v>
      </c>
      <c r="AE99" s="7">
        <f>AB99*等価回路パラメータ!$B$6</f>
        <v>7.5942862079541141E-8</v>
      </c>
      <c r="AF99" s="7">
        <f>1/等価回路パラメータ!$B$7</f>
        <v>2.0783638028968546E-5</v>
      </c>
      <c r="AG99" s="7">
        <f>AB99*等価回路パラメータ!$B$9-1/(AB99*等価回路パラメータ!$B$10)</f>
        <v>-4894142.2454545125</v>
      </c>
      <c r="AH99" s="7">
        <f>等価回路パラメータ!$B$8/(等価回路パラメータ!$B$8^2+AG99^2)</f>
        <v>7.2086414766053632E-13</v>
      </c>
      <c r="AI99" s="7">
        <f>-AG99/(等価回路パラメータ!$B$8^2+AG99^2)</f>
        <v>2.0432589610902989E-7</v>
      </c>
      <c r="AJ99" s="7">
        <f t="shared" si="10"/>
        <v>2.5599121843842393E-4</v>
      </c>
      <c r="AK99" s="7">
        <f t="shared" si="11"/>
        <v>-3.1623023793894138E-2</v>
      </c>
      <c r="AL99" s="7">
        <f t="shared" si="12"/>
        <v>0.2559704425019525</v>
      </c>
      <c r="AM99" s="7">
        <f t="shared" si="13"/>
        <v>31.620457307678773</v>
      </c>
      <c r="AN99" s="7">
        <f t="shared" si="14"/>
        <v>31.621493342569554</v>
      </c>
      <c r="AO99" s="9">
        <f t="shared" si="15"/>
        <v>89.536195648655195</v>
      </c>
      <c r="AP99" s="9">
        <f t="shared" si="16"/>
        <v>29.999647517567848</v>
      </c>
      <c r="AQ99" s="9">
        <f t="shared" si="17"/>
        <v>0.82039153125924713</v>
      </c>
    </row>
    <row r="100" spans="1:43">
      <c r="A100">
        <v>1142.8684445849469</v>
      </c>
      <c r="B100">
        <v>-5.266549172819297</v>
      </c>
      <c r="C100">
        <v>55.714396747438492</v>
      </c>
      <c r="D100">
        <v>6.1795673076625712E-3</v>
      </c>
      <c r="E100">
        <v>-2.8396116695546429E-2</v>
      </c>
      <c r="F100">
        <v>0.30720375674506917</v>
      </c>
      <c r="G100">
        <v>0.45058703063869382</v>
      </c>
      <c r="H100">
        <v>1.0007115792181178</v>
      </c>
      <c r="I100">
        <v>-4.9595843446306514E-4</v>
      </c>
      <c r="J100">
        <v>0.71462662799348331</v>
      </c>
      <c r="K100">
        <v>32.854155659378101</v>
      </c>
      <c r="L100">
        <v>32.861926834987678</v>
      </c>
      <c r="M100">
        <v>88.753928283565259</v>
      </c>
      <c r="N100">
        <v>6.6174877468839544E-4</v>
      </c>
      <c r="O100">
        <v>-3.0423155812231442E-2</v>
      </c>
      <c r="P100">
        <v>-1.4283507701721999E-5</v>
      </c>
      <c r="Q100">
        <v>9.9448441375595842E-6</v>
      </c>
      <c r="R100">
        <v>1384.9110195232281</v>
      </c>
      <c r="S100">
        <v>6.760322823901175E-4</v>
      </c>
      <c r="T100">
        <v>-3.0433100656369002E-2</v>
      </c>
      <c r="U100">
        <v>0.72955960736040038</v>
      </c>
      <c r="V100">
        <v>32.842752548919819</v>
      </c>
      <c r="W100">
        <v>32.850854664837435</v>
      </c>
      <c r="X100">
        <v>88.727457058531158</v>
      </c>
      <c r="Y100">
        <v>1.0697248641315105E-3</v>
      </c>
      <c r="Z100">
        <v>88.728526783395296</v>
      </c>
      <c r="AA100">
        <v>4.5736553823592923</v>
      </c>
      <c r="AB100" s="7">
        <f t="shared" si="9"/>
        <v>7180.8542190553253</v>
      </c>
      <c r="AC100" s="7">
        <f>等価回路パラメータ!$B$4/(等価回路パラメータ!$B$4^2+(AB100*等価回路パラメータ!$B$5)^2)</f>
        <v>2.2380032772986364E-4</v>
      </c>
      <c r="AD100" s="7">
        <f>-(AB100*等価回路パラメータ!$B$5)/(等価回路パラメータ!$B$4^2+(AB100*等価回路パラメータ!$B$5)^2)</f>
        <v>-3.0846971276132937E-2</v>
      </c>
      <c r="AE100" s="7">
        <f>AB100*等価回路パラメータ!$B$6</f>
        <v>7.7854342352975662E-8</v>
      </c>
      <c r="AF100" s="7">
        <f>1/等価回路パラメータ!$B$7</f>
        <v>2.0783638028968546E-5</v>
      </c>
      <c r="AG100" s="7">
        <f>AB100*等価回路パラメータ!$B$9-1/(AB100*等価回路パラメータ!$B$10)</f>
        <v>-4773981.235393554</v>
      </c>
      <c r="AH100" s="7">
        <f>等価回路パラメータ!$B$8/(等価回路パラメータ!$B$8^2+AG100^2)</f>
        <v>7.5760910689651307E-13</v>
      </c>
      <c r="AI100" s="7">
        <f>-AG100/(等価回路パラメータ!$B$8^2+AG100^2)</f>
        <v>2.094687747352407E-7</v>
      </c>
      <c r="AJ100" s="7">
        <f t="shared" si="10"/>
        <v>2.445839665164413E-4</v>
      </c>
      <c r="AK100" s="7">
        <f t="shared" si="11"/>
        <v>-3.084668395301585E-2</v>
      </c>
      <c r="AL100" s="7">
        <f t="shared" si="12"/>
        <v>0.25702993905437121</v>
      </c>
      <c r="AM100" s="7">
        <f t="shared" si="13"/>
        <v>32.416357496353498</v>
      </c>
      <c r="AN100" s="7">
        <f t="shared" si="14"/>
        <v>32.417376478070587</v>
      </c>
      <c r="AO100" s="9">
        <f t="shared" si="15"/>
        <v>89.54571015236364</v>
      </c>
      <c r="AP100" s="9">
        <f t="shared" si="16"/>
        <v>30.215557294024986</v>
      </c>
      <c r="AQ100" s="9">
        <f t="shared" si="17"/>
        <v>0.81718336896835808</v>
      </c>
    </row>
    <row r="101" spans="1:43">
      <c r="A101">
        <v>1171.634419781758</v>
      </c>
      <c r="B101">
        <v>-5.1197164657073806</v>
      </c>
      <c r="C101">
        <v>55.086585158424583</v>
      </c>
      <c r="D101">
        <v>6.0881616529171326E-3</v>
      </c>
      <c r="E101">
        <v>-3.190007778576387E-2</v>
      </c>
      <c r="F101">
        <v>0.31744366831209198</v>
      </c>
      <c r="G101">
        <v>0.45481785611422015</v>
      </c>
      <c r="H101">
        <v>1.0007010161186849</v>
      </c>
      <c r="I101">
        <v>-5.5715174528107132E-4</v>
      </c>
      <c r="J101">
        <v>0.72647773478936672</v>
      </c>
      <c r="K101">
        <v>33.668055240966261</v>
      </c>
      <c r="L101">
        <v>33.675892172411714</v>
      </c>
      <c r="M101">
        <v>88.763883163908403</v>
      </c>
      <c r="N101">
        <v>6.4059580152384652E-4</v>
      </c>
      <c r="O101">
        <v>-2.9687922698813627E-2</v>
      </c>
      <c r="P101">
        <v>-1.4072988060281676E-5</v>
      </c>
      <c r="Q101">
        <v>1.1172113428368542E-5</v>
      </c>
      <c r="R101">
        <v>1517.621065826492</v>
      </c>
      <c r="S101">
        <v>6.5466878958412818E-4</v>
      </c>
      <c r="T101">
        <v>-2.9699094812241995E-2</v>
      </c>
      <c r="U101">
        <v>0.74186389288338572</v>
      </c>
      <c r="V101">
        <v>33.654706689956392</v>
      </c>
      <c r="W101">
        <v>33.662882295230744</v>
      </c>
      <c r="X101">
        <v>88.737211178989753</v>
      </c>
      <c r="Y101">
        <v>1.0966498169157255E-3</v>
      </c>
      <c r="Z101">
        <v>88.738307828806668</v>
      </c>
      <c r="AA101">
        <v>4.5716589045004046</v>
      </c>
      <c r="AB101" s="7">
        <f t="shared" si="9"/>
        <v>7361.5961717586215</v>
      </c>
      <c r="AC101" s="7">
        <f>等価回路パラメータ!$B$4/(等価回路パラメータ!$B$4^2+(AB101*等価回路パラメータ!$B$5)^2)</f>
        <v>2.129462844734382E-4</v>
      </c>
      <c r="AD101" s="7">
        <f>-(AB101*等価回路パラメータ!$B$5)/(等価回路パラメータ!$B$4^2+(AB101*等価回路パラメータ!$B$5)^2)</f>
        <v>-3.0089693069723984E-2</v>
      </c>
      <c r="AE101" s="7">
        <f>AB101*等価回路パラメータ!$B$6</f>
        <v>7.9813934545498815E-8</v>
      </c>
      <c r="AF101" s="7">
        <f>1/等価回路パラメータ!$B$7</f>
        <v>2.0783638028968546E-5</v>
      </c>
      <c r="AG101" s="7">
        <f>AB101*等価回路パラメータ!$B$9-1/(AB101*等価回路パラメータ!$B$10)</f>
        <v>-4656770.4191430658</v>
      </c>
      <c r="AH101" s="7">
        <f>等価回路パラメータ!$B$8/(等価回路パラメータ!$B$8^2+AG101^2)</f>
        <v>7.9622708484568451E-13</v>
      </c>
      <c r="AI101" s="7">
        <f>-AG101/(等価回路パラメータ!$B$8^2+AG101^2)</f>
        <v>2.1474109951296905E-7</v>
      </c>
      <c r="AJ101" s="7">
        <f t="shared" si="10"/>
        <v>2.3372992329863385E-4</v>
      </c>
      <c r="AK101" s="7">
        <f t="shared" si="11"/>
        <v>-3.0089398514689926E-2</v>
      </c>
      <c r="AL101" s="7">
        <f t="shared" si="12"/>
        <v>0.25814344385713217</v>
      </c>
      <c r="AM101" s="7">
        <f t="shared" si="13"/>
        <v>33.232291554930462</v>
      </c>
      <c r="AN101" s="7">
        <f t="shared" si="14"/>
        <v>33.233294149534878</v>
      </c>
      <c r="AO101" s="9">
        <f t="shared" si="15"/>
        <v>89.554943951307848</v>
      </c>
      <c r="AP101" s="9">
        <f t="shared" si="16"/>
        <v>30.431467830726035</v>
      </c>
      <c r="AQ101" s="9">
        <f t="shared" si="17"/>
        <v>0.81663612250116557</v>
      </c>
    </row>
    <row r="102" spans="1:43">
      <c r="A102">
        <v>1201.1244339814341</v>
      </c>
      <c r="B102">
        <v>-4.9758492264503413</v>
      </c>
      <c r="C102">
        <v>54.455034183451097</v>
      </c>
      <c r="D102">
        <v>5.9924027080186879E-3</v>
      </c>
      <c r="E102">
        <v>-3.2520456395332083E-2</v>
      </c>
      <c r="F102">
        <v>0.32782269172592265</v>
      </c>
      <c r="G102">
        <v>0.45882836119062537</v>
      </c>
      <c r="H102">
        <v>1.0006899777038483</v>
      </c>
      <c r="I102">
        <v>-5.6798072312425139E-4</v>
      </c>
      <c r="J102">
        <v>0.7392047675515665</v>
      </c>
      <c r="K102">
        <v>34.498070990992126</v>
      </c>
      <c r="L102">
        <v>34.505989708859296</v>
      </c>
      <c r="M102">
        <v>88.772486924921921</v>
      </c>
      <c r="N102">
        <v>6.2083441350845861E-4</v>
      </c>
      <c r="O102">
        <v>-2.8973825130763596E-2</v>
      </c>
      <c r="P102">
        <v>-1.3851885502427899E-5</v>
      </c>
      <c r="Q102">
        <v>1.1389509292687403E-5</v>
      </c>
      <c r="R102">
        <v>1509.1664543977597</v>
      </c>
      <c r="S102">
        <v>6.3468629901088655E-4</v>
      </c>
      <c r="T102">
        <v>-2.8985214640056284E-2</v>
      </c>
      <c r="U102">
        <v>0.75508857428660869</v>
      </c>
      <c r="V102">
        <v>34.483814180422428</v>
      </c>
      <c r="W102">
        <v>34.492080238584059</v>
      </c>
      <c r="X102">
        <v>88.745600597762646</v>
      </c>
      <c r="Y102">
        <v>1.1242524702066224E-3</v>
      </c>
      <c r="Z102">
        <v>88.746724850232852</v>
      </c>
      <c r="AA102">
        <v>4.5692763615542749</v>
      </c>
      <c r="AB102" s="7">
        <f t="shared" si="9"/>
        <v>7546.8873956865436</v>
      </c>
      <c r="AC102" s="7">
        <f>等価回路パラメータ!$B$4/(等価回路パラメータ!$B$4^2+(AB102*等価回路パラメータ!$B$5)^2)</f>
        <v>2.0261862400597019E-4</v>
      </c>
      <c r="AD102" s="7">
        <f>-(AB102*等価回路パラメータ!$B$5)/(等価回路パラメータ!$B$4^2+(AB102*等価回路パラメータ!$B$5)^2)</f>
        <v>-2.9351002042584468E-2</v>
      </c>
      <c r="AE102" s="7">
        <f>AB102*等価回路パラメータ!$B$6</f>
        <v>8.1822849633122491E-8</v>
      </c>
      <c r="AF102" s="7">
        <f>1/等価回路パラメータ!$B$7</f>
        <v>2.0783638028968546E-5</v>
      </c>
      <c r="AG102" s="7">
        <f>AB102*等価回路パラメータ!$B$9-1/(AB102*等価回路パラメータ!$B$10)</f>
        <v>-4542437.3635267159</v>
      </c>
      <c r="AH102" s="7">
        <f>等価回路パラメータ!$B$8/(等価回路パラメータ!$B$8^2+AG102^2)</f>
        <v>8.3681355580495631E-13</v>
      </c>
      <c r="AI102" s="7">
        <f>-AG102/(等価回路パラメータ!$B$8^2+AG102^2)</f>
        <v>2.2014612859937338E-7</v>
      </c>
      <c r="AJ102" s="7">
        <f t="shared" si="10"/>
        <v>2.2340226287175229E-4</v>
      </c>
      <c r="AK102" s="7">
        <f t="shared" si="11"/>
        <v>-2.9350700073606233E-2</v>
      </c>
      <c r="AL102" s="7">
        <f t="shared" si="12"/>
        <v>0.2593137101099327</v>
      </c>
      <c r="AM102" s="7">
        <f t="shared" si="13"/>
        <v>34.068763819012645</v>
      </c>
      <c r="AN102" s="7">
        <f t="shared" si="14"/>
        <v>34.069750685262079</v>
      </c>
      <c r="AO102" s="9">
        <f t="shared" si="15"/>
        <v>89.563902749002651</v>
      </c>
      <c r="AP102" s="9">
        <f t="shared" si="16"/>
        <v>30.647379110212199</v>
      </c>
      <c r="AQ102" s="9">
        <f t="shared" si="17"/>
        <v>0.81717789876978486</v>
      </c>
    </row>
    <row r="103" spans="1:43">
      <c r="A103">
        <v>1231.356711230753</v>
      </c>
      <c r="B103">
        <v>-4.8331095956217256</v>
      </c>
      <c r="C103">
        <v>53.813668154401903</v>
      </c>
      <c r="D103">
        <v>6.2366678268972794E-3</v>
      </c>
      <c r="E103">
        <v>-3.2211727154646042E-2</v>
      </c>
      <c r="F103">
        <v>0.33845469250535659</v>
      </c>
      <c r="G103">
        <v>0.46267123850189495</v>
      </c>
      <c r="H103">
        <v>1.0007181226102513</v>
      </c>
      <c r="I103">
        <v>-5.626044849084313E-4</v>
      </c>
      <c r="J103">
        <v>0.75180156937677478</v>
      </c>
      <c r="K103">
        <v>35.354894631755776</v>
      </c>
      <c r="L103">
        <v>35.362887043088982</v>
      </c>
      <c r="M103">
        <v>88.78182167799001</v>
      </c>
      <c r="N103">
        <v>6.0118453526572275E-4</v>
      </c>
      <c r="O103">
        <v>-2.827184294943727E-2</v>
      </c>
      <c r="P103">
        <v>-1.4416126968156296E-5</v>
      </c>
      <c r="Q103">
        <v>1.1281067046421226E-5</v>
      </c>
      <c r="R103">
        <v>1458.0970464638706</v>
      </c>
      <c r="S103">
        <v>6.1560066223387906E-4</v>
      </c>
      <c r="T103">
        <v>-2.8283124016483693E-2</v>
      </c>
      <c r="U103">
        <v>0.76919885156589274</v>
      </c>
      <c r="V103">
        <v>35.340031040950507</v>
      </c>
      <c r="W103">
        <v>35.348401107385257</v>
      </c>
      <c r="X103">
        <v>88.753116822632663</v>
      </c>
      <c r="Y103">
        <v>1.1525498817119848E-3</v>
      </c>
      <c r="Z103">
        <v>88.754269372514372</v>
      </c>
      <c r="AA103">
        <v>4.567758942545991</v>
      </c>
      <c r="AB103" s="7">
        <f t="shared" si="9"/>
        <v>7736.8423959020438</v>
      </c>
      <c r="AC103" s="7">
        <f>等価回路パラメータ!$B$4/(等価回路パラメータ!$B$4^2+(AB103*等価回路パラメータ!$B$5)^2)</f>
        <v>1.9279182099436832E-4</v>
      </c>
      <c r="AD103" s="7">
        <f>-(AB103*等価回路パラメータ!$B$5)/(等価回路パラメータ!$B$4^2+(AB103*等価回路パラメータ!$B$5)^2)</f>
        <v>-2.8630442238798719E-2</v>
      </c>
      <c r="AE103" s="7">
        <f>AB103*等価回路パラメータ!$B$6</f>
        <v>8.3882329072099695E-8</v>
      </c>
      <c r="AF103" s="7">
        <f>1/等価回路パラメータ!$B$7</f>
        <v>2.0783638028968546E-5</v>
      </c>
      <c r="AG103" s="7">
        <f>AB103*等価回路パラメータ!$B$9-1/(AB103*等価回路パラメータ!$B$10)</f>
        <v>-4430911.4137479458</v>
      </c>
      <c r="AH103" s="7">
        <f>等価回路パラメータ!$B$8/(等価回路パラメータ!$B$8^2+AG103^2)</f>
        <v>8.7946886072929362E-13</v>
      </c>
      <c r="AI103" s="7">
        <f>-AG103/(等価回路パラメータ!$B$8^2+AG103^2)</f>
        <v>2.2568720215937493E-7</v>
      </c>
      <c r="AJ103" s="7">
        <f t="shared" si="10"/>
        <v>2.1357545990280573E-4</v>
      </c>
      <c r="AK103" s="7">
        <f t="shared" si="11"/>
        <v>-2.8630132669267488E-2</v>
      </c>
      <c r="AL103" s="7">
        <f t="shared" si="12"/>
        <v>0.26054363137470432</v>
      </c>
      <c r="AM103" s="7">
        <f t="shared" si="13"/>
        <v>34.926291324785829</v>
      </c>
      <c r="AN103" s="7">
        <f t="shared" si="14"/>
        <v>34.927263114759789</v>
      </c>
      <c r="AO103" s="9">
        <f t="shared" si="15"/>
        <v>89.572592079195147</v>
      </c>
      <c r="AP103" s="9">
        <f t="shared" si="16"/>
        <v>30.863291116860662</v>
      </c>
      <c r="AQ103" s="9">
        <f t="shared" si="17"/>
        <v>0.81832270668076035</v>
      </c>
    </row>
    <row r="104" spans="1:43">
      <c r="A104">
        <v>1262.349934275383</v>
      </c>
      <c r="B104">
        <v>-4.6931924279403523</v>
      </c>
      <c r="C104">
        <v>53.173653967410146</v>
      </c>
      <c r="D104">
        <v>5.8689573737020582E-3</v>
      </c>
      <c r="E104">
        <v>-3.4531785572426088E-2</v>
      </c>
      <c r="F104">
        <v>0.34918141956824789</v>
      </c>
      <c r="G104">
        <v>0.46631325045793787</v>
      </c>
      <c r="H104">
        <v>1.000675735274636</v>
      </c>
      <c r="I104">
        <v>-6.0310068901444692E-4</v>
      </c>
      <c r="J104">
        <v>0.76180103666201882</v>
      </c>
      <c r="K104">
        <v>36.227665434462587</v>
      </c>
      <c r="L104">
        <v>36.235674185128865</v>
      </c>
      <c r="M104">
        <v>88.795352890085297</v>
      </c>
      <c r="N104">
        <v>5.801881672603123E-4</v>
      </c>
      <c r="O104">
        <v>-2.7591013664983895E-2</v>
      </c>
      <c r="P104">
        <v>-1.3567107605772301E-5</v>
      </c>
      <c r="Q104">
        <v>1.2094100860188528E-5</v>
      </c>
      <c r="R104">
        <v>1524.8037662835911</v>
      </c>
      <c r="S104">
        <v>5.937552748660846E-4</v>
      </c>
      <c r="T104">
        <v>-2.7603107765844084E-2</v>
      </c>
      <c r="U104">
        <v>0.77891598685562147</v>
      </c>
      <c r="V104">
        <v>36.211049965937114</v>
      </c>
      <c r="W104">
        <v>36.219426413875929</v>
      </c>
      <c r="X104">
        <v>88.767732021448126</v>
      </c>
      <c r="Y104">
        <v>1.1815595384817585E-3</v>
      </c>
      <c r="Z104">
        <v>88.768913580986606</v>
      </c>
      <c r="AA104">
        <v>4.5654278897987881</v>
      </c>
      <c r="AB104" s="7">
        <f t="shared" si="9"/>
        <v>7931.5785595582029</v>
      </c>
      <c r="AC104" s="7">
        <f>等価回路パラメータ!$B$4/(等価回路パラメータ!$B$4^2+(AB104*等価回路パラメータ!$B$5)^2)</f>
        <v>1.8344158765424607E-4</v>
      </c>
      <c r="AD104" s="7">
        <f>-(AB104*等価回路パラメータ!$B$5)/(等価回路パラメータ!$B$4^2+(AB104*等価回路パラメータ!$B$5)^2)</f>
        <v>-2.7927568868586015E-2</v>
      </c>
      <c r="AE104" s="7">
        <f>AB104*等価回路パラメータ!$B$6</f>
        <v>8.5993645566112318E-8</v>
      </c>
      <c r="AF104" s="7">
        <f>1/等価回路パラメータ!$B$7</f>
        <v>2.0783638028968546E-5</v>
      </c>
      <c r="AG104" s="7">
        <f>AB104*等価回路パラメータ!$B$9-1/(AB104*等価回路パラメータ!$B$10)</f>
        <v>-4322123.649727135</v>
      </c>
      <c r="AH104" s="7">
        <f>等価回路パラメータ!$B$8/(等価回路パラメータ!$B$8^2+AG104^2)</f>
        <v>9.2429845530229591E-13</v>
      </c>
      <c r="AI104" s="7">
        <f>-AG104/(等価回路パラメータ!$B$8^2+AG104^2)</f>
        <v>2.3136774442979498E-7</v>
      </c>
      <c r="AJ104" s="7">
        <f t="shared" si="10"/>
        <v>2.0422522660751307E-4</v>
      </c>
      <c r="AK104" s="7">
        <f t="shared" si="11"/>
        <v>-2.7927251507196021E-2</v>
      </c>
      <c r="AL104" s="7">
        <f t="shared" si="12"/>
        <v>0.2618362487326707</v>
      </c>
      <c r="AM104" s="7">
        <f t="shared" si="13"/>
        <v>35.805404129193022</v>
      </c>
      <c r="AN104" s="7">
        <f t="shared" si="14"/>
        <v>35.806361488930747</v>
      </c>
      <c r="AO104" s="9">
        <f t="shared" si="15"/>
        <v>89.581017309270152</v>
      </c>
      <c r="AP104" s="9">
        <f t="shared" si="16"/>
        <v>31.079203836846094</v>
      </c>
      <c r="AQ104" s="9">
        <f t="shared" si="17"/>
        <v>0.81210372828354593</v>
      </c>
    </row>
    <row r="105" spans="1:43">
      <c r="A105">
        <v>1294.1232561053071</v>
      </c>
      <c r="B105">
        <v>-4.5559461546674589</v>
      </c>
      <c r="C105">
        <v>52.525113163884143</v>
      </c>
      <c r="D105">
        <v>6.1833383331218322E-3</v>
      </c>
      <c r="E105">
        <v>-3.2896534852312698E-2</v>
      </c>
      <c r="F105">
        <v>0.36008218286941684</v>
      </c>
      <c r="G105">
        <v>0.46969435940828858</v>
      </c>
      <c r="H105">
        <v>1.0007119716393567</v>
      </c>
      <c r="I105">
        <v>-5.7456168934773646E-4</v>
      </c>
      <c r="J105">
        <v>0.77534156670843424</v>
      </c>
      <c r="K105">
        <v>37.12188037762202</v>
      </c>
      <c r="L105">
        <v>37.129976532655455</v>
      </c>
      <c r="M105">
        <v>88.803472753306124</v>
      </c>
      <c r="N105">
        <v>5.6239793580933179E-4</v>
      </c>
      <c r="O105">
        <v>-2.6926544111862873E-2</v>
      </c>
      <c r="P105">
        <v>-1.4293062516146628E-5</v>
      </c>
      <c r="Q105">
        <v>1.1520968471280969E-5</v>
      </c>
      <c r="R105">
        <v>1416.8813308622246</v>
      </c>
      <c r="S105">
        <v>5.7669099832547842E-4</v>
      </c>
      <c r="T105">
        <v>-2.6938065080334153E-2</v>
      </c>
      <c r="U105">
        <v>0.79434905572680892</v>
      </c>
      <c r="V105">
        <v>37.105185657144283</v>
      </c>
      <c r="W105">
        <v>37.113687408737491</v>
      </c>
      <c r="X105">
        <v>88.773597367767266</v>
      </c>
      <c r="Y105">
        <v>1.2112993677145674E-3</v>
      </c>
      <c r="Z105">
        <v>88.774808667134977</v>
      </c>
      <c r="AA105">
        <v>4.5633008168400169</v>
      </c>
      <c r="AB105" s="7">
        <f t="shared" si="9"/>
        <v>8131.2162284402702</v>
      </c>
      <c r="AC105" s="7">
        <f>等価回路パラメータ!$B$4/(等価回路パラメータ!$B$4^2+(AB105*等価回路パラメータ!$B$5)^2)</f>
        <v>1.7454481377093006E-4</v>
      </c>
      <c r="AD105" s="7">
        <f>-(AB105*等価回路パラメータ!$B$5)/(等価回路パラメータ!$B$4^2+(AB105*等価回路パラメータ!$B$5)^2)</f>
        <v>-2.7241948036197294E-2</v>
      </c>
      <c r="AE105" s="7">
        <f>AB105*等価回路パラメータ!$B$6</f>
        <v>8.8158103852767139E-8</v>
      </c>
      <c r="AF105" s="7">
        <f>1/等価回路パラメータ!$B$7</f>
        <v>2.0783638028968546E-5</v>
      </c>
      <c r="AG105" s="7">
        <f>AB105*等価回路パラメータ!$B$9-1/(AB105*等価回路パラメータ!$B$10)</f>
        <v>-4216006.8435108839</v>
      </c>
      <c r="AH105" s="7">
        <f>等価回路パラメータ!$B$8/(等価回路パラメータ!$B$8^2+AG105^2)</f>
        <v>9.7141317065175448E-13</v>
      </c>
      <c r="AI105" s="7">
        <f>-AG105/(等価回路パラメータ!$B$8^2+AG105^2)</f>
        <v>2.3719126583544062E-7</v>
      </c>
      <c r="AJ105" s="7">
        <f t="shared" si="10"/>
        <v>1.9532845277131177E-4</v>
      </c>
      <c r="AK105" s="7">
        <f t="shared" si="11"/>
        <v>-2.7241622686827605E-2</v>
      </c>
      <c r="AL105" s="7">
        <f t="shared" si="12"/>
        <v>0.26319475830646533</v>
      </c>
      <c r="AM105" s="7">
        <f t="shared" si="13"/>
        <v>36.706645638205572</v>
      </c>
      <c r="AN105" s="7">
        <f t="shared" si="14"/>
        <v>36.707589208358478</v>
      </c>
      <c r="AO105" s="9">
        <f t="shared" si="15"/>
        <v>89.589183643553895</v>
      </c>
      <c r="AP105" s="9">
        <f t="shared" si="16"/>
        <v>31.295117258106366</v>
      </c>
      <c r="AQ105" s="9">
        <f t="shared" si="17"/>
        <v>0.8143749764189181</v>
      </c>
    </row>
    <row r="106" spans="1:43">
      <c r="A106">
        <v>1326.6963117908731</v>
      </c>
      <c r="B106">
        <v>-4.4214850160040218</v>
      </c>
      <c r="C106">
        <v>51.881112997218992</v>
      </c>
      <c r="D106">
        <v>6.0681375122453992E-3</v>
      </c>
      <c r="E106">
        <v>-3.6115936061548837E-2</v>
      </c>
      <c r="F106">
        <v>0.37103824949265041</v>
      </c>
      <c r="G106">
        <v>0.47288150901488019</v>
      </c>
      <c r="H106">
        <v>1.000698665436442</v>
      </c>
      <c r="I106">
        <v>-6.3078247842317573E-4</v>
      </c>
      <c r="J106">
        <v>0.78430101360234628</v>
      </c>
      <c r="K106">
        <v>38.031534630651102</v>
      </c>
      <c r="L106">
        <v>38.039620850402173</v>
      </c>
      <c r="M106">
        <v>88.818591737685267</v>
      </c>
      <c r="N106">
        <v>5.4201389116614916E-4</v>
      </c>
      <c r="O106">
        <v>-2.6282791574499736E-2</v>
      </c>
      <c r="P106">
        <v>-1.4027604365991343E-5</v>
      </c>
      <c r="Q106">
        <v>1.2648629300615588E-5</v>
      </c>
      <c r="R106">
        <v>1517.3720305384231</v>
      </c>
      <c r="S106">
        <v>5.5604149553214056E-4</v>
      </c>
      <c r="T106">
        <v>-2.6295440203800351E-2</v>
      </c>
      <c r="U106">
        <v>0.80380769609817726</v>
      </c>
      <c r="V106">
        <v>38.012409825414558</v>
      </c>
      <c r="W106">
        <v>38.02090750557619</v>
      </c>
      <c r="X106">
        <v>88.788608085925361</v>
      </c>
      <c r="Y106">
        <v>1.2417877478362574E-3</v>
      </c>
      <c r="Z106">
        <v>88.789849873673191</v>
      </c>
      <c r="AA106">
        <v>4.5600962848710296</v>
      </c>
      <c r="AB106" s="7">
        <f t="shared" si="9"/>
        <v>8335.8787733337613</v>
      </c>
      <c r="AC106" s="7">
        <f>等価回路パラメータ!$B$4/(等価回路パラメータ!$B$4^2+(AB106*等価回路パラメータ!$B$5)^2)</f>
        <v>1.6607950962538561E-4</v>
      </c>
      <c r="AD106" s="7">
        <f>-(AB106*等価回路パラメータ!$B$5)/(等価回路パラメータ!$B$4^2+(AB106*等価回路パラメータ!$B$5)^2)</f>
        <v>-2.65731564743448E-2</v>
      </c>
      <c r="AE106" s="7">
        <f>AB106*等価回路パラメータ!$B$6</f>
        <v>9.0377041509889673E-8</v>
      </c>
      <c r="AF106" s="7">
        <f>1/等価回路パラメータ!$B$7</f>
        <v>2.0783638028968546E-5</v>
      </c>
      <c r="AG106" s="7">
        <f>AB106*等価回路パラメータ!$B$9-1/(AB106*等価回路パラメータ!$B$10)</f>
        <v>-4112495.4177268827</v>
      </c>
      <c r="AH106" s="7">
        <f>等価回路パラメータ!$B$8/(等価回路パラメータ!$B$8^2+AG106^2)</f>
        <v>1.0209294873548335E-12</v>
      </c>
      <c r="AI106" s="7">
        <f>-AG106/(等価回路パラメータ!$B$8^2+AG106^2)</f>
        <v>2.4316136515845804E-7</v>
      </c>
      <c r="AJ106" s="7">
        <f t="shared" si="10"/>
        <v>1.8686314867528365E-4</v>
      </c>
      <c r="AK106" s="7">
        <f t="shared" si="11"/>
        <v>-2.6572822935938132E-2</v>
      </c>
      <c r="AL106" s="7">
        <f t="shared" si="12"/>
        <v>0.26462251916594537</v>
      </c>
      <c r="AM106" s="7">
        <f t="shared" si="13"/>
        <v>37.630572943399464</v>
      </c>
      <c r="AN106" s="7">
        <f t="shared" si="14"/>
        <v>37.631503359899902</v>
      </c>
      <c r="AO106" s="9">
        <f t="shared" si="15"/>
        <v>89.597096126517542</v>
      </c>
      <c r="AP106" s="9">
        <f t="shared" si="16"/>
        <v>31.51103137031285</v>
      </c>
      <c r="AQ106" s="9">
        <f t="shared" si="17"/>
        <v>0.80724625284435092</v>
      </c>
    </row>
    <row r="107" spans="1:43">
      <c r="A107">
        <v>1360.089230616745</v>
      </c>
      <c r="B107">
        <v>-4.2889181987063942</v>
      </c>
      <c r="C107">
        <v>51.222980457382157</v>
      </c>
      <c r="D107">
        <v>6.0921822106485054E-3</v>
      </c>
      <c r="E107">
        <v>-3.5926818082614893E-2</v>
      </c>
      <c r="F107">
        <v>0.38223494240377054</v>
      </c>
      <c r="G107">
        <v>0.47579504740635481</v>
      </c>
      <c r="H107">
        <v>1.0007014376991592</v>
      </c>
      <c r="I107">
        <v>-6.2748117792692248E-4</v>
      </c>
      <c r="J107">
        <v>0.79862081602138435</v>
      </c>
      <c r="K107">
        <v>38.970435271187156</v>
      </c>
      <c r="L107">
        <v>38.978617477196011</v>
      </c>
      <c r="M107">
        <v>88.826002378756357</v>
      </c>
      <c r="N107">
        <v>5.2563922164290959E-4</v>
      </c>
      <c r="O107">
        <v>-2.5649706158527817E-2</v>
      </c>
      <c r="P107">
        <v>-1.4083111130274529E-5</v>
      </c>
      <c r="Q107">
        <v>1.2582361023623752E-5</v>
      </c>
      <c r="R107">
        <v>1472.3629211948455</v>
      </c>
      <c r="S107">
        <v>5.3972233277318408E-4</v>
      </c>
      <c r="T107">
        <v>-2.5662288519551442E-2</v>
      </c>
      <c r="U107">
        <v>0.81919550638037564</v>
      </c>
      <c r="V107">
        <v>38.950456859245485</v>
      </c>
      <c r="W107">
        <v>38.959070456334267</v>
      </c>
      <c r="X107">
        <v>88.795148241935621</v>
      </c>
      <c r="Y107">
        <v>1.2730435198572733E-3</v>
      </c>
      <c r="Z107">
        <v>88.79642128545548</v>
      </c>
      <c r="AA107">
        <v>4.5579051765783598</v>
      </c>
      <c r="AB107" s="7">
        <f t="shared" si="9"/>
        <v>8545.6926702643195</v>
      </c>
      <c r="AC107" s="7">
        <f>等価回路パラメータ!$B$4/(等価回路パラメータ!$B$4^2+(AB107*等価回路パラメータ!$B$5)^2)</f>
        <v>1.5802475168457224E-4</v>
      </c>
      <c r="AD107" s="7">
        <f>-(AB107*等価回路パラメータ!$B$5)/(等価回路パラメータ!$B$4^2+(AB107*等価回路パラメータ!$B$5)^2)</f>
        <v>-2.5920781285015886E-2</v>
      </c>
      <c r="AE107" s="7">
        <f>AB107*等価回路パラメータ!$B$6</f>
        <v>9.2651829782111766E-8</v>
      </c>
      <c r="AF107" s="7">
        <f>1/等価回路パラメータ!$B$7</f>
        <v>2.0783638028968546E-5</v>
      </c>
      <c r="AG107" s="7">
        <f>AB107*等価回路パラメータ!$B$9-1/(AB107*等価回路パラメータ!$B$10)</f>
        <v>-4011525.4050588426</v>
      </c>
      <c r="AH107" s="7">
        <f>等価回路パラメータ!$B$8/(等価回路パラメータ!$B$8^2+AG107^2)</f>
        <v>1.0729698234102359E-12</v>
      </c>
      <c r="AI107" s="7">
        <f>-AG107/(等価回路パラメータ!$B$8^2+AG107^2)</f>
        <v>2.4928173176228582E-7</v>
      </c>
      <c r="AJ107" s="7">
        <f t="shared" si="10"/>
        <v>1.788083907865106E-4</v>
      </c>
      <c r="AK107" s="7">
        <f t="shared" si="11"/>
        <v>-2.5920439351454341E-2</v>
      </c>
      <c r="AL107" s="7">
        <f t="shared" si="12"/>
        <v>0.26612306163728561</v>
      </c>
      <c r="AM107" s="7">
        <f t="shared" si="13"/>
        <v>38.577757167047878</v>
      </c>
      <c r="AN107" s="7">
        <f t="shared" si="14"/>
        <v>38.578675061796112</v>
      </c>
      <c r="AO107" s="9">
        <f t="shared" si="15"/>
        <v>89.604759645882979</v>
      </c>
      <c r="AP107" s="9">
        <f t="shared" si="16"/>
        <v>31.726946164844904</v>
      </c>
      <c r="AQ107" s="9">
        <f t="shared" si="17"/>
        <v>0.80833836042751273</v>
      </c>
    </row>
    <row r="108" spans="1:43">
      <c r="A108">
        <v>1394.322648521271</v>
      </c>
      <c r="B108">
        <v>-4.1579762825598889</v>
      </c>
      <c r="C108">
        <v>50.561436594236227</v>
      </c>
      <c r="D108">
        <v>5.88955732095486E-3</v>
      </c>
      <c r="E108">
        <v>-3.8591813002753383E-2</v>
      </c>
      <c r="F108">
        <v>0.39359192243616486</v>
      </c>
      <c r="G108">
        <v>0.47850964979468552</v>
      </c>
      <c r="H108">
        <v>1.0006780632879764</v>
      </c>
      <c r="I108">
        <v>-6.7401101551568799E-4</v>
      </c>
      <c r="J108">
        <v>0.81003656984830974</v>
      </c>
      <c r="K108">
        <v>39.935798633198502</v>
      </c>
      <c r="L108">
        <v>39.944012964596723</v>
      </c>
      <c r="M108">
        <v>88.838002118943777</v>
      </c>
      <c r="N108">
        <v>5.0769307304017366E-4</v>
      </c>
      <c r="O108">
        <v>-2.5029892583984126E-2</v>
      </c>
      <c r="P108">
        <v>-1.3615606375039713E-5</v>
      </c>
      <c r="Q108">
        <v>1.3516015958378096E-5</v>
      </c>
      <c r="R108">
        <v>1542.7854901203655</v>
      </c>
      <c r="S108">
        <v>5.2130867941521338E-4</v>
      </c>
      <c r="T108">
        <v>-2.5043408599942505E-2</v>
      </c>
      <c r="U108">
        <v>0.83084484894988264</v>
      </c>
      <c r="V108">
        <v>39.913371591568797</v>
      </c>
      <c r="W108">
        <v>39.922018172553322</v>
      </c>
      <c r="X108">
        <v>88.807491641356805</v>
      </c>
      <c r="Y108">
        <v>1.3050859990159098E-3</v>
      </c>
      <c r="Z108">
        <v>88.808796727355826</v>
      </c>
      <c r="AA108">
        <v>4.5559113530851425</v>
      </c>
      <c r="AB108" s="7">
        <f t="shared" si="9"/>
        <v>8760.7875786565764</v>
      </c>
      <c r="AC108" s="7">
        <f>等価回路パラメータ!$B$4/(等価回路パラメータ!$B$4^2+(AB108*等価回路パラメータ!$B$5)^2)</f>
        <v>1.5036063092249707E-4</v>
      </c>
      <c r="AD108" s="7">
        <f>-(AB108*等価回路パラメータ!$B$5)/(等価回路パラメータ!$B$4^2+(AB108*等価回路パラメータ!$B$5)^2)</f>
        <v>-2.5284419686523424E-2</v>
      </c>
      <c r="AE108" s="7">
        <f>AB108*等価回路パラメータ!$B$6</f>
        <v>9.4983874428264707E-8</v>
      </c>
      <c r="AF108" s="7">
        <f>1/等価回路パラメータ!$B$7</f>
        <v>2.0783638028968546E-5</v>
      </c>
      <c r="AG108" s="7">
        <f>AB108*等価回路パラメータ!$B$9-1/(AB108*等価回路パラメータ!$B$10)</f>
        <v>-3913034.4087163736</v>
      </c>
      <c r="AH108" s="7">
        <f>等価回路パラメータ!$B$8/(等価回路パラメータ!$B$8^2+AG108^2)</f>
        <v>1.127662836889333E-12</v>
      </c>
      <c r="AI108" s="7">
        <f>-AG108/(等価回路パラメータ!$B$8^2+AG108^2)</f>
        <v>2.5555614787158689E-7</v>
      </c>
      <c r="AJ108" s="7">
        <f t="shared" si="10"/>
        <v>1.7114427007912847E-4</v>
      </c>
      <c r="AK108" s="7">
        <f t="shared" si="11"/>
        <v>-2.5284069146501123E-2</v>
      </c>
      <c r="AL108" s="7">
        <f t="shared" si="12"/>
        <v>0.26770009603594158</v>
      </c>
      <c r="AM108" s="7">
        <f t="shared" si="13"/>
        <v>39.548783815948397</v>
      </c>
      <c r="AN108" s="7">
        <f t="shared" si="14"/>
        <v>39.549689817519926</v>
      </c>
      <c r="AO108" s="9">
        <f t="shared" si="15"/>
        <v>89.61217893563213</v>
      </c>
      <c r="AP108" s="9">
        <f t="shared" si="16"/>
        <v>31.942861634768605</v>
      </c>
      <c r="AQ108" s="9">
        <f t="shared" si="17"/>
        <v>0.8033822082763038</v>
      </c>
    </row>
    <row r="109" spans="1:43">
      <c r="A109">
        <v>1429.417720848933</v>
      </c>
      <c r="B109">
        <v>-4.0307424731590116</v>
      </c>
      <c r="C109">
        <v>49.900098300643521</v>
      </c>
      <c r="D109">
        <v>5.6557597350754291E-3</v>
      </c>
      <c r="E109">
        <v>-3.5737314321096392E-2</v>
      </c>
      <c r="F109">
        <v>0.40497780588159482</v>
      </c>
      <c r="G109">
        <v>0.48092827990250808</v>
      </c>
      <c r="H109">
        <v>1.0006511607940392</v>
      </c>
      <c r="I109">
        <v>-6.2414003265948549E-4</v>
      </c>
      <c r="J109">
        <v>0.82345310166217645</v>
      </c>
      <c r="K109">
        <v>40.916541372006272</v>
      </c>
      <c r="L109">
        <v>40.9248266075464</v>
      </c>
      <c r="M109">
        <v>88.847067283778102</v>
      </c>
      <c r="N109">
        <v>4.9166033602186332E-4</v>
      </c>
      <c r="O109">
        <v>-2.4430098616674088E-2</v>
      </c>
      <c r="P109">
        <v>-1.3074816269422045E-5</v>
      </c>
      <c r="Q109">
        <v>1.2516621533250899E-5</v>
      </c>
      <c r="R109">
        <v>1393.6319375166543</v>
      </c>
      <c r="S109">
        <v>5.0473515229128535E-4</v>
      </c>
      <c r="T109">
        <v>-2.444261523820734E-2</v>
      </c>
      <c r="U109">
        <v>0.84446773228214733</v>
      </c>
      <c r="V109">
        <v>40.894714322060892</v>
      </c>
      <c r="W109">
        <v>40.90343243829102</v>
      </c>
      <c r="X109">
        <v>88.81702165466173</v>
      </c>
      <c r="Y109">
        <v>1.3379349867146013E-3</v>
      </c>
      <c r="Z109">
        <v>88.818359589648438</v>
      </c>
      <c r="AA109">
        <v>4.5533197439454263</v>
      </c>
      <c r="AB109" s="7">
        <f t="shared" si="9"/>
        <v>8981.296421460147</v>
      </c>
      <c r="AC109" s="7">
        <f>等価回路パラメータ!$B$4/(等価回路パラメータ!$B$4^2+(AB109*等価回路パラメータ!$B$5)^2)</f>
        <v>1.4306820364470209E-4</v>
      </c>
      <c r="AD109" s="7">
        <f>-(AB109*等価回路パラメータ!$B$5)/(等価回路パラメータ!$B$4^2+(AB109*等価回路パラメータ!$B$5)^2)</f>
        <v>-2.4663678766649488E-2</v>
      </c>
      <c r="AE109" s="7">
        <f>AB109*等価回路パラメータ!$B$6</f>
        <v>9.7374616590099896E-8</v>
      </c>
      <c r="AF109" s="7">
        <f>1/等価回路パラメータ!$B$7</f>
        <v>2.0783638028968546E-5</v>
      </c>
      <c r="AG109" s="7">
        <f>AB109*等価回路パラメータ!$B$9-1/(AB109*等価回路パラメータ!$B$10)</f>
        <v>-3816961.5638754675</v>
      </c>
      <c r="AH109" s="7">
        <f>等価回路パラメータ!$B$8/(等価回路パラメータ!$B$8^2+AG109^2)</f>
        <v>1.185143744014444E-12</v>
      </c>
      <c r="AI109" s="7">
        <f>-AG109/(等価回路パラメータ!$B$8^2+AG109^2)</f>
        <v>2.619884909095623E-7</v>
      </c>
      <c r="AJ109" s="7">
        <f t="shared" si="10"/>
        <v>1.6385184285881439E-4</v>
      </c>
      <c r="AK109" s="7">
        <f t="shared" si="11"/>
        <v>-2.4663319403541991E-2</v>
      </c>
      <c r="AL109" s="7">
        <f t="shared" si="12"/>
        <v>0.26935752184511952</v>
      </c>
      <c r="AM109" s="7">
        <f t="shared" si="13"/>
        <v>40.544253144207765</v>
      </c>
      <c r="AN109" s="7">
        <f t="shared" si="14"/>
        <v>40.545147878583151</v>
      </c>
      <c r="AO109" s="9">
        <f t="shared" si="15"/>
        <v>89.619358578922117</v>
      </c>
      <c r="AP109" s="9">
        <f t="shared" si="16"/>
        <v>32.158777774819562</v>
      </c>
      <c r="AQ109" s="9">
        <f t="shared" si="17"/>
        <v>0.80099898927369395</v>
      </c>
    </row>
    <row r="110" spans="1:43">
      <c r="A110">
        <v>1465.3961354238099</v>
      </c>
      <c r="B110">
        <v>-3.90553864847652</v>
      </c>
      <c r="C110">
        <v>49.234876062454873</v>
      </c>
      <c r="D110">
        <v>5.9381449281370232E-3</v>
      </c>
      <c r="E110">
        <v>-3.7594876079815258E-2</v>
      </c>
      <c r="F110">
        <v>0.4164946666093316</v>
      </c>
      <c r="G110">
        <v>0.48310791862716834</v>
      </c>
      <c r="H110">
        <v>1.0006836725278838</v>
      </c>
      <c r="I110">
        <v>-6.5660305841947408E-4</v>
      </c>
      <c r="J110">
        <v>0.83599376607655251</v>
      </c>
      <c r="K110">
        <v>41.923609187594664</v>
      </c>
      <c r="L110">
        <v>41.93194358589988</v>
      </c>
      <c r="M110">
        <v>88.857622992972992</v>
      </c>
      <c r="N110">
        <v>4.7545897884899605E-4</v>
      </c>
      <c r="O110">
        <v>-2.3843427095810318E-2</v>
      </c>
      <c r="P110">
        <v>-1.3727624165517164E-5</v>
      </c>
      <c r="Q110">
        <v>1.3166785000671534E-5</v>
      </c>
      <c r="R110">
        <v>1430.0289640650915</v>
      </c>
      <c r="S110">
        <v>4.8918660301451318E-4</v>
      </c>
      <c r="T110">
        <v>-2.3856593880810989E-2</v>
      </c>
      <c r="U110">
        <v>0.85916210152873729</v>
      </c>
      <c r="V110">
        <v>41.899514842901553</v>
      </c>
      <c r="W110">
        <v>41.908322605268175</v>
      </c>
      <c r="X110">
        <v>88.825297502820945</v>
      </c>
      <c r="Y110">
        <v>1.3716107827566864E-3</v>
      </c>
      <c r="Z110">
        <v>88.8266691136037</v>
      </c>
      <c r="AA110">
        <v>4.5506568082161669</v>
      </c>
      <c r="AB110" s="7">
        <f t="shared" si="9"/>
        <v>9207.3554672926293</v>
      </c>
      <c r="AC110" s="7">
        <f>等価回路パラメータ!$B$4/(等価回路パラメータ!$B$4^2+(AB110*等価回路パラメータ!$B$5)^2)</f>
        <v>1.361294446950411E-4</v>
      </c>
      <c r="AD110" s="7">
        <f>-(AB110*等価回路パラメータ!$B$5)/(等価回路パラメータ!$B$4^2+(AB110*等価回路パラメータ!$B$5)^2)</f>
        <v>-2.4058175241739983E-2</v>
      </c>
      <c r="AE110" s="7">
        <f>AB110*等価回路パラメータ!$B$6</f>
        <v>9.9825533682877813E-8</v>
      </c>
      <c r="AF110" s="7">
        <f>1/等価回路パラメータ!$B$7</f>
        <v>2.0783638028968546E-5</v>
      </c>
      <c r="AG110" s="7">
        <f>AB110*等価回路パラメータ!$B$9-1/(AB110*等価回路パラメータ!$B$10)</f>
        <v>-3723247.5000655847</v>
      </c>
      <c r="AH110" s="7">
        <f>等価回路パラメータ!$B$8/(等価回路パラメータ!$B$8^2+AG110^2)</f>
        <v>1.2455546534507462E-12</v>
      </c>
      <c r="AI110" s="7">
        <f>-AG110/(等価回路パラメータ!$B$8^2+AG110^2)</f>
        <v>2.6858273589410284E-7</v>
      </c>
      <c r="AJ110" s="7">
        <f t="shared" si="10"/>
        <v>1.569130839695643E-4</v>
      </c>
      <c r="AK110" s="7">
        <f t="shared" si="11"/>
        <v>-2.4057806833470405E-2</v>
      </c>
      <c r="AL110" s="7">
        <f t="shared" si="12"/>
        <v>0.27109943736250319</v>
      </c>
      <c r="AM110" s="7">
        <f t="shared" si="13"/>
        <v>41.564780525215248</v>
      </c>
      <c r="AN110" s="7">
        <f t="shared" si="14"/>
        <v>41.565664616534775</v>
      </c>
      <c r="AO110" s="9">
        <f t="shared" si="15"/>
        <v>89.626303010907691</v>
      </c>
      <c r="AP110" s="9">
        <f t="shared" si="16"/>
        <v>32.374694581390045</v>
      </c>
      <c r="AQ110" s="9">
        <f t="shared" si="17"/>
        <v>0.79963389730397694</v>
      </c>
    </row>
    <row r="111" spans="1:43">
      <c r="A111">
        <v>1502.280125952057</v>
      </c>
      <c r="B111">
        <v>-3.7826282950561638</v>
      </c>
      <c r="C111">
        <v>48.564256064513593</v>
      </c>
      <c r="D111">
        <v>5.5487489665362018E-3</v>
      </c>
      <c r="E111">
        <v>-3.7791148765833782E-2</v>
      </c>
      <c r="F111">
        <v>0.42813627060445408</v>
      </c>
      <c r="G111">
        <v>0.48501497609833283</v>
      </c>
      <c r="H111">
        <v>1.0006388097619716</v>
      </c>
      <c r="I111">
        <v>-6.6000141591130237E-4</v>
      </c>
      <c r="J111">
        <v>0.84992378750816255</v>
      </c>
      <c r="K111">
        <v>42.957736804092519</v>
      </c>
      <c r="L111">
        <v>42.966143901614636</v>
      </c>
      <c r="M111">
        <v>88.86654426232468</v>
      </c>
      <c r="N111">
        <v>4.603914260297135E-4</v>
      </c>
      <c r="O111">
        <v>-2.3269584869755552E-2</v>
      </c>
      <c r="P111">
        <v>-1.2828046436194015E-5</v>
      </c>
      <c r="Q111">
        <v>1.323611858956974E-5</v>
      </c>
      <c r="R111">
        <v>1402.2642411950399</v>
      </c>
      <c r="S111">
        <v>4.7321947246590753E-4</v>
      </c>
      <c r="T111">
        <v>-2.328282098834512E-2</v>
      </c>
      <c r="U111">
        <v>0.87259363229728515</v>
      </c>
      <c r="V111">
        <v>42.932386595336496</v>
      </c>
      <c r="W111">
        <v>42.941253340098889</v>
      </c>
      <c r="X111">
        <v>88.835633105690846</v>
      </c>
      <c r="Y111">
        <v>1.4061341978911254E-3</v>
      </c>
      <c r="Z111">
        <v>88.837039239888739</v>
      </c>
      <c r="AA111">
        <v>4.5483538172015274</v>
      </c>
      <c r="AB111" s="7">
        <f t="shared" si="9"/>
        <v>9439.1044146498625</v>
      </c>
      <c r="AC111" s="7">
        <f>等価回路パラメータ!$B$4/(等価回路パラメータ!$B$4^2+(AB111*等価回路パラメータ!$B$5)^2)</f>
        <v>1.29527202929484E-4</v>
      </c>
      <c r="AD111" s="7">
        <f>-(AB111*等価回路パラメータ!$B$5)/(等価回路パラメータ!$B$4^2+(AB111*等価回路パラメータ!$B$5)^2)</f>
        <v>-2.3467535221613437E-2</v>
      </c>
      <c r="AE111" s="7">
        <f>AB111*等価回路パラメータ!$B$6</f>
        <v>1.0233814030836997E-7</v>
      </c>
      <c r="AF111" s="7">
        <f>1/等価回路パラメータ!$B$7</f>
        <v>2.0783638028968546E-5</v>
      </c>
      <c r="AG111" s="7">
        <f>AB111*等価回路パラメータ!$B$9-1/(AB111*等価回路パラメータ!$B$10)</f>
        <v>-3631834.3044803394</v>
      </c>
      <c r="AH111" s="7">
        <f>等価回路パラメータ!$B$8/(等価回路パラメータ!$B$8^2+AG111^2)</f>
        <v>1.3090449176381372E-12</v>
      </c>
      <c r="AI111" s="7">
        <f>-AG111/(等価回路パラメータ!$B$8^2+AG111^2)</f>
        <v>2.7534295789424297E-7</v>
      </c>
      <c r="AJ111" s="7">
        <f t="shared" si="10"/>
        <v>1.5031084226749746E-4</v>
      </c>
      <c r="AK111" s="7">
        <f t="shared" si="11"/>
        <v>-2.3467157540515232E-2</v>
      </c>
      <c r="AL111" s="7">
        <f t="shared" si="12"/>
        <v>0.27293014983914327</v>
      </c>
      <c r="AM111" s="7">
        <f t="shared" si="13"/>
        <v>42.610996833037959</v>
      </c>
      <c r="AN111" s="7">
        <f t="shared" si="14"/>
        <v>42.6118709043837</v>
      </c>
      <c r="AO111" s="9">
        <f t="shared" si="15"/>
        <v>89.633016521472626</v>
      </c>
      <c r="AP111" s="9">
        <f t="shared" si="16"/>
        <v>32.590612052520001</v>
      </c>
      <c r="AQ111" s="9">
        <f t="shared" si="17"/>
        <v>0.79597728158387326</v>
      </c>
    </row>
    <row r="112" spans="1:43">
      <c r="A112">
        <v>1540.0924857617581</v>
      </c>
      <c r="B112">
        <v>-3.6617104091269548</v>
      </c>
      <c r="C112">
        <v>47.89332291260768</v>
      </c>
      <c r="D112">
        <v>5.7852562620866457E-3</v>
      </c>
      <c r="E112">
        <v>-4.2794257368697693E-2</v>
      </c>
      <c r="F112">
        <v>0.43986735846977021</v>
      </c>
      <c r="G112">
        <v>0.48669681922185709</v>
      </c>
      <c r="H112">
        <v>1.0006659949873071</v>
      </c>
      <c r="I112">
        <v>-7.4739826312789168E-4</v>
      </c>
      <c r="J112">
        <v>0.86013854617688545</v>
      </c>
      <c r="K112">
        <v>44.01837433434455</v>
      </c>
      <c r="L112">
        <v>44.026777276529138</v>
      </c>
      <c r="M112">
        <v>88.88055753525714</v>
      </c>
      <c r="N112">
        <v>4.4374616961690826E-4</v>
      </c>
      <c r="O112">
        <v>-2.2709114816965414E-2</v>
      </c>
      <c r="P112">
        <v>-1.337568719767067E-5</v>
      </c>
      <c r="Q112">
        <v>1.4988018341099569E-5</v>
      </c>
      <c r="R112">
        <v>1548.8791927701111</v>
      </c>
      <c r="S112">
        <v>4.5712185681457893E-4</v>
      </c>
      <c r="T112">
        <v>-2.2724102835306514E-2</v>
      </c>
      <c r="U112">
        <v>0.88487675986691194</v>
      </c>
      <c r="V112">
        <v>43.988337437876879</v>
      </c>
      <c r="W112">
        <v>43.997236702191572</v>
      </c>
      <c r="X112">
        <v>88.847583936450349</v>
      </c>
      <c r="Y112">
        <v>1.4415265666730057E-3</v>
      </c>
      <c r="Z112">
        <v>88.849025463017028</v>
      </c>
      <c r="AA112">
        <v>4.5458057917668366</v>
      </c>
      <c r="AB112" s="7">
        <f t="shared" si="9"/>
        <v>9676.6864782359644</v>
      </c>
      <c r="AC112" s="7">
        <f>等価回路パラメータ!$B$4/(等価回路パラメータ!$B$4^2+(AB112*等価回路パラメータ!$B$5)^2)</f>
        <v>1.2324515884721548E-4</v>
      </c>
      <c r="AD112" s="7">
        <f>-(AB112*等価回路パラメータ!$B$5)/(等価回路パラメータ!$B$4^2+(AB112*等価回路パラメータ!$B$5)^2)</f>
        <v>-2.2891393980147209E-2</v>
      </c>
      <c r="AE112" s="7">
        <f>AB112*等価回路パラメータ!$B$6</f>
        <v>1.0491398919084348E-7</v>
      </c>
      <c r="AF112" s="7">
        <f>1/等価回路パラメータ!$B$7</f>
        <v>2.0783638028968546E-5</v>
      </c>
      <c r="AG112" s="7">
        <f>AB112*等価回路パラメータ!$B$9-1/(AB112*等価回路パラメータ!$B$10)</f>
        <v>-3542665.4861888881</v>
      </c>
      <c r="AH112" s="7">
        <f>等価回路パラメータ!$B$8/(等価回路パラメータ!$B$8^2+AG112^2)</f>
        <v>1.3757715020317708E-12</v>
      </c>
      <c r="AI112" s="7">
        <f>-AG112/(等価回路パラメータ!$B$8^2+AG112^2)</f>
        <v>2.8227333454845052E-7</v>
      </c>
      <c r="AJ112" s="7">
        <f t="shared" si="10"/>
        <v>1.4402879825195554E-4</v>
      </c>
      <c r="AK112" s="7">
        <f t="shared" si="11"/>
        <v>-2.2891006792823472E-2</v>
      </c>
      <c r="AL112" s="7">
        <f t="shared" si="12"/>
        <v>0.27485418613564655</v>
      </c>
      <c r="AM112" s="7">
        <f t="shared" si="13"/>
        <v>43.683548833482178</v>
      </c>
      <c r="AN112" s="7">
        <f t="shared" si="14"/>
        <v>43.684413507690117</v>
      </c>
      <c r="AO112" s="9">
        <f t="shared" si="15"/>
        <v>89.639503257872093</v>
      </c>
      <c r="AP112" s="9">
        <f t="shared" si="16"/>
        <v>32.806530187892221</v>
      </c>
      <c r="AQ112" s="9">
        <f t="shared" si="17"/>
        <v>0.79047779485506453</v>
      </c>
    </row>
    <row r="113" spans="1:43">
      <c r="A113">
        <v>1578.8565818885929</v>
      </c>
      <c r="B113">
        <v>-3.5443043244266952</v>
      </c>
      <c r="C113">
        <v>47.221971459344758</v>
      </c>
      <c r="D113">
        <v>5.9341832328977254E-3</v>
      </c>
      <c r="E113">
        <v>-4.0118275291440852E-2</v>
      </c>
      <c r="F113">
        <v>0.45160299311842789</v>
      </c>
      <c r="G113">
        <v>0.48806216171194222</v>
      </c>
      <c r="H113">
        <v>1.000683186220793</v>
      </c>
      <c r="I113">
        <v>-7.0067447281972107E-4</v>
      </c>
      <c r="J113">
        <v>0.87349007173879978</v>
      </c>
      <c r="K113">
        <v>45.098373615380396</v>
      </c>
      <c r="L113">
        <v>45.106831939938601</v>
      </c>
      <c r="M113">
        <v>88.890402608901425</v>
      </c>
      <c r="N113">
        <v>4.2931229043752657E-4</v>
      </c>
      <c r="O113">
        <v>-2.2165433469993563E-2</v>
      </c>
      <c r="P113">
        <v>-1.3719070997302201E-5</v>
      </c>
      <c r="Q113">
        <v>1.4050556780890703E-5</v>
      </c>
      <c r="R113">
        <v>1416.3512953134687</v>
      </c>
      <c r="S113">
        <v>4.4303136143482877E-4</v>
      </c>
      <c r="T113">
        <v>-2.2179484026774453E-2</v>
      </c>
      <c r="U113">
        <v>0.90024008455673754</v>
      </c>
      <c r="V113">
        <v>45.06872947102962</v>
      </c>
      <c r="W113">
        <v>45.077719644439604</v>
      </c>
      <c r="X113">
        <v>88.855678879473572</v>
      </c>
      <c r="Y113">
        <v>1.477809760647723E-3</v>
      </c>
      <c r="Z113">
        <v>88.857156689234216</v>
      </c>
      <c r="AA113">
        <v>4.5431049003866262</v>
      </c>
      <c r="AB113" s="7">
        <f t="shared" si="9"/>
        <v>9920.2484774661898</v>
      </c>
      <c r="AC113" s="7">
        <f>等価回路パラメータ!$B$4/(等価回路パラメータ!$B$4^2+(AB113*等価回路パラメータ!$B$5)^2)</f>
        <v>1.1726778427462143E-4</v>
      </c>
      <c r="AD113" s="7">
        <f>-(AB113*等価回路パラメータ!$B$5)/(等価回路パラメータ!$B$4^2+(AB113*等価回路パラメータ!$B$5)^2)</f>
        <v>-2.2329395731409178E-2</v>
      </c>
      <c r="AE113" s="7">
        <f>AB113*等価回路パラメータ!$B$6</f>
        <v>1.0755467213660307E-7</v>
      </c>
      <c r="AF113" s="7">
        <f>1/等価回路パラメータ!$B$7</f>
        <v>2.0783638028968546E-5</v>
      </c>
      <c r="AG113" s="7">
        <f>AB113*等価回路パラメータ!$B$9-1/(AB113*等価回路パラメータ!$B$10)</f>
        <v>-3455685.9412260465</v>
      </c>
      <c r="AH113" s="7">
        <f>等価回路パラメータ!$B$8/(等価回路パラメータ!$B$8^2+AG113^2)</f>
        <v>1.4458993731640461E-12</v>
      </c>
      <c r="AI113" s="7">
        <f>-AG113/(等価回路パラメータ!$B$8^2+AG113^2)</f>
        <v>2.8937814864629833E-7</v>
      </c>
      <c r="AJ113" s="7">
        <f t="shared" si="10"/>
        <v>1.3805142374948934E-4</v>
      </c>
      <c r="AK113" s="7">
        <f t="shared" si="11"/>
        <v>-2.2328998798588396E-2</v>
      </c>
      <c r="AL113" s="7">
        <f t="shared" si="12"/>
        <v>0.27687630392208179</v>
      </c>
      <c r="AM113" s="7">
        <f t="shared" si="13"/>
        <v>44.783099585067696</v>
      </c>
      <c r="AN113" s="7">
        <f t="shared" si="14"/>
        <v>44.783955485572776</v>
      </c>
      <c r="AO113" s="9">
        <f t="shared" si="15"/>
        <v>89.645767227286896</v>
      </c>
      <c r="AP113" s="9">
        <f t="shared" si="16"/>
        <v>33.022448988831655</v>
      </c>
      <c r="AQ113" s="9">
        <f t="shared" si="17"/>
        <v>0.78861053805269421</v>
      </c>
    </row>
    <row r="114" spans="1:43">
      <c r="A114">
        <v>1618.596369516051</v>
      </c>
      <c r="B114">
        <v>-3.428618713946896</v>
      </c>
      <c r="C114">
        <v>46.545412747231211</v>
      </c>
      <c r="D114">
        <v>5.4168381926158193E-3</v>
      </c>
      <c r="E114">
        <v>-4.1535751878143401E-2</v>
      </c>
      <c r="F114">
        <v>0.46346638974048648</v>
      </c>
      <c r="G114">
        <v>0.48916758133204225</v>
      </c>
      <c r="H114">
        <v>1.0006235681156319</v>
      </c>
      <c r="I114">
        <v>-7.2538780137967993E-4</v>
      </c>
      <c r="J114">
        <v>0.88616084836666698</v>
      </c>
      <c r="K114">
        <v>46.211507042792462</v>
      </c>
      <c r="L114">
        <v>46.220002858234821</v>
      </c>
      <c r="M114">
        <v>88.901419632382414</v>
      </c>
      <c r="N114">
        <v>4.1481325216515084E-4</v>
      </c>
      <c r="O114">
        <v>-2.1631677318181268E-2</v>
      </c>
      <c r="P114">
        <v>-1.2524191261525995E-5</v>
      </c>
      <c r="Q114">
        <v>1.4547863628553118E-5</v>
      </c>
      <c r="R114">
        <v>1430.4767090286402</v>
      </c>
      <c r="S114">
        <v>4.2733744342667685E-4</v>
      </c>
      <c r="T114">
        <v>-2.1646225181809822E-2</v>
      </c>
      <c r="U114">
        <v>0.9116693904485047</v>
      </c>
      <c r="V114">
        <v>46.17943318696728</v>
      </c>
      <c r="W114">
        <v>46.188431349711976</v>
      </c>
      <c r="X114">
        <v>88.869019814064913</v>
      </c>
      <c r="Y114">
        <v>1.5150062018670239E-3</v>
      </c>
      <c r="Z114">
        <v>88.870534820266784</v>
      </c>
      <c r="AA114">
        <v>4.5407769344529445</v>
      </c>
      <c r="AB114" s="7">
        <f t="shared" si="9"/>
        <v>10169.940927197473</v>
      </c>
      <c r="AC114" s="7">
        <f>等価回路パラメータ!$B$4/(等価回路パラメータ!$B$4^2+(AB114*等価回路パラメータ!$B$5)^2)</f>
        <v>1.1158030400278632E-4</v>
      </c>
      <c r="AD114" s="7">
        <f>-(AB114*等価回路パラメータ!$B$5)/(等価回路パラメータ!$B$4^2+(AB114*等価回路パラメータ!$B$5)^2)</f>
        <v>-2.1781193411204734E-2</v>
      </c>
      <c r="AE114" s="7">
        <f>AB114*等価回路パラメータ!$B$6</f>
        <v>1.1026182101768561E-7</v>
      </c>
      <c r="AF114" s="7">
        <f>1/等価回路パラメータ!$B$7</f>
        <v>2.0783638028968546E-5</v>
      </c>
      <c r="AG114" s="7">
        <f>AB114*等価回路パラメータ!$B$9-1/(AB114*等価回路パラメータ!$B$10)</f>
        <v>-3370841.9185394831</v>
      </c>
      <c r="AH114" s="7">
        <f>等価回路パラメータ!$B$8/(等価回路パラメータ!$B$8^2+AG114^2)</f>
        <v>1.5196019064875012E-12</v>
      </c>
      <c r="AI114" s="7">
        <f>-AG114/(等価回路パラメータ!$B$8^2+AG114^2)</f>
        <v>2.9666179077511926E-7</v>
      </c>
      <c r="AJ114" s="7">
        <f t="shared" si="10"/>
        <v>1.3236394355135679E-4</v>
      </c>
      <c r="AK114" s="7">
        <f t="shared" si="11"/>
        <v>-2.1780786487592942E-2</v>
      </c>
      <c r="AL114" s="7">
        <f t="shared" si="12"/>
        <v>0.27900150344937324</v>
      </c>
      <c r="AM114" s="7">
        <f t="shared" si="13"/>
        <v>45.910328850170714</v>
      </c>
      <c r="AN114" s="7">
        <f t="shared" si="14"/>
        <v>45.911176601887952</v>
      </c>
      <c r="AO114" s="9">
        <f t="shared" si="15"/>
        <v>89.651812299291905</v>
      </c>
      <c r="AP114" s="9">
        <f t="shared" si="16"/>
        <v>33.238368458308649</v>
      </c>
      <c r="AQ114" s="9">
        <f t="shared" si="17"/>
        <v>0.78127747902510691</v>
      </c>
    </row>
    <row r="115" spans="1:43">
      <c r="A115">
        <v>1659.336406779094</v>
      </c>
      <c r="B115">
        <v>-3.316456277204809</v>
      </c>
      <c r="C115">
        <v>45.875827799162977</v>
      </c>
      <c r="D115">
        <v>5.1291215693442804E-3</v>
      </c>
      <c r="E115">
        <v>-4.0561150645956452E-2</v>
      </c>
      <c r="F115">
        <v>0.47524876763521995</v>
      </c>
      <c r="G115">
        <v>0.49000485996688775</v>
      </c>
      <c r="H115">
        <v>1.0005904356024378</v>
      </c>
      <c r="I115">
        <v>-7.083437299944006E-4</v>
      </c>
      <c r="J115">
        <v>0.89680369626353096</v>
      </c>
      <c r="K115">
        <v>47.339917781627527</v>
      </c>
      <c r="L115">
        <v>47.348411509161387</v>
      </c>
      <c r="M115">
        <v>88.914723051338868</v>
      </c>
      <c r="N115">
        <v>4.0002447387067839E-4</v>
      </c>
      <c r="O115">
        <v>-2.1116244037102969E-2</v>
      </c>
      <c r="P115">
        <v>-1.1859197928363882E-5</v>
      </c>
      <c r="Q115">
        <v>1.4206980982731744E-5</v>
      </c>
      <c r="R115">
        <v>1362.6599407912163</v>
      </c>
      <c r="S115">
        <v>4.1188367179904227E-4</v>
      </c>
      <c r="T115">
        <v>-2.1130451018085701E-2</v>
      </c>
      <c r="U115">
        <v>0.92212980821740331</v>
      </c>
      <c r="V115">
        <v>47.307091975137403</v>
      </c>
      <c r="W115">
        <v>47.316078393367647</v>
      </c>
      <c r="X115">
        <v>88.883307893821708</v>
      </c>
      <c r="Y115">
        <v>1.5531388767452319E-3</v>
      </c>
      <c r="Z115">
        <v>88.884861032698453</v>
      </c>
      <c r="AA115">
        <v>4.5374509354379526</v>
      </c>
      <c r="AB115" s="7">
        <f t="shared" si="9"/>
        <v>10425.918130742573</v>
      </c>
      <c r="AC115" s="7">
        <f>等価回路パラメータ!$B$4/(等価回路パラメータ!$B$4^2+(AB115*等価回路パラメータ!$B$5)^2)</f>
        <v>1.061686592839333E-4</v>
      </c>
      <c r="AD115" s="7">
        <f>-(AB115*等価回路パラメータ!$B$5)/(等価回路パラメータ!$B$4^2+(AB115*等価回路パラメータ!$B$5)^2)</f>
        <v>-2.1246448463912201E-2</v>
      </c>
      <c r="AE115" s="7">
        <f>AB115*等価回路パラメータ!$B$6</f>
        <v>1.1303710878031329E-7</v>
      </c>
      <c r="AF115" s="7">
        <f>1/等価回路パラメータ!$B$7</f>
        <v>2.0783638028968546E-5</v>
      </c>
      <c r="AG115" s="7">
        <f>AB115*等価回路パラメータ!$B$9-1/(AB115*等価回路パラメータ!$B$10)</f>
        <v>-3288080.9867730145</v>
      </c>
      <c r="AH115" s="7">
        <f>等価回路パラメータ!$B$8/(等価回路パラメータ!$B$8^2+AG115^2)</f>
        <v>1.5970613150068561E-12</v>
      </c>
      <c r="AI115" s="7">
        <f>-AG115/(等価回路パラメータ!$B$8^2+AG115^2)</f>
        <v>3.0412876203327439E-7</v>
      </c>
      <c r="AJ115" s="7">
        <f t="shared" si="10"/>
        <v>1.2695229890996316E-4</v>
      </c>
      <c r="AK115" s="7">
        <f t="shared" si="11"/>
        <v>-2.1246031298041389E-2</v>
      </c>
      <c r="AL115" s="7">
        <f t="shared" si="12"/>
        <v>0.28123503992137411</v>
      </c>
      <c r="AM115" s="7">
        <f t="shared" si="13"/>
        <v>47.065933516596665</v>
      </c>
      <c r="AN115" s="7">
        <f t="shared" si="14"/>
        <v>47.066773746841591</v>
      </c>
      <c r="AO115" s="9">
        <f t="shared" si="15"/>
        <v>89.657642208239508</v>
      </c>
      <c r="AP115" s="9">
        <f t="shared" si="16"/>
        <v>33.454288600946327</v>
      </c>
      <c r="AQ115" s="9">
        <f t="shared" si="17"/>
        <v>0.77278117554106984</v>
      </c>
    </row>
    <row r="116" spans="1:43">
      <c r="A116">
        <v>1701.1018699404331</v>
      </c>
      <c r="B116">
        <v>-3.20613863082718</v>
      </c>
      <c r="C116">
        <v>45.197854582911717</v>
      </c>
      <c r="D116">
        <v>5.2423279932864034E-3</v>
      </c>
      <c r="E116">
        <v>-4.3811114710763377E-2</v>
      </c>
      <c r="F116">
        <v>0.48716173452007333</v>
      </c>
      <c r="G116">
        <v>0.49053795410669809</v>
      </c>
      <c r="H116">
        <v>1.0006034349647002</v>
      </c>
      <c r="I116">
        <v>-7.6510976524827516E-4</v>
      </c>
      <c r="J116">
        <v>0.91047528396916877</v>
      </c>
      <c r="K116">
        <v>48.505375811411994</v>
      </c>
      <c r="L116">
        <v>48.513920145140105</v>
      </c>
      <c r="M116">
        <v>88.924649797021203</v>
      </c>
      <c r="N116">
        <v>3.8684360584705693E-4</v>
      </c>
      <c r="O116">
        <v>-2.0609010274340044E-2</v>
      </c>
      <c r="P116">
        <v>-1.2121594070105467E-5</v>
      </c>
      <c r="Q116">
        <v>1.5345115775194302E-5</v>
      </c>
      <c r="R116">
        <v>1435.6876981301032</v>
      </c>
      <c r="S116">
        <v>3.989651999171624E-4</v>
      </c>
      <c r="T116">
        <v>-2.0624355390115239E-2</v>
      </c>
      <c r="U116">
        <v>0.93758740289232756</v>
      </c>
      <c r="V116">
        <v>48.468226829210963</v>
      </c>
      <c r="W116">
        <v>48.477294500682568</v>
      </c>
      <c r="X116">
        <v>88.891787354439899</v>
      </c>
      <c r="Y116">
        <v>1.5922313502642455E-3</v>
      </c>
      <c r="Z116">
        <v>88.893379585790157</v>
      </c>
      <c r="AA116">
        <v>4.5346830892839254</v>
      </c>
      <c r="AB116" s="7">
        <f t="shared" si="9"/>
        <v>10688.338275225449</v>
      </c>
      <c r="AC116" s="7">
        <f>等価回路パラメータ!$B$4/(等価回路パラメータ!$B$4^2+(AB116*等価回路パラメータ!$B$5)^2)</f>
        <v>1.0101947309680205E-4</v>
      </c>
      <c r="AD116" s="7">
        <f>-(AB116*等価回路パラメータ!$B$5)/(等価回路パラメータ!$B$4^2+(AB116*等価回路パラメータ!$B$5)^2)</f>
        <v>-2.0724830634481922E-2</v>
      </c>
      <c r="AE116" s="7">
        <f>AB116*等価回路パラメータ!$B$6</f>
        <v>1.1588225047873018E-7</v>
      </c>
      <c r="AF116" s="7">
        <f>1/等価回路パラメータ!$B$7</f>
        <v>2.0783638028968546E-5</v>
      </c>
      <c r="AG116" s="7">
        <f>AB116*等価回路パラメータ!$B$9-1/(AB116*等価回路パラメータ!$B$10)</f>
        <v>-3207352.0018654065</v>
      </c>
      <c r="AH116" s="7">
        <f>等価回路パラメータ!$B$8/(等価回路パラメータ!$B$8^2+AG116^2)</f>
        <v>1.6784690997599634E-12</v>
      </c>
      <c r="AI116" s="7">
        <f>-AG116/(等価回路パラメータ!$B$8^2+AG116^2)</f>
        <v>3.1178367681171734E-7</v>
      </c>
      <c r="AJ116" s="7">
        <f t="shared" si="10"/>
        <v>1.218031128042397E-4</v>
      </c>
      <c r="AK116" s="7">
        <f t="shared" si="11"/>
        <v>-2.0724402968554632E-2</v>
      </c>
      <c r="AL116" s="7">
        <f t="shared" si="12"/>
        <v>0.28358243649830939</v>
      </c>
      <c r="AM116" s="7">
        <f t="shared" si="13"/>
        <v>48.250628029852372</v>
      </c>
      <c r="AN116" s="7">
        <f t="shared" si="14"/>
        <v>48.251461369304309</v>
      </c>
      <c r="AO116" s="9">
        <f t="shared" si="15"/>
        <v>89.663260555559972</v>
      </c>
      <c r="AP116" s="9">
        <f t="shared" si="16"/>
        <v>33.670209423032034</v>
      </c>
      <c r="AQ116" s="9">
        <f t="shared" si="17"/>
        <v>0.76988096976981524</v>
      </c>
    </row>
    <row r="117" spans="1:43">
      <c r="A117">
        <v>1743.9185689487999</v>
      </c>
      <c r="B117">
        <v>-3.0979449935087389</v>
      </c>
      <c r="C117">
        <v>44.519208210732167</v>
      </c>
      <c r="D117">
        <v>5.262002071130009E-3</v>
      </c>
      <c r="E117">
        <v>-4.4146963725189892E-2</v>
      </c>
      <c r="F117">
        <v>0.49911621551001145</v>
      </c>
      <c r="G117">
        <v>0.49080916098085808</v>
      </c>
      <c r="H117">
        <v>1.0006056968939807</v>
      </c>
      <c r="I117">
        <v>-7.7097671977173596E-4</v>
      </c>
      <c r="J117">
        <v>0.92207870460567232</v>
      </c>
      <c r="K117">
        <v>49.701870300235569</v>
      </c>
      <c r="L117">
        <v>49.710422855563451</v>
      </c>
      <c r="M117">
        <v>88.937159550188355</v>
      </c>
      <c r="N117">
        <v>3.7314109122206192E-4</v>
      </c>
      <c r="O117">
        <v>-2.0113044609937597E-2</v>
      </c>
      <c r="P117">
        <v>-1.2167140026091796E-5</v>
      </c>
      <c r="Q117">
        <v>1.5462713936869847E-5</v>
      </c>
      <c r="R117">
        <v>1411.1710262665536</v>
      </c>
      <c r="S117">
        <v>3.8530823124815371E-4</v>
      </c>
      <c r="T117">
        <v>-2.0128507323874466E-2</v>
      </c>
      <c r="U117">
        <v>0.95066178563173476</v>
      </c>
      <c r="V117">
        <v>49.662584815874318</v>
      </c>
      <c r="W117">
        <v>49.671682963481025</v>
      </c>
      <c r="X117">
        <v>88.90335437282593</v>
      </c>
      <c r="Y117">
        <v>1.6323077805360767E-3</v>
      </c>
      <c r="Z117">
        <v>88.90498668060647</v>
      </c>
      <c r="AA117">
        <v>4.5323480126318669</v>
      </c>
      <c r="AB117" s="7">
        <f t="shared" si="9"/>
        <v>10957.36352933675</v>
      </c>
      <c r="AC117" s="7">
        <f>等価回路パラメータ!$B$4/(等価回路パラメータ!$B$4^2+(AB117*等価回路パラメータ!$B$5)^2)</f>
        <v>9.6120017095314918E-5</v>
      </c>
      <c r="AD117" s="7">
        <f>-(AB117*等価回路パラメータ!$B$5)/(等価回路パラメータ!$B$4^2+(AB117*等価回路パラメータ!$B$5)^2)</f>
        <v>-2.0216017765477379E-2</v>
      </c>
      <c r="AE117" s="7">
        <f>AB117*等価回路パラメータ!$B$6</f>
        <v>1.1879900433506078E-7</v>
      </c>
      <c r="AF117" s="7">
        <f>1/等価回路パラメータ!$B$7</f>
        <v>2.0783638028968546E-5</v>
      </c>
      <c r="AG117" s="7">
        <f>AB117*等価回路パラメータ!$B$9-1/(AB117*等価回路パラメータ!$B$10)</f>
        <v>-3128605.0754446923</v>
      </c>
      <c r="AH117" s="7">
        <f>等価回路パラメータ!$B$8/(等価回路パラメータ!$B$8^2+AG117^2)</f>
        <v>1.7640265232613511E-12</v>
      </c>
      <c r="AI117" s="7">
        <f>-AG117/(等価回路パラメータ!$B$8^2+AG117^2)</f>
        <v>3.1963126564557007E-7</v>
      </c>
      <c r="AJ117" s="7">
        <f t="shared" si="10"/>
        <v>1.1690365688830998E-4</v>
      </c>
      <c r="AK117" s="7">
        <f t="shared" si="11"/>
        <v>-2.0215579335207397E-2</v>
      </c>
      <c r="AL117" s="7">
        <f t="shared" si="12"/>
        <v>0.28604949796384233</v>
      </c>
      <c r="AM117" s="7">
        <f t="shared" si="13"/>
        <v>49.465144836393485</v>
      </c>
      <c r="AN117" s="7">
        <f t="shared" si="14"/>
        <v>49.465971920105545</v>
      </c>
      <c r="AO117" s="9">
        <f t="shared" si="15"/>
        <v>89.66867081197968</v>
      </c>
      <c r="AP117" s="9">
        <f t="shared" si="16"/>
        <v>33.886130932532957</v>
      </c>
      <c r="AQ117" s="9">
        <f t="shared" si="17"/>
        <v>0.76368413137322477</v>
      </c>
    </row>
    <row r="118" spans="1:43">
      <c r="A118">
        <v>1787.8129633887991</v>
      </c>
      <c r="B118">
        <v>-2.9931142433578808</v>
      </c>
      <c r="C118">
        <v>43.839442693953522</v>
      </c>
      <c r="D118">
        <v>5.3517124430044593E-3</v>
      </c>
      <c r="E118">
        <v>-4.4177214110924012E-2</v>
      </c>
      <c r="F118">
        <v>0.51103463469589039</v>
      </c>
      <c r="G118">
        <v>0.49074035950107209</v>
      </c>
      <c r="H118">
        <v>1.0006160310842149</v>
      </c>
      <c r="I118">
        <v>-7.7151297675902969E-4</v>
      </c>
      <c r="J118">
        <v>0.93932895627657731</v>
      </c>
      <c r="K118">
        <v>50.92351790061857</v>
      </c>
      <c r="L118">
        <v>50.932180537089906</v>
      </c>
      <c r="M118">
        <v>88.943248931169052</v>
      </c>
      <c r="N118">
        <v>3.6210387358326406E-4</v>
      </c>
      <c r="O118">
        <v>-1.9630612859411672E-2</v>
      </c>
      <c r="P118">
        <v>-1.2374416802888499E-5</v>
      </c>
      <c r="Q118">
        <v>1.5473149484779917E-5</v>
      </c>
      <c r="R118">
        <v>1377.4529417409674</v>
      </c>
      <c r="S118">
        <v>3.7447829038615254E-4</v>
      </c>
      <c r="T118">
        <v>-1.9646086008896453E-2</v>
      </c>
      <c r="U118">
        <v>0.96987731133524024</v>
      </c>
      <c r="V118">
        <v>50.882236876591882</v>
      </c>
      <c r="W118">
        <v>50.891479557629779</v>
      </c>
      <c r="X118">
        <v>88.908005005370569</v>
      </c>
      <c r="Y118">
        <v>1.6733929337319161E-3</v>
      </c>
      <c r="Z118">
        <v>88.909678398304294</v>
      </c>
      <c r="AA118">
        <v>4.5296458188401658</v>
      </c>
      <c r="AB118" s="7">
        <f t="shared" si="9"/>
        <v>11233.160143549698</v>
      </c>
      <c r="AC118" s="7">
        <f>等価回路パラメータ!$B$4/(等価回路パラメータ!$B$4^2+(AB118*等価回路パラメータ!$B$5)^2)</f>
        <v>9.1458180159023256E-5</v>
      </c>
      <c r="AD118" s="7">
        <f>-(AB118*等価回路パラメータ!$B$5)/(等価回路パラメータ!$B$4^2+(AB118*等価回路パラメータ!$B$5)^2)</f>
        <v>-1.9719695599039477E-2</v>
      </c>
      <c r="AE118" s="7">
        <f>AB118*等価回路パラメータ!$B$6</f>
        <v>1.2178917282584391E-7</v>
      </c>
      <c r="AF118" s="7">
        <f>1/等価回路パラメータ!$B$7</f>
        <v>2.0783638028968546E-5</v>
      </c>
      <c r="AG118" s="7">
        <f>AB118*等価回路パラメータ!$B$9-1/(AB118*等価回路パラメータ!$B$10)</f>
        <v>-3051791.5439984985</v>
      </c>
      <c r="AH118" s="7">
        <f>等価回路パラメータ!$B$8/(等価回路パラメータ!$B$8^2+AG118^2)</f>
        <v>1.853945107078818E-12</v>
      </c>
      <c r="AI118" s="7">
        <f>-AG118/(等価回路パラメータ!$B$8^2+AG118^2)</f>
        <v>3.2767637813747114E-7</v>
      </c>
      <c r="AJ118" s="7">
        <f t="shared" si="10"/>
        <v>1.1224182004193691E-4</v>
      </c>
      <c r="AK118" s="7">
        <f t="shared" si="11"/>
        <v>-1.9719246133488511E-2</v>
      </c>
      <c r="AL118" s="7">
        <f t="shared" si="12"/>
        <v>0.28864232508967741</v>
      </c>
      <c r="AM118" s="7">
        <f t="shared" si="13"/>
        <v>50.710234838130077</v>
      </c>
      <c r="AN118" s="7">
        <f t="shared" si="14"/>
        <v>50.711056306589931</v>
      </c>
      <c r="AO118" s="9">
        <f t="shared" si="15"/>
        <v>89.673876319659016</v>
      </c>
      <c r="AP118" s="9">
        <f t="shared" si="16"/>
        <v>34.102053139115746</v>
      </c>
      <c r="AQ118" s="9">
        <f t="shared" si="17"/>
        <v>0.76419792135470743</v>
      </c>
    </row>
    <row r="119" spans="1:43">
      <c r="A119">
        <v>1832.8121788322319</v>
      </c>
      <c r="B119">
        <v>-2.8908576597604698</v>
      </c>
      <c r="C119">
        <v>43.163472069213057</v>
      </c>
      <c r="D119">
        <v>5.1082223258511888E-3</v>
      </c>
      <c r="E119">
        <v>-4.5266582976120517E-2</v>
      </c>
      <c r="F119">
        <v>0.5229086111206307</v>
      </c>
      <c r="G119">
        <v>0.49041689500219632</v>
      </c>
      <c r="H119">
        <v>1.0005879665232962</v>
      </c>
      <c r="I119">
        <v>-7.9051560202448462E-4</v>
      </c>
      <c r="J119">
        <v>0.95386918233126639</v>
      </c>
      <c r="K119">
        <v>52.171461304743943</v>
      </c>
      <c r="L119">
        <v>52.180180539064793</v>
      </c>
      <c r="M119">
        <v>88.952557807918225</v>
      </c>
      <c r="N119">
        <v>3.5033026937276432E-4</v>
      </c>
      <c r="O119">
        <v>-1.9161162170888018E-2</v>
      </c>
      <c r="P119">
        <v>-1.1812145288000744E-5</v>
      </c>
      <c r="Q119">
        <v>1.5855147288596795E-5</v>
      </c>
      <c r="R119">
        <v>1376.8050504978805</v>
      </c>
      <c r="S119">
        <v>3.6214241466076506E-4</v>
      </c>
      <c r="T119">
        <v>-1.9177017318176615E-2</v>
      </c>
      <c r="U119">
        <v>0.98437919182961597</v>
      </c>
      <c r="V119">
        <v>52.127163362106032</v>
      </c>
      <c r="W119">
        <v>52.13645713483988</v>
      </c>
      <c r="X119">
        <v>88.918144274104179</v>
      </c>
      <c r="Y119">
        <v>1.7155121993869689E-3</v>
      </c>
      <c r="Z119">
        <v>88.919859786303562</v>
      </c>
      <c r="AA119">
        <v>4.5265389515928831</v>
      </c>
      <c r="AB119" s="7">
        <f t="shared" si="9"/>
        <v>11515.898552858484</v>
      </c>
      <c r="AC119" s="7">
        <f>等価回路パラメータ!$B$4/(等価回路パラメータ!$B$4^2+(AB119*等価回路パラメータ!$B$5)^2)</f>
        <v>8.7022438467759586E-5</v>
      </c>
      <c r="AD119" s="7">
        <f>-(AB119*等価回路パラメータ!$B$5)/(等価回路パラメータ!$B$4^2+(AB119*等価回路パラメータ!$B$5)^2)</f>
        <v>-1.9235557583656977E-2</v>
      </c>
      <c r="AE119" s="7">
        <f>AB119*等価回路パラメータ!$B$6</f>
        <v>1.2485460379591557E-7</v>
      </c>
      <c r="AF119" s="7">
        <f>1/等価回路パラメータ!$B$7</f>
        <v>2.0783638028968546E-5</v>
      </c>
      <c r="AG119" s="7">
        <f>AB119*等価回路パラメータ!$B$9-1/(AB119*等価回路パラメータ!$B$10)</f>
        <v>-2976863.9388012807</v>
      </c>
      <c r="AH119" s="7">
        <f>等価回路パラメータ!$B$8/(等価回路パラメータ!$B$8^2+AG119^2)</f>
        <v>1.9484471547732738E-12</v>
      </c>
      <c r="AI119" s="7">
        <f>-AG119/(等価回路パラメータ!$B$8^2+AG119^2)</f>
        <v>3.3592398595450609E-7</v>
      </c>
      <c r="AJ119" s="7">
        <f t="shared" si="10"/>
        <v>1.0780607844517529E-4</v>
      </c>
      <c r="AK119" s="7">
        <f t="shared" si="11"/>
        <v>-1.9235096805067228E-2</v>
      </c>
      <c r="AL119" s="7">
        <f t="shared" si="12"/>
        <v>0.29136732973334706</v>
      </c>
      <c r="AM119" s="7">
        <f t="shared" si="13"/>
        <v>51.986667858482839</v>
      </c>
      <c r="AN119" s="7">
        <f t="shared" si="14"/>
        <v>51.98748435872858</v>
      </c>
      <c r="AO119" s="9">
        <f t="shared" si="15"/>
        <v>89.678880294250817</v>
      </c>
      <c r="AP119" s="9">
        <f t="shared" si="16"/>
        <v>34.317976054170494</v>
      </c>
      <c r="AQ119" s="9">
        <f t="shared" si="17"/>
        <v>0.75902050794724119</v>
      </c>
    </row>
    <row r="120" spans="1:43">
      <c r="A120">
        <v>1878.9440236009871</v>
      </c>
      <c r="B120">
        <v>-2.7904806850203649</v>
      </c>
      <c r="C120">
        <v>42.487516674895282</v>
      </c>
      <c r="D120">
        <v>5.5283519136089063E-3</v>
      </c>
      <c r="E120">
        <v>-4.6692176230969551E-2</v>
      </c>
      <c r="F120">
        <v>0.53480263226023672</v>
      </c>
      <c r="G120">
        <v>0.48984200880862983</v>
      </c>
      <c r="H120">
        <v>1.0006363453598213</v>
      </c>
      <c r="I120">
        <v>-8.1545096899996805E-4</v>
      </c>
      <c r="J120">
        <v>0.96506363698480246</v>
      </c>
      <c r="K120">
        <v>53.454431331067561</v>
      </c>
      <c r="L120">
        <v>53.463142226689662</v>
      </c>
      <c r="M120">
        <v>88.965697220087606</v>
      </c>
      <c r="N120">
        <v>3.3763463555650392E-4</v>
      </c>
      <c r="O120">
        <v>-1.870142729419759E-2</v>
      </c>
      <c r="P120">
        <v>-1.2783220360280995E-5</v>
      </c>
      <c r="Q120">
        <v>1.6353686767678239E-5</v>
      </c>
      <c r="R120">
        <v>1385.2302432428592</v>
      </c>
      <c r="S120">
        <v>3.5041785591678493E-4</v>
      </c>
      <c r="T120">
        <v>-1.8717780980965267E-2</v>
      </c>
      <c r="U120">
        <v>0.9998280588563675</v>
      </c>
      <c r="V120">
        <v>53.40641838965351</v>
      </c>
      <c r="W120">
        <v>53.415776521155216</v>
      </c>
      <c r="X120">
        <v>88.927484025071536</v>
      </c>
      <c r="Y120">
        <v>1.7586916060905241E-3</v>
      </c>
      <c r="Z120">
        <v>88.929242716677621</v>
      </c>
      <c r="AA120">
        <v>4.5237619496813153</v>
      </c>
      <c r="AB120" s="7">
        <f t="shared" si="9"/>
        <v>11805.753482102617</v>
      </c>
      <c r="AC120" s="7">
        <f>等価回路パラメータ!$B$4/(等価回路パラメータ!$B$4^2+(AB120*等価回路パラメータ!$B$5)^2)</f>
        <v>8.2801827026679083E-5</v>
      </c>
      <c r="AD120" s="7">
        <f>-(AB120*等価回路パラメータ!$B$5)/(等価回路パラメータ!$B$4^2+(AB120*等価回路パラメータ!$B$5)^2)</f>
        <v>-1.8763304685629319E-2</v>
      </c>
      <c r="AE120" s="7">
        <f>AB120*等価回路パラメータ!$B$6</f>
        <v>1.279971916003285E-7</v>
      </c>
      <c r="AF120" s="7">
        <f>1/等価回路パラメータ!$B$7</f>
        <v>2.0783638028968546E-5</v>
      </c>
      <c r="AG120" s="7">
        <f>AB120*等価回路パラメータ!$B$9-1/(AB120*等価回路パラメータ!$B$10)</f>
        <v>-2903775.9565799022</v>
      </c>
      <c r="AH120" s="7">
        <f>等価回路パラメータ!$B$8/(等価回路パラメータ!$B$8^2+AG120^2)</f>
        <v>2.0477663014946699E-12</v>
      </c>
      <c r="AI120" s="7">
        <f>-AG120/(等価回路パラメータ!$B$8^2+AG120^2)</f>
        <v>3.4437918590057223E-7</v>
      </c>
      <c r="AJ120" s="7">
        <f t="shared" si="10"/>
        <v>1.0358546710341394E-4</v>
      </c>
      <c r="AK120" s="7">
        <f t="shared" si="11"/>
        <v>-1.8762832309251819E-2</v>
      </c>
      <c r="AL120" s="7">
        <f t="shared" si="12"/>
        <v>0.29423125070665695</v>
      </c>
      <c r="AM120" s="7">
        <f t="shared" si="13"/>
        <v>53.295233120288628</v>
      </c>
      <c r="AN120" s="7">
        <f t="shared" si="14"/>
        <v>53.296045307084484</v>
      </c>
      <c r="AO120" s="9">
        <f t="shared" si="15"/>
        <v>89.683685826880833</v>
      </c>
      <c r="AP120" s="9">
        <f t="shared" si="16"/>
        <v>34.533899690838922</v>
      </c>
      <c r="AQ120" s="9">
        <f t="shared" si="17"/>
        <v>0.7544431102032263</v>
      </c>
    </row>
    <row r="121" spans="1:43">
      <c r="A121">
        <v>1926.2370059518389</v>
      </c>
      <c r="B121">
        <v>-2.6925660000270351</v>
      </c>
      <c r="C121">
        <v>41.813591679536003</v>
      </c>
      <c r="D121">
        <v>4.5048792559820956E-3</v>
      </c>
      <c r="E121">
        <v>-4.8435291733703423E-2</v>
      </c>
      <c r="F121">
        <v>0.54665488168408649</v>
      </c>
      <c r="G121">
        <v>0.48899926755150736</v>
      </c>
      <c r="H121">
        <v>1.0005184204116175</v>
      </c>
      <c r="I121">
        <v>-8.45793765842744E-4</v>
      </c>
      <c r="J121">
        <v>0.97474199882119361</v>
      </c>
      <c r="K121">
        <v>54.768013692911026</v>
      </c>
      <c r="L121">
        <v>54.776687065129778</v>
      </c>
      <c r="M121">
        <v>88.980377355299254</v>
      </c>
      <c r="N121">
        <v>3.2486143206443221E-4</v>
      </c>
      <c r="O121">
        <v>-1.8253050941808482E-2</v>
      </c>
      <c r="P121">
        <v>-1.0418996913784445E-5</v>
      </c>
      <c r="Q121">
        <v>1.6966202610714196E-5</v>
      </c>
      <c r="R121">
        <v>1401.8290597939522</v>
      </c>
      <c r="S121">
        <v>3.3528042897821664E-4</v>
      </c>
      <c r="T121">
        <v>-1.8270017144419195E-2</v>
      </c>
      <c r="U121">
        <v>1.0041163974416356</v>
      </c>
      <c r="V121">
        <v>54.716059187108172</v>
      </c>
      <c r="W121">
        <v>54.725271883351439</v>
      </c>
      <c r="X121">
        <v>88.948660128533405</v>
      </c>
      <c r="Y121">
        <v>1.8029578375709213E-3</v>
      </c>
      <c r="Z121">
        <v>88.950463086370974</v>
      </c>
      <c r="AA121">
        <v>4.5209033256184412</v>
      </c>
      <c r="AB121" s="7">
        <f t="shared" si="9"/>
        <v>12102.904053942191</v>
      </c>
      <c r="AC121" s="7">
        <f>等価回路パラメータ!$B$4/(等価回路パラメータ!$B$4^2+(AB121*等価回路パラメータ!$B$5)^2)</f>
        <v>7.8785912571443514E-5</v>
      </c>
      <c r="AD121" s="7">
        <f>-(AB121*等価回路パラメータ!$B$5)/(等価回路パラメータ!$B$4^2+(AB121*等価回路パラメータ!$B$5)^2)</f>
        <v>-1.8302645205110421E-2</v>
      </c>
      <c r="AE121" s="7">
        <f>AB121*等価回路パラメータ!$B$6</f>
        <v>1.3121887827501274E-7</v>
      </c>
      <c r="AF121" s="7">
        <f>1/等価回路パラメータ!$B$7</f>
        <v>2.0783638028968546E-5</v>
      </c>
      <c r="AG121" s="7">
        <f>AB121*等価回路パラメータ!$B$9-1/(AB121*等価回路パラメータ!$B$10)</f>
        <v>-2832482.4308994473</v>
      </c>
      <c r="AH121" s="7">
        <f>等価回路パラメータ!$B$8/(等価回路パラメータ!$B$8^2+AG121^2)</f>
        <v>2.1521480915927406E-12</v>
      </c>
      <c r="AI121" s="7">
        <f>-AG121/(等価回路パラメータ!$B$8^2+AG121^2)</f>
        <v>3.5304720306607251E-7</v>
      </c>
      <c r="AJ121" s="7">
        <f t="shared" si="10"/>
        <v>9.9569552752560149E-5</v>
      </c>
      <c r="AK121" s="7">
        <f t="shared" si="11"/>
        <v>-1.8302160939029082E-2</v>
      </c>
      <c r="AL121" s="7">
        <f t="shared" si="12"/>
        <v>0.29724117045418375</v>
      </c>
      <c r="AM121" s="7">
        <f t="shared" si="13"/>
        <v>54.636739735862363</v>
      </c>
      <c r="AN121" s="7">
        <f t="shared" si="14"/>
        <v>54.63754827293932</v>
      </c>
      <c r="AO121" s="9">
        <f t="shared" si="15"/>
        <v>89.688295886051264</v>
      </c>
      <c r="AP121" s="9">
        <f t="shared" si="16"/>
        <v>34.749824064046848</v>
      </c>
      <c r="AQ121" s="9">
        <f t="shared" si="17"/>
        <v>0.73783279968029092</v>
      </c>
    </row>
    <row r="122" spans="1:43">
      <c r="A122">
        <v>1974.7203516938009</v>
      </c>
      <c r="B122">
        <v>-2.5980851732151189</v>
      </c>
      <c r="C122">
        <v>41.136393038456212</v>
      </c>
      <c r="D122">
        <v>4.6583266272652883E-3</v>
      </c>
      <c r="E122">
        <v>-4.9289927281279233E-2</v>
      </c>
      <c r="F122">
        <v>0.5584377085019705</v>
      </c>
      <c r="G122">
        <v>0.48778125057312854</v>
      </c>
      <c r="H122">
        <v>1.000536083280231</v>
      </c>
      <c r="I122">
        <v>-8.6073290863813859E-4</v>
      </c>
      <c r="J122">
        <v>0.99557778329764968</v>
      </c>
      <c r="K122">
        <v>56.112423845486191</v>
      </c>
      <c r="L122">
        <v>56.121255197456904</v>
      </c>
      <c r="M122">
        <v>88.983533115045773</v>
      </c>
      <c r="N122">
        <v>3.1609705159855816E-4</v>
      </c>
      <c r="O122">
        <v>-1.7815756873216584E-2</v>
      </c>
      <c r="P122">
        <v>-1.0773809624632791E-5</v>
      </c>
      <c r="Q122">
        <v>1.7265264354103032E-5</v>
      </c>
      <c r="R122">
        <v>1391.5145825011873</v>
      </c>
      <c r="S122">
        <v>3.2687086122319095E-4</v>
      </c>
      <c r="T122">
        <v>-1.7833022137570688E-2</v>
      </c>
      <c r="U122">
        <v>1.0274966717909628</v>
      </c>
      <c r="V122">
        <v>56.056911361753492</v>
      </c>
      <c r="W122">
        <v>56.066327334952383</v>
      </c>
      <c r="X122">
        <v>88.949913050197495</v>
      </c>
      <c r="Y122">
        <v>1.8483382491853977E-3</v>
      </c>
      <c r="Z122">
        <v>88.951761388446684</v>
      </c>
      <c r="AA122">
        <v>4.5179736614527473</v>
      </c>
      <c r="AB122" s="7">
        <f t="shared" si="9"/>
        <v>12407.533899550996</v>
      </c>
      <c r="AC122" s="7">
        <f>等価回路パラメータ!$B$4/(等価回路パラメータ!$B$4^2+(AB122*等価回路パラメータ!$B$5)^2)</f>
        <v>7.4964767786693716E-5</v>
      </c>
      <c r="AD122" s="7">
        <f>-(AB122*等価回路パラメータ!$B$5)/(等価回路パラメータ!$B$4^2+(AB122*等価回路パラメータ!$B$5)^2)</f>
        <v>-1.7853294596624273E-2</v>
      </c>
      <c r="AE122" s="7">
        <f>AB122*等価回路パラメータ!$B$6</f>
        <v>1.3452165473690311E-7</v>
      </c>
      <c r="AF122" s="7">
        <f>1/等価回路パラメータ!$B$7</f>
        <v>2.0783638028968546E-5</v>
      </c>
      <c r="AG122" s="7">
        <f>AB122*等価回路パラメータ!$B$9-1/(AB122*等価回路パラメータ!$B$10)</f>
        <v>-2762939.3042515526</v>
      </c>
      <c r="AH122" s="7">
        <f>等価回路パラメータ!$B$8/(等価回路パラメータ!$B$8^2+AG122^2)</f>
        <v>2.261850585670617E-12</v>
      </c>
      <c r="AI122" s="7">
        <f>-AG122/(等価回路パラメータ!$B$8^2+AG122^2)</f>
        <v>3.6193339405688958E-7</v>
      </c>
      <c r="AJ122" s="7">
        <f t="shared" si="10"/>
        <v>9.5748408077512854E-5</v>
      </c>
      <c r="AK122" s="7">
        <f t="shared" si="11"/>
        <v>-1.785279814157548E-2</v>
      </c>
      <c r="AL122" s="7">
        <f t="shared" si="12"/>
        <v>0.30040453258324112</v>
      </c>
      <c r="AM122" s="7">
        <f t="shared" si="13"/>
        <v>56.012017209531955</v>
      </c>
      <c r="AN122" s="7">
        <f t="shared" si="14"/>
        <v>56.01282277089863</v>
      </c>
      <c r="AO122" s="9">
        <f t="shared" si="15"/>
        <v>89.69271331946868</v>
      </c>
      <c r="AP122" s="9">
        <f t="shared" si="16"/>
        <v>34.965749190541182</v>
      </c>
      <c r="AQ122" s="9">
        <f t="shared" si="17"/>
        <v>0.74095193102198209</v>
      </c>
    </row>
    <row r="123" spans="1:43">
      <c r="A123">
        <v>2024.42402224889</v>
      </c>
      <c r="B123">
        <v>-2.5048617957166188</v>
      </c>
      <c r="C123">
        <v>40.468613795707981</v>
      </c>
      <c r="D123">
        <v>4.8195537256913758E-3</v>
      </c>
      <c r="E123">
        <v>-4.9764876606829489E-2</v>
      </c>
      <c r="F123">
        <v>0.57017149503911202</v>
      </c>
      <c r="G123">
        <v>0.48643254364846938</v>
      </c>
      <c r="H123">
        <v>1.0005546481895293</v>
      </c>
      <c r="I123">
        <v>-8.6904291293032725E-4</v>
      </c>
      <c r="J123">
        <v>0.99977705210684753</v>
      </c>
      <c r="K123">
        <v>57.489590576316033</v>
      </c>
      <c r="L123">
        <v>57.498283268166929</v>
      </c>
      <c r="M123">
        <v>89.003693863999089</v>
      </c>
      <c r="N123">
        <v>3.0240809191058466E-4</v>
      </c>
      <c r="O123">
        <v>-1.7389194275131636E-2</v>
      </c>
      <c r="P123">
        <v>-1.1146480023852833E-5</v>
      </c>
      <c r="Q123">
        <v>1.7431305890493263E-5</v>
      </c>
      <c r="R123">
        <v>1370.4038613101359</v>
      </c>
      <c r="S123">
        <v>3.1355457193443749E-4</v>
      </c>
      <c r="T123">
        <v>-1.7406625581022128E-2</v>
      </c>
      <c r="U123">
        <v>1.0345299359058646</v>
      </c>
      <c r="V123">
        <v>57.430753235636153</v>
      </c>
      <c r="W123">
        <v>57.440070241955816</v>
      </c>
      <c r="X123">
        <v>88.968013028152271</v>
      </c>
      <c r="Y123">
        <v>1.8948608848249611E-3</v>
      </c>
      <c r="Z123">
        <v>88.969907889037103</v>
      </c>
      <c r="AA123">
        <v>4.5150562147491673</v>
      </c>
      <c r="AB123" s="7">
        <f t="shared" si="9"/>
        <v>12719.831272095626</v>
      </c>
      <c r="AC123" s="7">
        <f>等価回路パラメータ!$B$4/(等価回路パラメータ!$B$4^2+(AB123*等価回路パラメータ!$B$5)^2)</f>
        <v>7.132894677419758E-5</v>
      </c>
      <c r="AD123" s="7">
        <f>-(AB123*等価回路パラメータ!$B$5)/(等価回路パラメータ!$B$4^2+(AB123*等価回路パラメータ!$B$5)^2)</f>
        <v>-1.7414975293945912E-2</v>
      </c>
      <c r="AE123" s="7">
        <f>AB123*等価回路パラメータ!$B$6</f>
        <v>1.3790756201427197E-7</v>
      </c>
      <c r="AF123" s="7">
        <f>1/等価回路パラメータ!$B$7</f>
        <v>2.0783638028968546E-5</v>
      </c>
      <c r="AG123" s="7">
        <f>AB123*等価回路パラメータ!$B$9-1/(AB123*等価回路パラメータ!$B$10)</f>
        <v>-2695103.6008280516</v>
      </c>
      <c r="AH123" s="7">
        <f>等価回路パラメータ!$B$8/(等価回路パラメータ!$B$8^2+AG123^2)</f>
        <v>2.3771449985820656E-12</v>
      </c>
      <c r="AI123" s="7">
        <f>-AG123/(等価回路パラメータ!$B$8^2+AG123^2)</f>
        <v>3.7104325030463096E-7</v>
      </c>
      <c r="AJ123" s="7">
        <f t="shared" si="10"/>
        <v>9.211258718031113E-5</v>
      </c>
      <c r="AK123" s="7">
        <f t="shared" si="11"/>
        <v>-1.7414466343133591E-2</v>
      </c>
      <c r="AL123" s="7">
        <f t="shared" si="12"/>
        <v>0.30372916028885294</v>
      </c>
      <c r="AM123" s="7">
        <f t="shared" si="13"/>
        <v>57.42191595297011</v>
      </c>
      <c r="AN123" s="7">
        <f t="shared" si="14"/>
        <v>57.422719224299826</v>
      </c>
      <c r="AO123" s="9">
        <f t="shared" si="15"/>
        <v>89.696940855797095</v>
      </c>
      <c r="AP123" s="9">
        <f t="shared" si="16"/>
        <v>35.181675088931279</v>
      </c>
      <c r="AQ123" s="9">
        <f t="shared" si="17"/>
        <v>0.72703296675999241</v>
      </c>
    </row>
    <row r="124" spans="1:43">
      <c r="A124">
        <v>2075.3787331675098</v>
      </c>
      <c r="B124">
        <v>-2.415731929016848</v>
      </c>
      <c r="C124">
        <v>39.798528979282679</v>
      </c>
      <c r="D124">
        <v>4.4097724305222968E-3</v>
      </c>
      <c r="E124">
        <v>-5.3545764203740021E-2</v>
      </c>
      <c r="F124">
        <v>0.5817604763087596</v>
      </c>
      <c r="G124">
        <v>0.48467925138519691</v>
      </c>
      <c r="H124">
        <v>1.0005073857979427</v>
      </c>
      <c r="I124">
        <v>-9.3502433540295477E-4</v>
      </c>
      <c r="J124">
        <v>1.0208469158836673</v>
      </c>
      <c r="K124">
        <v>58.894027567170539</v>
      </c>
      <c r="L124">
        <v>58.902874390884463</v>
      </c>
      <c r="M124">
        <v>89.00695596145691</v>
      </c>
      <c r="N124">
        <v>2.9423046920212397E-4</v>
      </c>
      <c r="O124">
        <v>-1.6974550341166024E-2</v>
      </c>
      <c r="P124">
        <v>-1.0200831896937332E-5</v>
      </c>
      <c r="Q124">
        <v>1.8756534239159795E-5</v>
      </c>
      <c r="R124">
        <v>1438.3857229174564</v>
      </c>
      <c r="S124">
        <v>3.0443130109906129E-4</v>
      </c>
      <c r="T124">
        <v>-1.6993306875405182E-2</v>
      </c>
      <c r="U124">
        <v>1.0538872333481979</v>
      </c>
      <c r="V124">
        <v>58.827817979630538</v>
      </c>
      <c r="W124">
        <v>58.837257299649487</v>
      </c>
      <c r="X124">
        <v>88.973668681215173</v>
      </c>
      <c r="Y124">
        <v>1.9425544942447894E-3</v>
      </c>
      <c r="Z124">
        <v>88.975611235709422</v>
      </c>
      <c r="AA124">
        <v>4.5113394837956937</v>
      </c>
      <c r="AB124" s="7">
        <f t="shared" si="9"/>
        <v>13039.989163071081</v>
      </c>
      <c r="AC124" s="7">
        <f>等価回路パラメータ!$B$4/(等価回路パラメータ!$B$4^2+(AB124*等価回路パラメータ!$B$5)^2)</f>
        <v>6.7869461710130628E-5</v>
      </c>
      <c r="AD124" s="7">
        <f>-(AB124*等価回路パラメータ!$B$5)/(等価回路パラメータ!$B$4^2+(AB124*等価回路パラメータ!$B$5)^2)</f>
        <v>-1.6987416539243266E-2</v>
      </c>
      <c r="AE124" s="7">
        <f>AB124*等価回路パラメータ!$B$6</f>
        <v>1.4137869250803221E-7</v>
      </c>
      <c r="AF124" s="7">
        <f>1/等価回路パラメータ!$B$7</f>
        <v>2.0783638028968546E-5</v>
      </c>
      <c r="AG124" s="7">
        <f>AB124*等価回路パラメータ!$B$9-1/(AB124*等価回路パラメータ!$B$10)</f>
        <v>-2628933.3999630371</v>
      </c>
      <c r="AH124" s="7">
        <f>等価回路パラメータ!$B$8/(等価回路パラメータ!$B$8^2+AG124^2)</f>
        <v>2.4983163699497511E-12</v>
      </c>
      <c r="AI124" s="7">
        <f>-AG124/(等価回路パラメータ!$B$8^2+AG124^2)</f>
        <v>3.8038240146019776E-7</v>
      </c>
      <c r="AJ124" s="7">
        <f t="shared" si="10"/>
        <v>8.8653102237415548E-5</v>
      </c>
      <c r="AK124" s="7">
        <f t="shared" si="11"/>
        <v>-1.6986894778149301E-2</v>
      </c>
      <c r="AL124" s="7">
        <f t="shared" si="12"/>
        <v>0.30722327571950597</v>
      </c>
      <c r="AM124" s="7">
        <f t="shared" si="13"/>
        <v>58.867307813657611</v>
      </c>
      <c r="AN124" s="7">
        <f t="shared" si="14"/>
        <v>58.868109493757807</v>
      </c>
      <c r="AO124" s="9">
        <f t="shared" si="15"/>
        <v>89.700981106337679</v>
      </c>
      <c r="AP124" s="9">
        <f t="shared" si="16"/>
        <v>35.397601779735027</v>
      </c>
      <c r="AQ124" s="9">
        <f t="shared" si="17"/>
        <v>0.7253698706282421</v>
      </c>
    </row>
    <row r="125" spans="1:43">
      <c r="A125">
        <v>2127.615973109826</v>
      </c>
      <c r="B125">
        <v>-2.327763954746739</v>
      </c>
      <c r="C125">
        <v>39.133023073415742</v>
      </c>
      <c r="D125">
        <v>4.5177639806435596E-3</v>
      </c>
      <c r="E125">
        <v>-5.4446033787769473E-2</v>
      </c>
      <c r="F125">
        <v>0.59332951556349323</v>
      </c>
      <c r="G125">
        <v>0.48275390997083562</v>
      </c>
      <c r="H125">
        <v>1.0005198103548485</v>
      </c>
      <c r="I125">
        <v>-9.5075679674165147E-4</v>
      </c>
      <c r="J125">
        <v>1.0296997148530582</v>
      </c>
      <c r="K125">
        <v>60.339358815257022</v>
      </c>
      <c r="L125">
        <v>60.34814416151589</v>
      </c>
      <c r="M125">
        <v>89.022334295140922</v>
      </c>
      <c r="N125">
        <v>2.8273707073271599E-4</v>
      </c>
      <c r="O125">
        <v>-1.6568105550801911E-2</v>
      </c>
      <c r="P125">
        <v>-1.04506590749147E-5</v>
      </c>
      <c r="Q125">
        <v>1.9071652265126057E-5</v>
      </c>
      <c r="R125">
        <v>1426.6426692068605</v>
      </c>
      <c r="S125">
        <v>2.9318772980763071E-4</v>
      </c>
      <c r="T125">
        <v>-1.6587177203067037E-2</v>
      </c>
      <c r="U125">
        <v>1.065283397470518</v>
      </c>
      <c r="V125">
        <v>60.268703935606808</v>
      </c>
      <c r="W125">
        <v>60.278117943369409</v>
      </c>
      <c r="X125">
        <v>88.98737016995328</v>
      </c>
      <c r="Y125">
        <v>1.991448550830797E-3</v>
      </c>
      <c r="Z125">
        <v>88.989361618504105</v>
      </c>
      <c r="AA125">
        <v>4.5083615964179709</v>
      </c>
      <c r="AB125" s="7">
        <f t="shared" si="9"/>
        <v>13368.205421564257</v>
      </c>
      <c r="AC125" s="7">
        <f>等価回路パラメータ!$B$4/(等価回路パラメータ!$B$4^2+(AB125*等価回路パラメータ!$B$5)^2)</f>
        <v>6.4577760633885645E-5</v>
      </c>
      <c r="AD125" s="7">
        <f>-(AB125*等価回路パラメータ!$B$5)/(等価回路パラメータ!$B$4^2+(AB125*等価回路パラメータ!$B$5)^2)</f>
        <v>-1.6570354216378539E-2</v>
      </c>
      <c r="AE125" s="7">
        <f>AB125*等価回路パラメータ!$B$6</f>
        <v>1.4493719128478389E-7</v>
      </c>
      <c r="AF125" s="7">
        <f>1/等価回路パラメータ!$B$7</f>
        <v>2.0783638028968546E-5</v>
      </c>
      <c r="AG125" s="7">
        <f>AB125*等価回路パラメータ!$B$9-1/(AB125*等価回路パラメータ!$B$10)</f>
        <v>-2564387.8102270314</v>
      </c>
      <c r="AH125" s="7">
        <f>等価回路パラメータ!$B$8/(等価回路パラメータ!$B$8^2+AG125^2)</f>
        <v>2.6256642688620876E-12</v>
      </c>
      <c r="AI125" s="7">
        <f>-AG125/(等価回路パラメータ!$B$8^2+AG125^2)</f>
        <v>3.8995661887276379E-7</v>
      </c>
      <c r="AJ125" s="7">
        <f t="shared" si="10"/>
        <v>8.5361401288518458E-5</v>
      </c>
      <c r="AK125" s="7">
        <f t="shared" si="11"/>
        <v>-1.6569819322568381E-2</v>
      </c>
      <c r="AL125" s="7">
        <f t="shared" si="12"/>
        <v>0.31089552033180512</v>
      </c>
      <c r="AM125" s="7">
        <f t="shared" si="13"/>
        <v>60.349086616819591</v>
      </c>
      <c r="AN125" s="7">
        <f t="shared" si="14"/>
        <v>60.349887419190402</v>
      </c>
      <c r="AO125" s="9">
        <f t="shared" si="15"/>
        <v>89.704836566635677</v>
      </c>
      <c r="AP125" s="9">
        <f t="shared" si="16"/>
        <v>35.613529285429586</v>
      </c>
      <c r="AQ125" s="9">
        <f t="shared" si="17"/>
        <v>0.71547494813157186</v>
      </c>
    </row>
    <row r="126" spans="1:43">
      <c r="A126">
        <v>2181.1680233049328</v>
      </c>
      <c r="B126">
        <v>-2.242389868787825</v>
      </c>
      <c r="C126">
        <v>38.467483683377708</v>
      </c>
      <c r="D126">
        <v>4.6477626959016112E-3</v>
      </c>
      <c r="E126">
        <v>-5.4132197753389732E-2</v>
      </c>
      <c r="F126">
        <v>0.60481257620542261</v>
      </c>
      <c r="G126">
        <v>0.48052948244356064</v>
      </c>
      <c r="H126">
        <v>1.0005347900947354</v>
      </c>
      <c r="I126">
        <v>-9.4529062510233654E-4</v>
      </c>
      <c r="J126">
        <v>1.0428441535684407</v>
      </c>
      <c r="K126">
        <v>61.822528036146707</v>
      </c>
      <c r="L126">
        <v>61.831322941602807</v>
      </c>
      <c r="M126">
        <v>89.033606285822998</v>
      </c>
      <c r="N126">
        <v>2.7277359859700549E-4</v>
      </c>
      <c r="O126">
        <v>-1.6170732116663627E-2</v>
      </c>
      <c r="P126">
        <v>-1.0750931498712634E-5</v>
      </c>
      <c r="Q126">
        <v>1.896143631680524E-5</v>
      </c>
      <c r="R126">
        <v>1383.5735191868062</v>
      </c>
      <c r="S126">
        <v>2.8352453009571814E-4</v>
      </c>
      <c r="T126">
        <v>-1.6189693552980434E-2</v>
      </c>
      <c r="U126">
        <v>1.0813846686588549</v>
      </c>
      <c r="V126">
        <v>61.748753776499228</v>
      </c>
      <c r="W126">
        <v>61.758222009319041</v>
      </c>
      <c r="X126">
        <v>88.996701296616166</v>
      </c>
      <c r="Y126">
        <v>2.0415732698134174E-3</v>
      </c>
      <c r="Z126">
        <v>88.998742869885973</v>
      </c>
      <c r="AA126">
        <v>4.5056681962553542</v>
      </c>
      <c r="AB126" s="7">
        <f t="shared" si="9"/>
        <v>13704.682876519495</v>
      </c>
      <c r="AC126" s="7">
        <f>等価回路パラメータ!$B$4/(等価回路パラメータ!$B$4^2+(AB126*等価回路パラメータ!$B$5)^2)</f>
        <v>6.144570631358434E-5</v>
      </c>
      <c r="AD126" s="7">
        <f>-(AB126*等価回路パラメータ!$B$5)/(等価回路パラメータ!$B$4^2+(AB126*等価回路パラメータ!$B$5)^2)</f>
        <v>-1.6163530688269031E-2</v>
      </c>
      <c r="AE126" s="7">
        <f>AB126*等価回路パラメータ!$B$6</f>
        <v>1.4858525740240927E-7</v>
      </c>
      <c r="AF126" s="7">
        <f>1/等価回路パラメータ!$B$7</f>
        <v>2.0783638028968546E-5</v>
      </c>
      <c r="AG126" s="7">
        <f>AB126*等価回路パラメータ!$B$9-1/(AB126*等価回路パラメータ!$B$10)</f>
        <v>-2501426.944157151</v>
      </c>
      <c r="AH126" s="7">
        <f>等価回路パラメータ!$B$8/(等価回路パラメータ!$B$8^2+AG126^2)</f>
        <v>2.7595035344910394E-12</v>
      </c>
      <c r="AI126" s="7">
        <f>-AG126/(等価回路パラメータ!$B$8^2+AG126^2)</f>
        <v>3.9977181915632561E-7</v>
      </c>
      <c r="AJ126" s="7">
        <f t="shared" si="10"/>
        <v>8.2229347102056422E-5</v>
      </c>
      <c r="AK126" s="7">
        <f t="shared" si="11"/>
        <v>-1.6162982331192472E-2</v>
      </c>
      <c r="AL126" s="7">
        <f t="shared" si="12"/>
        <v>0.31475497628461835</v>
      </c>
      <c r="AM126" s="7">
        <f t="shared" si="13"/>
        <v>61.868168721188404</v>
      </c>
      <c r="AN126" s="7">
        <f t="shared" si="14"/>
        <v>61.868969375677587</v>
      </c>
      <c r="AO126" s="9">
        <f t="shared" si="15"/>
        <v>89.708509618015938</v>
      </c>
      <c r="AP126" s="9">
        <f t="shared" si="16"/>
        <v>35.829457630506958</v>
      </c>
      <c r="AQ126" s="9">
        <f t="shared" si="17"/>
        <v>0.70976674812996521</v>
      </c>
    </row>
    <row r="127" spans="1:43">
      <c r="A127">
        <v>2236.0679774997948</v>
      </c>
      <c r="B127">
        <v>-2.160315168670778</v>
      </c>
      <c r="C127">
        <v>37.805490212083683</v>
      </c>
      <c r="D127">
        <v>3.9091919708042757E-3</v>
      </c>
      <c r="E127">
        <v>-5.230131574802499E-2</v>
      </c>
      <c r="F127">
        <v>0.61611851191497879</v>
      </c>
      <c r="G127">
        <v>0.47800507281355659</v>
      </c>
      <c r="H127">
        <v>1.000449746834164</v>
      </c>
      <c r="I127">
        <v>-9.1324095905950527E-4</v>
      </c>
      <c r="J127">
        <v>1.0636489506169573</v>
      </c>
      <c r="K127">
        <v>63.334864990462982</v>
      </c>
      <c r="L127">
        <v>63.343795848135933</v>
      </c>
      <c r="M127">
        <v>89.037862205708748</v>
      </c>
      <c r="N127">
        <v>2.6508804760400561E-4</v>
      </c>
      <c r="O127">
        <v>-1.5784639937684929E-2</v>
      </c>
      <c r="P127">
        <v>-9.043725641917078E-6</v>
      </c>
      <c r="Q127">
        <v>1.8321672653713474E-5</v>
      </c>
      <c r="R127">
        <v>1304.0680327664013</v>
      </c>
      <c r="S127">
        <v>2.7413177324592269E-4</v>
      </c>
      <c r="T127">
        <v>-1.5802961610338642E-2</v>
      </c>
      <c r="U127">
        <v>1.0973666052697946</v>
      </c>
      <c r="V127">
        <v>63.260242073395382</v>
      </c>
      <c r="W127">
        <v>63.269759290287688</v>
      </c>
      <c r="X127">
        <v>89.006197770605155</v>
      </c>
      <c r="Y127">
        <v>2.0929596269398079E-3</v>
      </c>
      <c r="Z127">
        <v>89.00829073023209</v>
      </c>
      <c r="AA127">
        <v>4.5026270795346113</v>
      </c>
      <c r="AB127" s="7">
        <f t="shared" si="9"/>
        <v>14049.629462081484</v>
      </c>
      <c r="AC127" s="7">
        <f>等価回路パラメータ!$B$4/(等価回路パラメータ!$B$4^2+(AB127*等価回路パラメータ!$B$5)^2)</f>
        <v>5.8465556136126642E-5</v>
      </c>
      <c r="AD127" s="7">
        <f>-(AB127*等価回路パラメータ!$B$5)/(等価回路パラメータ!$B$4^2+(AB127*等価回路パラメータ!$B$5)^2)</f>
        <v>-1.5766694638210399E-2</v>
      </c>
      <c r="AE127" s="7">
        <f>AB127*等価回路パラメータ!$B$6</f>
        <v>1.523251452690322E-7</v>
      </c>
      <c r="AF127" s="7">
        <f>1/等価回路パラメータ!$B$7</f>
        <v>2.0783638028968546E-5</v>
      </c>
      <c r="AG127" s="7">
        <f>AB127*等価回路パラメータ!$B$9-1/(AB127*等価回路パラメータ!$B$10)</f>
        <v>-2440011.8936077189</v>
      </c>
      <c r="AH127" s="7">
        <f>等価回路パラメータ!$B$8/(等価回路パラメータ!$B$8^2+AG127^2)</f>
        <v>2.9001650544617808E-12</v>
      </c>
      <c r="AI127" s="7">
        <f>-AG127/(等価回路パラメータ!$B$8^2+AG127^2)</f>
        <v>4.0983406784602105E-7</v>
      </c>
      <c r="AJ127" s="7">
        <f t="shared" si="10"/>
        <v>7.9249197065260242E-5</v>
      </c>
      <c r="AK127" s="7">
        <f t="shared" si="11"/>
        <v>-1.5766132478997285E-2</v>
      </c>
      <c r="AL127" s="7">
        <f t="shared" si="12"/>
        <v>0.31881118892590932</v>
      </c>
      <c r="AM127" s="7">
        <f t="shared" si="13"/>
        <v>63.425493588955291</v>
      </c>
      <c r="AN127" s="7">
        <f t="shared" si="14"/>
        <v>63.426294843517333</v>
      </c>
      <c r="AO127" s="9">
        <f t="shared" si="15"/>
        <v>89.712002529047354</v>
      </c>
      <c r="AP127" s="9">
        <f t="shared" si="16"/>
        <v>36.045386841534608</v>
      </c>
      <c r="AQ127" s="9">
        <f t="shared" si="17"/>
        <v>0.70371179881527723</v>
      </c>
    </row>
    <row r="128" spans="1:43">
      <c r="A128">
        <v>2292.349762410307</v>
      </c>
      <c r="B128">
        <v>-2.0799289569217612</v>
      </c>
      <c r="C128">
        <v>37.149653098074722</v>
      </c>
      <c r="D128">
        <v>3.7394895931661589E-3</v>
      </c>
      <c r="E128">
        <v>-5.6245961845206693E-2</v>
      </c>
      <c r="F128">
        <v>0.62732854330989252</v>
      </c>
      <c r="G128">
        <v>0.47530001777271502</v>
      </c>
      <c r="H128">
        <v>1.0004301352861302</v>
      </c>
      <c r="I128">
        <v>-9.8209979464408399E-4</v>
      </c>
      <c r="J128">
        <v>1.0753772278944569</v>
      </c>
      <c r="K128">
        <v>64.885751957975756</v>
      </c>
      <c r="L128">
        <v>64.894662672166106</v>
      </c>
      <c r="M128">
        <v>89.050501316001018</v>
      </c>
      <c r="N128">
        <v>2.5535412455487369E-4</v>
      </c>
      <c r="O128">
        <v>-1.5407471868968898E-2</v>
      </c>
      <c r="P128">
        <v>-8.6528840329261622E-6</v>
      </c>
      <c r="Q128">
        <v>1.9703906069616821E-5</v>
      </c>
      <c r="R128">
        <v>1368.017263604911</v>
      </c>
      <c r="S128">
        <v>2.6400700858779987E-4</v>
      </c>
      <c r="T128">
        <v>-1.5427175775038514E-2</v>
      </c>
      <c r="U128">
        <v>1.1089588529009946</v>
      </c>
      <c r="V128">
        <v>64.801700691590312</v>
      </c>
      <c r="W128">
        <v>64.811188866274335</v>
      </c>
      <c r="X128">
        <v>89.019586527499698</v>
      </c>
      <c r="Y128">
        <v>2.1456393776160473E-3</v>
      </c>
      <c r="Z128">
        <v>89.021732166877314</v>
      </c>
      <c r="AA128">
        <v>4.4991000740584539</v>
      </c>
      <c r="AB128" s="7">
        <f t="shared" si="9"/>
        <v>14403.258346093056</v>
      </c>
      <c r="AC128" s="7">
        <f>等価回路パラメータ!$B$4/(等価回路パラメータ!$B$4^2+(AB128*等価回路パラメータ!$B$5)^2)</f>
        <v>5.5629942972133306E-5</v>
      </c>
      <c r="AD128" s="7">
        <f>-(AB128*等価回路パラメータ!$B$5)/(等価回路パラメータ!$B$4^2+(AB128*等価回路パラメータ!$B$5)^2)</f>
        <v>-1.537960091506722E-2</v>
      </c>
      <c r="AE128" s="7">
        <f>AB128*等価回路パラメータ!$B$6</f>
        <v>1.5615916603618261E-7</v>
      </c>
      <c r="AF128" s="7">
        <f>1/等価回路パラメータ!$B$7</f>
        <v>2.0783638028968546E-5</v>
      </c>
      <c r="AG128" s="7">
        <f>AB128*等価回路パラメータ!$B$9-1/(AB128*等価回路パラメータ!$B$10)</f>
        <v>-2380104.7057060543</v>
      </c>
      <c r="AH128" s="7">
        <f>等価回路パラメータ!$B$8/(等価回路パラメータ!$B$8^2+AG128^2)</f>
        <v>3.0479965828986333E-12</v>
      </c>
      <c r="AI128" s="7">
        <f>-AG128/(等価回路パラメータ!$B$8^2+AG128^2)</f>
        <v>4.2014958314647887E-7</v>
      </c>
      <c r="AJ128" s="7">
        <f t="shared" si="10"/>
        <v>7.6413584049098447E-5</v>
      </c>
      <c r="AK128" s="7">
        <f t="shared" si="11"/>
        <v>-1.5379024606318037E-2</v>
      </c>
      <c r="AL128" s="7">
        <f t="shared" si="12"/>
        <v>0.32307419042817348</v>
      </c>
      <c r="AM128" s="7">
        <f t="shared" si="13"/>
        <v>65.022024370283148</v>
      </c>
      <c r="AN128" s="7">
        <f t="shared" si="14"/>
        <v>65.022826992850867</v>
      </c>
      <c r="AO128" s="9">
        <f t="shared" si="15"/>
        <v>89.715317456937868</v>
      </c>
      <c r="AP128" s="9">
        <f t="shared" si="16"/>
        <v>36.261316947221161</v>
      </c>
      <c r="AQ128" s="9">
        <f t="shared" si="17"/>
        <v>0.69358529006055392</v>
      </c>
    </row>
    <row r="129" spans="1:43">
      <c r="A129">
        <v>2350.048158687101</v>
      </c>
      <c r="B129">
        <v>-2.0023029151112319</v>
      </c>
      <c r="C129">
        <v>36.49487772359322</v>
      </c>
      <c r="D129">
        <v>3.6692187311148498E-3</v>
      </c>
      <c r="E129">
        <v>-5.5949229485651841E-2</v>
      </c>
      <c r="F129">
        <v>0.63839915584874396</v>
      </c>
      <c r="G129">
        <v>0.47230220821165642</v>
      </c>
      <c r="H129">
        <v>1.0004220466797991</v>
      </c>
      <c r="I129">
        <v>-9.7691070684127854E-4</v>
      </c>
      <c r="J129">
        <v>1.094496222356357</v>
      </c>
      <c r="K129">
        <v>66.475461383557786</v>
      </c>
      <c r="L129">
        <v>66.484471029990416</v>
      </c>
      <c r="M129">
        <v>89.056729396610365</v>
      </c>
      <c r="N129">
        <v>2.4761322208345508E-4</v>
      </c>
      <c r="O129">
        <v>-1.5039068062957439E-2</v>
      </c>
      <c r="P129">
        <v>-8.4903971453179374E-6</v>
      </c>
      <c r="Q129">
        <v>1.9600114337210342E-5</v>
      </c>
      <c r="R129">
        <v>1327.4004919440019</v>
      </c>
      <c r="S129">
        <v>2.5610361922877301E-4</v>
      </c>
      <c r="T129">
        <v>-1.5058668177294648E-2</v>
      </c>
      <c r="U129">
        <v>1.129059921963212</v>
      </c>
      <c r="V129">
        <v>66.387733091497154</v>
      </c>
      <c r="W129">
        <v>66.397333390244299</v>
      </c>
      <c r="X129">
        <v>89.025661377448586</v>
      </c>
      <c r="Y129">
        <v>2.1996450765311266E-3</v>
      </c>
      <c r="Z129">
        <v>89.027861022525116</v>
      </c>
      <c r="AA129">
        <v>4.4960507907548699</v>
      </c>
      <c r="AB129" s="7">
        <f t="shared" si="9"/>
        <v>14765.788061827234</v>
      </c>
      <c r="AC129" s="7">
        <f>等価回路パラメータ!$B$4/(等価回路パラメータ!$B$4^2+(AB129*等価回路パラメータ!$B$5)^2)</f>
        <v>5.2931856968543103E-5</v>
      </c>
      <c r="AD129" s="7">
        <f>-(AB129*等価回路パラメータ!$B$5)/(等価回路パラメータ!$B$4^2+(AB129*等価回路パラメータ!$B$5)^2)</f>
        <v>-1.5002010382238003E-2</v>
      </c>
      <c r="AE129" s="7">
        <f>AB129*等価回路パラメータ!$B$6</f>
        <v>1.6008968902702653E-7</v>
      </c>
      <c r="AF129" s="7">
        <f>1/等価回路パラメータ!$B$7</f>
        <v>2.0783638028968546E-5</v>
      </c>
      <c r="AG129" s="7">
        <f>AB129*等価回路パラメータ!$B$9-1/(AB129*等価回路パラメータ!$B$10)</f>
        <v>-2321668.3593986128</v>
      </c>
      <c r="AH129" s="7">
        <f>等価回路パラメータ!$B$8/(等価回路パラメータ!$B$8^2+AG129^2)</f>
        <v>3.2033636001696454E-12</v>
      </c>
      <c r="AI129" s="7">
        <f>-AG129/(等価回路パラメータ!$B$8^2+AG129^2)</f>
        <v>4.3072473977451334E-7</v>
      </c>
      <c r="AJ129" s="7">
        <f t="shared" si="10"/>
        <v>7.3715498200875243E-5</v>
      </c>
      <c r="AK129" s="7">
        <f t="shared" si="11"/>
        <v>-1.5001419567809201E-2</v>
      </c>
      <c r="AL129" s="7">
        <f t="shared" si="12"/>
        <v>0.3275545246312756</v>
      </c>
      <c r="AM129" s="7">
        <f t="shared" si="13"/>
        <v>66.658748502763515</v>
      </c>
      <c r="AN129" s="7">
        <f t="shared" si="14"/>
        <v>66.65955328324128</v>
      </c>
      <c r="AO129" s="9">
        <f t="shared" si="15"/>
        <v>89.718456448860081</v>
      </c>
      <c r="AP129" s="9">
        <f t="shared" si="16"/>
        <v>36.477247978487419</v>
      </c>
      <c r="AQ129" s="9">
        <f t="shared" si="17"/>
        <v>0.69059542633496562</v>
      </c>
    </row>
    <row r="130" spans="1:43">
      <c r="A130">
        <v>2409.1988224090792</v>
      </c>
      <c r="B130">
        <v>-1.925997355055457</v>
      </c>
      <c r="C130">
        <v>35.845394790156689</v>
      </c>
      <c r="D130">
        <v>3.409152845667372E-3</v>
      </c>
      <c r="E130">
        <v>-5.8870629607667979E-2</v>
      </c>
      <c r="F130">
        <v>0.649391784690866</v>
      </c>
      <c r="G130">
        <v>0.46913870585358586</v>
      </c>
      <c r="H130">
        <v>1.0003920421904076</v>
      </c>
      <c r="I130">
        <v>-1.0278894990871064E-3</v>
      </c>
      <c r="J130">
        <v>1.1020736636905168</v>
      </c>
      <c r="K130">
        <v>68.110591598067273</v>
      </c>
      <c r="L130">
        <v>68.119507148825676</v>
      </c>
      <c r="M130">
        <v>89.072997923496146</v>
      </c>
      <c r="N130">
        <v>2.3750219617054758E-4</v>
      </c>
      <c r="O130">
        <v>-1.4678161378837602E-2</v>
      </c>
      <c r="P130">
        <v>-7.8904391083932459E-6</v>
      </c>
      <c r="Q130">
        <v>2.0624155348750361E-5</v>
      </c>
      <c r="R130">
        <v>1362.4596858994391</v>
      </c>
      <c r="S130">
        <v>2.4539263527894082E-4</v>
      </c>
      <c r="T130">
        <v>-1.4698785534186352E-2</v>
      </c>
      <c r="U130">
        <v>1.1354750361221906</v>
      </c>
      <c r="V130">
        <v>68.013875055421835</v>
      </c>
      <c r="W130">
        <v>68.023352634313667</v>
      </c>
      <c r="X130">
        <v>89.043549804126485</v>
      </c>
      <c r="Y130">
        <v>2.255010097774898E-3</v>
      </c>
      <c r="Z130">
        <v>89.045804814224255</v>
      </c>
      <c r="AA130">
        <v>4.4930888697184139</v>
      </c>
      <c r="AB130" s="7">
        <f t="shared" ref="AB130:AB193" si="18">2*PI()*A130</f>
        <v>15137.442643035087</v>
      </c>
      <c r="AC130" s="7">
        <f>等価回路パラメータ!$B$4/(等価回路パラメータ!$B$4^2+(AB130*等価回路パラメータ!$B$5)^2)</f>
        <v>5.0364628223910407E-5</v>
      </c>
      <c r="AD130" s="7">
        <f>-(AB130*等価回路パラメータ!$B$5)/(等価回路パラメータ!$B$4^2+(AB130*等価回路パラメータ!$B$5)^2)</f>
        <v>-1.4633689770303698E-2</v>
      </c>
      <c r="AE130" s="7">
        <f>AB130*等価回路パラメータ!$B$6</f>
        <v>1.6411914320054609E-7</v>
      </c>
      <c r="AF130" s="7">
        <f>1/等価回路パラメータ!$B$7</f>
        <v>2.0783638028968546E-5</v>
      </c>
      <c r="AG130" s="7">
        <f>AB130*等価回路パラメータ!$B$9-1/(AB130*等価回路パラメータ!$B$10)</f>
        <v>-2264666.7425729423</v>
      </c>
      <c r="AH130" s="7">
        <f>等価回路パラメータ!$B$8/(等価回路パラメータ!$B$8^2+AG130^2)</f>
        <v>3.3666502164554502E-12</v>
      </c>
      <c r="AI130" s="7">
        <f>-AG130/(等価回路パラメータ!$B$8^2+AG130^2)</f>
        <v>4.4156607289854287E-7</v>
      </c>
      <c r="AJ130" s="7">
        <f t="shared" ref="AJ130:AJ193" si="19">AC130+AF130+AH130</f>
        <v>7.1148269619529167E-5</v>
      </c>
      <c r="AK130" s="7">
        <f t="shared" ref="AK130:AK193" si="20">AD130+AE130+AI130</f>
        <v>-1.4633084085087598E-2</v>
      </c>
      <c r="AL130" s="7">
        <f t="shared" ref="AL130:AL193" si="21">AJ130/(AJ130^2+AK130^2)</f>
        <v>0.33226327315451398</v>
      </c>
      <c r="AM130" s="7">
        <f t="shared" ref="AM130:AM193" si="22">-AK130/(AJ130^2+AK130^2)</f>
        <v>68.336678326212919</v>
      </c>
      <c r="AN130" s="7">
        <f t="shared" ref="AN130:AN193" si="23">SQRT(AL130^2+AM130^2)</f>
        <v>68.337486078601003</v>
      </c>
      <c r="AO130" s="9">
        <f t="shared" ref="AO130:AO193" si="24">DEGREES(ATAN(AM130/AL130))</f>
        <v>89.721421443208826</v>
      </c>
      <c r="AP130" s="9">
        <f t="shared" ref="AP130:AP193" si="25">20*LOG10(AN130)</f>
        <v>36.693179968542886</v>
      </c>
      <c r="AQ130" s="9">
        <f t="shared" ref="AQ130:AQ193" si="26">MOD(AO130-Z130+180,360)-180</f>
        <v>0.67561662898458508</v>
      </c>
    </row>
    <row r="131" spans="1:43">
      <c r="A131">
        <v>2469.8383071179019</v>
      </c>
      <c r="B131">
        <v>-1.853103293358229</v>
      </c>
      <c r="C131">
        <v>35.200973595128197</v>
      </c>
      <c r="D131">
        <v>3.620897203410339E-3</v>
      </c>
      <c r="E131">
        <v>-5.6959680005519431E-2</v>
      </c>
      <c r="F131">
        <v>0.66014403447261272</v>
      </c>
      <c r="G131">
        <v>0.46569718952052935</v>
      </c>
      <c r="H131">
        <v>1.0004164637419024</v>
      </c>
      <c r="I131">
        <v>-9.9454830536452733E-4</v>
      </c>
      <c r="J131">
        <v>1.120733290146926</v>
      </c>
      <c r="K131">
        <v>69.775566083552874</v>
      </c>
      <c r="L131">
        <v>69.784566097296164</v>
      </c>
      <c r="M131">
        <v>89.079795838579358</v>
      </c>
      <c r="N131">
        <v>2.3013544201096957E-4</v>
      </c>
      <c r="O131">
        <v>-1.4327968021810855E-2</v>
      </c>
      <c r="P131">
        <v>-8.3790815790074862E-6</v>
      </c>
      <c r="Q131">
        <v>1.9954205900670797E-5</v>
      </c>
      <c r="R131">
        <v>1285.8374151104379</v>
      </c>
      <c r="S131">
        <v>2.3851452358997704E-4</v>
      </c>
      <c r="T131">
        <v>-1.4347922227711526E-2</v>
      </c>
      <c r="U131">
        <v>1.1582886554118734</v>
      </c>
      <c r="V131">
        <v>69.677247720392018</v>
      </c>
      <c r="W131">
        <v>69.686874535296312</v>
      </c>
      <c r="X131">
        <v>89.04762398945914</v>
      </c>
      <c r="Y131">
        <v>2.3117686554623563E-3</v>
      </c>
      <c r="Z131">
        <v>89.0499357581146</v>
      </c>
      <c r="AA131">
        <v>4.4899612917087657</v>
      </c>
      <c r="AB131" s="7">
        <f t="shared" si="18"/>
        <v>15518.451762392504</v>
      </c>
      <c r="AC131" s="7">
        <f>等価回路パラメータ!$B$4/(等価回路パラメータ!$B$4^2+(AB131*等価回路パラメータ!$B$5)^2)</f>
        <v>4.7921910303629633E-5</v>
      </c>
      <c r="AD131" s="7">
        <f>-(AB131*等価回路パラメータ!$B$5)/(等価回路パラメータ!$B$4^2+(AB131*等価回路パラメータ!$B$5)^2)</f>
        <v>-1.4274411533271397E-2</v>
      </c>
      <c r="AE131" s="7">
        <f>AB131*等価回路パラメータ!$B$6</f>
        <v>1.6825001865257001E-7</v>
      </c>
      <c r="AF131" s="7">
        <f>1/等価回路パラメータ!$B$7</f>
        <v>2.0783638028968546E-5</v>
      </c>
      <c r="AG131" s="7">
        <f>AB131*等価回路パラメータ!$B$9-1/(AB131*等価回路パラメータ!$B$10)</f>
        <v>-2209064.6297413763</v>
      </c>
      <c r="AH131" s="7">
        <f>等価回路パラメータ!$B$8/(等価回路パラメータ!$B$8^2+AG131^2)</f>
        <v>3.5382601213761161E-12</v>
      </c>
      <c r="AI131" s="7">
        <f>-AG131/(等価回路パラメータ!$B$8^2+AG131^2)</f>
        <v>4.5268028217715844E-7</v>
      </c>
      <c r="AJ131" s="7">
        <f t="shared" si="19"/>
        <v>6.8705551870858298E-5</v>
      </c>
      <c r="AK131" s="7">
        <f t="shared" si="20"/>
        <v>-1.4273790602970566E-2</v>
      </c>
      <c r="AL131" s="7">
        <f t="shared" si="21"/>
        <v>0.33721208284290077</v>
      </c>
      <c r="AM131" s="7">
        <f t="shared" si="22"/>
        <v>70.056851713212197</v>
      </c>
      <c r="AN131" s="7">
        <f t="shared" si="23"/>
        <v>70.057663277872877</v>
      </c>
      <c r="AO131" s="9">
        <f t="shared" si="24"/>
        <v>89.724214270791165</v>
      </c>
      <c r="AP131" s="9">
        <f t="shared" si="25"/>
        <v>36.909112952967831</v>
      </c>
      <c r="AQ131" s="9">
        <f t="shared" si="26"/>
        <v>0.67427851267655114</v>
      </c>
    </row>
    <row r="132" spans="1:43">
      <c r="A132">
        <v>2532.004086407127</v>
      </c>
      <c r="B132">
        <v>-1.7816796410151159</v>
      </c>
      <c r="C132">
        <v>34.560080713661847</v>
      </c>
      <c r="D132">
        <v>3.635101874240038E-3</v>
      </c>
      <c r="E132">
        <v>-5.9005266822396152E-2</v>
      </c>
      <c r="F132">
        <v>0.67080515423095244</v>
      </c>
      <c r="G132">
        <v>0.46206802678223668</v>
      </c>
      <c r="H132">
        <v>1.0004180636522426</v>
      </c>
      <c r="I132">
        <v>-1.0302670833649973E-3</v>
      </c>
      <c r="J132">
        <v>1.1323398637173929</v>
      </c>
      <c r="K132">
        <v>71.49020126743109</v>
      </c>
      <c r="L132">
        <v>71.499168322608966</v>
      </c>
      <c r="M132">
        <v>89.092562766017934</v>
      </c>
      <c r="N132">
        <v>2.2150055388441014E-4</v>
      </c>
      <c r="O132">
        <v>-1.3984422597344937E-2</v>
      </c>
      <c r="P132">
        <v>-8.4126318685242665E-6</v>
      </c>
      <c r="Q132">
        <v>2.0670785081869188E-5</v>
      </c>
      <c r="R132">
        <v>1299.3097606086192</v>
      </c>
      <c r="S132">
        <v>2.299131857529344E-4</v>
      </c>
      <c r="T132">
        <v>-1.4005093382426807E-2</v>
      </c>
      <c r="U132">
        <v>1.1718575854447271</v>
      </c>
      <c r="V132">
        <v>71.383356553960226</v>
      </c>
      <c r="W132">
        <v>71.392974746191797</v>
      </c>
      <c r="X132">
        <v>89.059494166980286</v>
      </c>
      <c r="Y132">
        <v>2.3699558248770711E-3</v>
      </c>
      <c r="Z132">
        <v>89.061864122805162</v>
      </c>
      <c r="AA132">
        <v>4.4869651321041548</v>
      </c>
      <c r="AB132" s="7">
        <f t="shared" si="18"/>
        <v>15909.050873431932</v>
      </c>
      <c r="AC132" s="7">
        <f>等価回路パラメータ!$B$4/(等価回路パラメータ!$B$4^2+(AB132*等価回路パラメータ!$B$5)^2)</f>
        <v>4.5597664554378456E-5</v>
      </c>
      <c r="AD132" s="7">
        <f>-(AB132*等価回路パラメータ!$B$5)/(等価回路パラメータ!$B$4^2+(AB132*等価回路パラメータ!$B$5)^2)</f>
        <v>-1.3923953708326154E-2</v>
      </c>
      <c r="AE132" s="7">
        <f>AB132*等価回路パラメータ!$B$6</f>
        <v>1.7248486815458819E-7</v>
      </c>
      <c r="AF132" s="7">
        <f>1/等価回路パラメータ!$B$7</f>
        <v>2.0783638028968546E-5</v>
      </c>
      <c r="AG132" s="7">
        <f>AB132*等価回路パラメータ!$B$9-1/(AB132*等価回路パラメータ!$B$10)</f>
        <v>-2154827.6602726011</v>
      </c>
      <c r="AH132" s="7">
        <f>等価回路パラメータ!$B$8/(等価回路パラメータ!$B$8^2+AG132^2)</f>
        <v>3.7186175820239351E-12</v>
      </c>
      <c r="AI132" s="7">
        <f>-AG132/(等価回路パラメータ!$B$8^2+AG132^2)</f>
        <v>4.6407423589935032E-7</v>
      </c>
      <c r="AJ132" s="7">
        <f t="shared" si="19"/>
        <v>6.6381306301964587E-5</v>
      </c>
      <c r="AK132" s="7">
        <f t="shared" si="20"/>
        <v>-1.3923317149222101E-2</v>
      </c>
      <c r="AL132" s="7">
        <f t="shared" si="21"/>
        <v>0.34241319461601288</v>
      </c>
      <c r="AM132" s="7">
        <f t="shared" si="22"/>
        <v>71.820332715807979</v>
      </c>
      <c r="AN132" s="7">
        <f t="shared" si="23"/>
        <v>71.821148961884518</v>
      </c>
      <c r="AO132" s="9">
        <f t="shared" si="24"/>
        <v>89.726836655949441</v>
      </c>
      <c r="AP132" s="9">
        <f t="shared" si="25"/>
        <v>37.125046969801382</v>
      </c>
      <c r="AQ132" s="9">
        <f t="shared" si="26"/>
        <v>0.66497253314429372</v>
      </c>
    </row>
    <row r="133" spans="1:43">
      <c r="A133">
        <v>2595.7345770798861</v>
      </c>
      <c r="B133">
        <v>-1.713257741594528</v>
      </c>
      <c r="C133">
        <v>33.925038887413557</v>
      </c>
      <c r="D133">
        <v>3.2972651861304168E-3</v>
      </c>
      <c r="E133">
        <v>-6.1731092720989977E-2</v>
      </c>
      <c r="F133">
        <v>0.68123042889079288</v>
      </c>
      <c r="G133">
        <v>0.45820011062395716</v>
      </c>
      <c r="H133">
        <v>1.0003791031175435</v>
      </c>
      <c r="I133">
        <v>-1.0778196856849279E-3</v>
      </c>
      <c r="J133">
        <v>1.1521578007841353</v>
      </c>
      <c r="K133">
        <v>73.23874816411012</v>
      </c>
      <c r="L133">
        <v>73.247810207840701</v>
      </c>
      <c r="M133">
        <v>89.09872388511009</v>
      </c>
      <c r="N133">
        <v>2.1474480837121868E-4</v>
      </c>
      <c r="O133">
        <v>-1.3650596237030925E-2</v>
      </c>
      <c r="P133">
        <v>-7.6329282440886536E-6</v>
      </c>
      <c r="Q133">
        <v>2.1626539966958515E-5</v>
      </c>
      <c r="R133">
        <v>1326.010281678331</v>
      </c>
      <c r="S133">
        <v>2.2237773661530733E-4</v>
      </c>
      <c r="T133">
        <v>-1.3672222776997884E-2</v>
      </c>
      <c r="U133">
        <v>1.1893185060969749</v>
      </c>
      <c r="V133">
        <v>73.121652444432968</v>
      </c>
      <c r="W133">
        <v>73.131323895533257</v>
      </c>
      <c r="X133">
        <v>89.068170363382904</v>
      </c>
      <c r="Y133">
        <v>2.4296075641467734E-3</v>
      </c>
      <c r="Z133">
        <v>89.070599970947057</v>
      </c>
      <c r="AA133">
        <v>4.4833830609411036</v>
      </c>
      <c r="AB133" s="7">
        <f t="shared" si="18"/>
        <v>16309.481356046357</v>
      </c>
      <c r="AC133" s="7">
        <f>等価回路パラメータ!$B$4/(等価回路パラメータ!$B$4^2+(AB133*等価回路パラメータ!$B$5)^2)</f>
        <v>4.3386145179048621E-5</v>
      </c>
      <c r="AD133" s="7">
        <f>-(AB133*等価回路パラメータ!$B$5)/(等価回路パラメータ!$B$4^2+(AB133*等価回路パラメータ!$B$5)^2)</f>
        <v>-1.3582099779006629E-2</v>
      </c>
      <c r="AE133" s="7">
        <f>AB133*等価回路パラメータ!$B$6</f>
        <v>1.7682630873129609E-7</v>
      </c>
      <c r="AF133" s="7">
        <f>1/等価回路パラメータ!$B$7</f>
        <v>2.0783638028968546E-5</v>
      </c>
      <c r="AG133" s="7">
        <f>AB133*等価回路パラメータ!$B$9-1/(AB133*等価回路パラメータ!$B$10)</f>
        <v>-2101922.3171577025</v>
      </c>
      <c r="AH133" s="7">
        <f>等価回路パラメータ!$B$8/(等価回路パラメータ!$B$8^2+AG133^2)</f>
        <v>3.9081684918694102E-12</v>
      </c>
      <c r="AI133" s="7">
        <f>-AG133/(等価回路パラメータ!$B$8^2+AG133^2)</f>
        <v>4.757549752289402E-7</v>
      </c>
      <c r="AJ133" s="7">
        <f t="shared" si="19"/>
        <v>6.4169787116185667E-5</v>
      </c>
      <c r="AK133" s="7">
        <f t="shared" si="20"/>
        <v>-1.3581447197722668E-2</v>
      </c>
      <c r="AL133" s="7">
        <f t="shared" si="21"/>
        <v>0.34787947379127243</v>
      </c>
      <c r="AM133" s="7">
        <f t="shared" si="22"/>
        <v>73.628212228804344</v>
      </c>
      <c r="AN133" s="7">
        <f t="shared" si="23"/>
        <v>73.629034056804926</v>
      </c>
      <c r="AO133" s="9">
        <f t="shared" si="24"/>
        <v>89.729290217618384</v>
      </c>
      <c r="AP133" s="9">
        <f t="shared" si="25"/>
        <v>37.340982059635571</v>
      </c>
      <c r="AQ133" s="9">
        <f t="shared" si="26"/>
        <v>0.65869024667131271</v>
      </c>
    </row>
    <row r="134" spans="1:43">
      <c r="A134">
        <v>2661.0691628894519</v>
      </c>
      <c r="B134">
        <v>-1.64624951090015</v>
      </c>
      <c r="C134">
        <v>33.294294068497038</v>
      </c>
      <c r="D134">
        <v>2.8870131196069041E-3</v>
      </c>
      <c r="E134">
        <v>-6.0882011053141838E-2</v>
      </c>
      <c r="F134">
        <v>0.6915476714470411</v>
      </c>
      <c r="G134">
        <v>0.45416333438639783</v>
      </c>
      <c r="H134">
        <v>1.0003318701748447</v>
      </c>
      <c r="I134">
        <v>-1.0629445906129916E-3</v>
      </c>
      <c r="J134">
        <v>1.1640357733670064</v>
      </c>
      <c r="K134">
        <v>75.039136612145981</v>
      </c>
      <c r="L134">
        <v>75.048164553025444</v>
      </c>
      <c r="M134">
        <v>89.111277246014552</v>
      </c>
      <c r="N134">
        <v>2.0667415798277845E-4</v>
      </c>
      <c r="O134">
        <v>-1.3323173333591561E-2</v>
      </c>
      <c r="P134">
        <v>-6.6845140432495108E-6</v>
      </c>
      <c r="Q134">
        <v>2.1330084800795635E-5</v>
      </c>
      <c r="R134">
        <v>1275.7234873706889</v>
      </c>
      <c r="S134">
        <v>2.1335867202602795E-4</v>
      </c>
      <c r="T134">
        <v>-1.3344503418392356E-2</v>
      </c>
      <c r="U134">
        <v>1.1978279965619492</v>
      </c>
      <c r="V134">
        <v>74.918069385138622</v>
      </c>
      <c r="W134">
        <v>74.927644513262209</v>
      </c>
      <c r="X134">
        <v>89.084004136938361</v>
      </c>
      <c r="Y134">
        <v>2.4907607364645272E-3</v>
      </c>
      <c r="Z134">
        <v>89.086494897674825</v>
      </c>
      <c r="AA134">
        <v>4.4807482781092007</v>
      </c>
      <c r="AB134" s="7">
        <f t="shared" si="18"/>
        <v>16719.990665655685</v>
      </c>
      <c r="AC134" s="7">
        <f>等価回路パラメータ!$B$4/(等価回路パラメータ!$B$4^2+(AB134*等価回路パラメータ!$B$5)^2)</f>
        <v>4.1281885035305323E-5</v>
      </c>
      <c r="AD134" s="7">
        <f>-(AB134*等価回路パラメータ!$B$5)/(等価回路パラメータ!$B$4^2+(AB134*等価回路パラメータ!$B$5)^2)</f>
        <v>-1.3248638541721808E-2</v>
      </c>
      <c r="AE134" s="7">
        <f>AB134*等価回路パラメータ!$B$6</f>
        <v>1.812770232778466E-7</v>
      </c>
      <c r="AF134" s="7">
        <f>1/等価回路パラメータ!$B$7</f>
        <v>2.0783638028968546E-5</v>
      </c>
      <c r="AG134" s="7">
        <f>AB134*等価回路パラメータ!$B$9-1/(AB134*等価回路パラメータ!$B$10)</f>
        <v>-2050315.9062975445</v>
      </c>
      <c r="AH134" s="7">
        <f>等価回路パラメータ!$B$8/(等価回路パラメータ!$B$8^2+AG134^2)</f>
        <v>4.107381473133693E-12</v>
      </c>
      <c r="AI134" s="7">
        <f>-AG134/(等価回路パラメータ!$B$8^2+AG134^2)</f>
        <v>4.8772971855584782E-7</v>
      </c>
      <c r="AJ134" s="7">
        <f t="shared" si="19"/>
        <v>6.2065527171655338E-5</v>
      </c>
      <c r="AK134" s="7">
        <f t="shared" si="20"/>
        <v>-1.3247969534979975E-2</v>
      </c>
      <c r="AL134" s="7">
        <f t="shared" si="21"/>
        <v>0.35362444195721826</v>
      </c>
      <c r="AM134" s="7">
        <f t="shared" si="22"/>
        <v>75.481608670086715</v>
      </c>
      <c r="AN134" s="7">
        <f t="shared" si="23"/>
        <v>75.482437014646393</v>
      </c>
      <c r="AO134" s="9">
        <f t="shared" si="24"/>
        <v>89.731576470316355</v>
      </c>
      <c r="AP134" s="9">
        <f t="shared" si="25"/>
        <v>37.556918265715765</v>
      </c>
      <c r="AQ134" s="9">
        <f t="shared" si="26"/>
        <v>0.64508157264151578</v>
      </c>
    </row>
    <row r="135" spans="1:43">
      <c r="A135">
        <v>2728.0482188773681</v>
      </c>
      <c r="B135">
        <v>-1.581685899226519</v>
      </c>
      <c r="C135">
        <v>32.669643673275971</v>
      </c>
      <c r="D135">
        <v>2.887651707357327E-3</v>
      </c>
      <c r="E135">
        <v>-6.2511041150656865E-2</v>
      </c>
      <c r="F135">
        <v>0.7016540291051051</v>
      </c>
      <c r="G135">
        <v>0.4499290944847002</v>
      </c>
      <c r="H135">
        <v>1.0003319130934787</v>
      </c>
      <c r="I135">
        <v>-1.0913860449466009E-3</v>
      </c>
      <c r="J135">
        <v>1.1789238219640741</v>
      </c>
      <c r="K135">
        <v>76.880210462440971</v>
      </c>
      <c r="L135">
        <v>76.889249067260465</v>
      </c>
      <c r="M135">
        <v>89.121463571036301</v>
      </c>
      <c r="N135">
        <v>1.9941347633567038E-4</v>
      </c>
      <c r="O135">
        <v>-1.3004190554222691E-2</v>
      </c>
      <c r="P135">
        <v>-6.686604428748811E-6</v>
      </c>
      <c r="Q135">
        <v>2.1900815594431337E-5</v>
      </c>
      <c r="R135">
        <v>1277.6984788898631</v>
      </c>
      <c r="S135">
        <v>2.0610008076441918E-4</v>
      </c>
      <c r="T135">
        <v>-1.3026091369817121E-2</v>
      </c>
      <c r="U135">
        <v>1.2143425549533282</v>
      </c>
      <c r="V135">
        <v>76.74978591182601</v>
      </c>
      <c r="W135">
        <v>76.759392033495786</v>
      </c>
      <c r="X135">
        <v>89.093536256651404</v>
      </c>
      <c r="Y135">
        <v>2.5534531328692167E-3</v>
      </c>
      <c r="Z135">
        <v>89.09608970978428</v>
      </c>
      <c r="AA135">
        <v>4.4775996716577522</v>
      </c>
      <c r="AB135" s="7">
        <f t="shared" si="18"/>
        <v>17140.832486127718</v>
      </c>
      <c r="AC135" s="7">
        <f>等価回路パラメータ!$B$4/(等価回路パラメータ!$B$4^2+(AB135*等価回路パラメータ!$B$5)^2)</f>
        <v>3.9279682122702196E-5</v>
      </c>
      <c r="AD135" s="7">
        <f>-(AB135*等価回路パラメータ!$B$5)/(等価回路パラメータ!$B$4^2+(AB135*等価回路パラメータ!$B$5)^2)</f>
        <v>-1.2923363975527956E-2</v>
      </c>
      <c r="AE135" s="7">
        <f>AB135*等価回路パラメータ!$B$6</f>
        <v>1.8583976221780932E-7</v>
      </c>
      <c r="AF135" s="7">
        <f>1/等価回路パラメータ!$B$7</f>
        <v>2.0783638028968546E-5</v>
      </c>
      <c r="AG135" s="7">
        <f>AB135*等価回路パラメータ!$B$9-1/(AB135*等価回路パラメータ!$B$10)</f>
        <v>-1999976.5362986708</v>
      </c>
      <c r="AH135" s="7">
        <f>等価回路パラメータ!$B$8/(等価回路パラメータ!$B$8^2+AG135^2)</f>
        <v>4.3167490353529142E-12</v>
      </c>
      <c r="AI135" s="7">
        <f>-AG135/(等価回路パラメータ!$B$8^2+AG135^2)</f>
        <v>5.0000586595688303E-7</v>
      </c>
      <c r="AJ135" s="7">
        <f t="shared" si="19"/>
        <v>6.0063324468419774E-5</v>
      </c>
      <c r="AK135" s="7">
        <f t="shared" si="20"/>
        <v>-1.292267812989978E-2</v>
      </c>
      <c r="AL135" s="7">
        <f t="shared" si="21"/>
        <v>0.35966231047623937</v>
      </c>
      <c r="AM135" s="7">
        <f t="shared" si="22"/>
        <v>77.381668678433769</v>
      </c>
      <c r="AN135" s="7">
        <f t="shared" si="23"/>
        <v>77.382504511268408</v>
      </c>
      <c r="AO135" s="9">
        <f t="shared" si="24"/>
        <v>89.733696825071831</v>
      </c>
      <c r="AP135" s="9">
        <f t="shared" si="25"/>
        <v>37.772855634047694</v>
      </c>
      <c r="AQ135" s="9">
        <f t="shared" si="26"/>
        <v>0.6376071152875511</v>
      </c>
    </row>
    <row r="136" spans="1:43">
      <c r="A136">
        <v>2796.713136324126</v>
      </c>
      <c r="B136">
        <v>-1.520216142547548</v>
      </c>
      <c r="C136">
        <v>32.052565689243387</v>
      </c>
      <c r="D136">
        <v>2.8805604584513271E-3</v>
      </c>
      <c r="E136">
        <v>-6.5158121892181953E-2</v>
      </c>
      <c r="F136">
        <v>0.71147631752029139</v>
      </c>
      <c r="G136">
        <v>0.44548787617321095</v>
      </c>
      <c r="H136">
        <v>1.000331044922754</v>
      </c>
      <c r="I136">
        <v>-1.1376007239979585E-3</v>
      </c>
      <c r="J136">
        <v>1.205345534976993</v>
      </c>
      <c r="K136">
        <v>78.753545846121966</v>
      </c>
      <c r="L136">
        <v>78.762769385007815</v>
      </c>
      <c r="M136">
        <v>89.123140177950603</v>
      </c>
      <c r="N136">
        <v>1.9429857140938452E-4</v>
      </c>
      <c r="O136">
        <v>-1.2694867162400033E-2</v>
      </c>
      <c r="P136">
        <v>-6.6712493497079043E-6</v>
      </c>
      <c r="Q136">
        <v>2.2828241640506831E-5</v>
      </c>
      <c r="R136">
        <v>1299.1062443959668</v>
      </c>
      <c r="S136">
        <v>2.0096982075909242E-4</v>
      </c>
      <c r="T136">
        <v>-1.271769540404054E-2</v>
      </c>
      <c r="U136">
        <v>1.2422401747308669</v>
      </c>
      <c r="V136">
        <v>78.610968060857459</v>
      </c>
      <c r="W136">
        <v>78.620782622134129</v>
      </c>
      <c r="X136">
        <v>89.094665829776247</v>
      </c>
      <c r="Y136">
        <v>2.617723495599382E-3</v>
      </c>
      <c r="Z136">
        <v>89.097283553271851</v>
      </c>
      <c r="AA136">
        <v>4.4735815002352695</v>
      </c>
      <c r="AB136" s="7">
        <f t="shared" si="18"/>
        <v>17572.266886547888</v>
      </c>
      <c r="AC136" s="7">
        <f>等価回路パラメータ!$B$4/(等価回路パラメータ!$B$4^2+(AB136*等価回路パラメータ!$B$5)^2)</f>
        <v>3.7374586724979838E-5</v>
      </c>
      <c r="AD136" s="7">
        <f>-(AB136*等価回路パラメータ!$B$5)/(等価回路パラメータ!$B$4^2+(AB136*等価回路パラメータ!$B$5)^2)</f>
        <v>-1.2606075115087332E-2</v>
      </c>
      <c r="AE136" s="7">
        <f>AB136*等価回路パラメータ!$B$6</f>
        <v>1.9051734520285721E-7</v>
      </c>
      <c r="AF136" s="7">
        <f>1/等価回路パラメータ!$B$7</f>
        <v>2.0783638028968546E-5</v>
      </c>
      <c r="AG136" s="7">
        <f>AB136*等価回路パラメータ!$B$9-1/(AB136*等価回路パラメータ!$B$10)</f>
        <v>-1950873.0987652892</v>
      </c>
      <c r="AH136" s="7">
        <f>等価回路パラメータ!$B$8/(等価回路パラメータ!$B$8^2+AG136^2)</f>
        <v>4.5367887929984983E-12</v>
      </c>
      <c r="AI136" s="7">
        <f>-AG136/(等価回路パラメータ!$B$8^2+AG136^2)</f>
        <v>5.1259100376880834E-7</v>
      </c>
      <c r="AJ136" s="7">
        <f t="shared" si="19"/>
        <v>5.8158229290737175E-5</v>
      </c>
      <c r="AK136" s="7">
        <f t="shared" si="20"/>
        <v>-1.260537200673836E-2</v>
      </c>
      <c r="AL136" s="7">
        <f t="shared" si="21"/>
        <v>0.36600801570031066</v>
      </c>
      <c r="AM136" s="7">
        <f t="shared" si="22"/>
        <v>79.329567829283377</v>
      </c>
      <c r="AN136" s="7">
        <f t="shared" si="23"/>
        <v>79.330412162350626</v>
      </c>
      <c r="AO136" s="9">
        <f t="shared" si="24"/>
        <v>89.735652590285198</v>
      </c>
      <c r="AP136" s="9">
        <f t="shared" si="25"/>
        <v>37.988794213511156</v>
      </c>
      <c r="AQ136" s="9">
        <f t="shared" si="26"/>
        <v>0.63836903701334791</v>
      </c>
    </row>
    <row r="137" spans="1:43">
      <c r="A137">
        <v>2867.1063483278999</v>
      </c>
      <c r="B137">
        <v>-1.459146470335845</v>
      </c>
      <c r="C137">
        <v>31.440855033476709</v>
      </c>
      <c r="D137">
        <v>2.8661653686803011E-3</v>
      </c>
      <c r="E137">
        <v>-6.4352254197800107E-2</v>
      </c>
      <c r="F137">
        <v>0.72124509114121216</v>
      </c>
      <c r="G137">
        <v>0.44095609770844091</v>
      </c>
      <c r="H137">
        <v>1.0003294029809655</v>
      </c>
      <c r="I137">
        <v>-1.1235291610999989E-3</v>
      </c>
      <c r="J137">
        <v>1.2092557323279589</v>
      </c>
      <c r="K137">
        <v>80.69039015967148</v>
      </c>
      <c r="L137">
        <v>80.699450825555047</v>
      </c>
      <c r="M137">
        <v>89.141408742424375</v>
      </c>
      <c r="N137">
        <v>1.856850744944688E-4</v>
      </c>
      <c r="O137">
        <v>-1.2390266762632919E-2</v>
      </c>
      <c r="P137">
        <v>-6.637662247888518E-6</v>
      </c>
      <c r="Q137">
        <v>2.2545942220439303E-5</v>
      </c>
      <c r="R137">
        <v>1251.5399553071611</v>
      </c>
      <c r="S137">
        <v>1.9232273674235731E-4</v>
      </c>
      <c r="T137">
        <v>-1.2412812704853358E-2</v>
      </c>
      <c r="U137">
        <v>1.2479178045501842</v>
      </c>
      <c r="V137">
        <v>80.542582958792039</v>
      </c>
      <c r="W137">
        <v>80.552249928358989</v>
      </c>
      <c r="X137">
        <v>89.112336603821987</v>
      </c>
      <c r="Y137">
        <v>2.6836115420349142E-3</v>
      </c>
      <c r="Z137">
        <v>89.115020215364027</v>
      </c>
      <c r="AA137">
        <v>4.4709713034386454</v>
      </c>
      <c r="AB137" s="7">
        <f t="shared" si="18"/>
        <v>18014.560481935179</v>
      </c>
      <c r="AC137" s="7">
        <f>等価回路パラメータ!$B$4/(等価回路パラメータ!$B$4^2+(AB137*等価回路パラメータ!$B$5)^2)</f>
        <v>3.5561889175787626E-5</v>
      </c>
      <c r="AD137" s="7">
        <f>-(AB137*等価回路パラメータ!$B$5)/(等価回路パラメータ!$B$4^2+(AB137*等価回路パラメータ!$B$5)^2)</f>
        <v>-1.2296575926731213E-2</v>
      </c>
      <c r="AE137" s="7">
        <f>AB137*等価回路パラメータ!$B$6</f>
        <v>1.9531266285523822E-7</v>
      </c>
      <c r="AF137" s="7">
        <f>1/等価回路パラメータ!$B$7</f>
        <v>2.0783638028968546E-5</v>
      </c>
      <c r="AG137" s="7">
        <f>AB137*等価回路パラメータ!$B$9-1/(AB137*等価回路パラメータ!$B$10)</f>
        <v>-1902975.2490750954</v>
      </c>
      <c r="AH137" s="7">
        <f>等価回路パラメータ!$B$8/(等価回路パラメータ!$B$8^2+AG137^2)</f>
        <v>4.7680447451640379E-12</v>
      </c>
      <c r="AI137" s="7">
        <f>-AG137/(等価回路パラメータ!$B$8^2+AG137^2)</f>
        <v>5.2549290927651475E-7</v>
      </c>
      <c r="AJ137" s="7">
        <f t="shared" si="19"/>
        <v>5.6345531972800917E-5</v>
      </c>
      <c r="AK137" s="7">
        <f t="shared" si="20"/>
        <v>-1.2295855121159081E-2</v>
      </c>
      <c r="AL137" s="7">
        <f t="shared" si="21"/>
        <v>0.37267725598761642</v>
      </c>
      <c r="AM137" s="7">
        <f t="shared" si="22"/>
        <v>81.326511368937886</v>
      </c>
      <c r="AN137" s="7">
        <f t="shared" si="23"/>
        <v>81.327365257821512</v>
      </c>
      <c r="AO137" s="9">
        <f t="shared" si="24"/>
        <v>89.737444972526689</v>
      </c>
      <c r="AP137" s="9">
        <f t="shared" si="25"/>
        <v>38.204734055981021</v>
      </c>
      <c r="AQ137" s="9">
        <f t="shared" si="26"/>
        <v>0.62242475716266199</v>
      </c>
    </row>
    <row r="138" spans="1:43">
      <c r="A138">
        <v>2939.2713560270772</v>
      </c>
      <c r="B138">
        <v>-1.4008253894540681</v>
      </c>
      <c r="C138">
        <v>30.83152005743527</v>
      </c>
      <c r="D138">
        <v>2.6586241602101659E-3</v>
      </c>
      <c r="E138">
        <v>-6.5356836530355622E-2</v>
      </c>
      <c r="F138">
        <v>0.73078412714936558</v>
      </c>
      <c r="G138">
        <v>0.43617983845677238</v>
      </c>
      <c r="H138">
        <v>1.0003054814786807</v>
      </c>
      <c r="I138">
        <v>-1.1410409413163034E-3</v>
      </c>
      <c r="J138">
        <v>1.2293782424494131</v>
      </c>
      <c r="K138">
        <v>82.677093748815579</v>
      </c>
      <c r="L138">
        <v>82.686233446768199</v>
      </c>
      <c r="M138">
        <v>89.148095430353351</v>
      </c>
      <c r="N138">
        <v>1.7981217911928159E-4</v>
      </c>
      <c r="O138">
        <v>-1.2092574829211217E-2</v>
      </c>
      <c r="P138">
        <v>-6.1584130225702304E-6</v>
      </c>
      <c r="Q138">
        <v>2.2898446648396657E-5</v>
      </c>
      <c r="R138">
        <v>1239.8994620708979</v>
      </c>
      <c r="S138">
        <v>1.8597059214185181E-4</v>
      </c>
      <c r="T138">
        <v>-1.2115473275859615E-2</v>
      </c>
      <c r="U138">
        <v>1.2666633086620378</v>
      </c>
      <c r="V138">
        <v>82.519635437312999</v>
      </c>
      <c r="W138">
        <v>82.529356405127459</v>
      </c>
      <c r="X138">
        <v>89.120587940910525</v>
      </c>
      <c r="Y138">
        <v>2.7511579892413444E-3</v>
      </c>
      <c r="Z138">
        <v>89.123339098899763</v>
      </c>
      <c r="AA138">
        <v>4.468252941348541</v>
      </c>
      <c r="AB138" s="7">
        <f t="shared" si="18"/>
        <v>18467.98659800315</v>
      </c>
      <c r="AC138" s="7">
        <f>等価回路パラメータ!$B$4/(等価回路パラメータ!$B$4^2+(AB138*等価回路パラメータ!$B$5)^2)</f>
        <v>3.3837108217612058E-5</v>
      </c>
      <c r="AD138" s="7">
        <f>-(AB138*等価回路パラメータ!$B$5)/(等価回路パラメータ!$B$4^2+(AB138*等価回路パラメータ!$B$5)^2)</f>
        <v>-1.1994675187552361E-2</v>
      </c>
      <c r="AE138" s="7">
        <f>AB138*等価回路パラメータ!$B$6</f>
        <v>2.0022867855410308E-7</v>
      </c>
      <c r="AF138" s="7">
        <f>1/等価回路パラメータ!$B$7</f>
        <v>2.0783638028968546E-5</v>
      </c>
      <c r="AG138" s="7">
        <f>AB138*等価回路パラメータ!$B$9-1/(AB138*等価回路パラメータ!$B$10)</f>
        <v>-1856253.387627098</v>
      </c>
      <c r="AH138" s="7">
        <f>等価回路パラメータ!$B$8/(等価回路パラメータ!$B$8^2+AG138^2)</f>
        <v>5.0110886204823182E-12</v>
      </c>
      <c r="AI138" s="7">
        <f>-AG138/(等価回路パラメータ!$B$8^2+AG138^2)</f>
        <v>5.3871955551919787E-7</v>
      </c>
      <c r="AJ138" s="7">
        <f t="shared" si="19"/>
        <v>5.4620751257669228E-5</v>
      </c>
      <c r="AK138" s="7">
        <f t="shared" si="20"/>
        <v>-1.1993936239318288E-2</v>
      </c>
      <c r="AL138" s="7">
        <f t="shared" si="21"/>
        <v>0.37968653061245561</v>
      </c>
      <c r="AM138" s="7">
        <f t="shared" si="22"/>
        <v>83.373734967703356</v>
      </c>
      <c r="AN138" s="7">
        <f t="shared" si="23"/>
        <v>83.374599515238273</v>
      </c>
      <c r="AO138" s="9">
        <f t="shared" si="24"/>
        <v>89.739075077270584</v>
      </c>
      <c r="AP138" s="9">
        <f t="shared" si="25"/>
        <v>38.420675216455564</v>
      </c>
      <c r="AQ138" s="9">
        <f t="shared" si="26"/>
        <v>0.61573597837082161</v>
      </c>
    </row>
    <row r="139" spans="1:43">
      <c r="A139">
        <v>3013.252755482793</v>
      </c>
      <c r="B139">
        <v>-1.344587334915337</v>
      </c>
      <c r="C139">
        <v>30.236116843496749</v>
      </c>
      <c r="D139">
        <v>2.3128142017772449E-3</v>
      </c>
      <c r="E139">
        <v>-6.8239324313424277E-2</v>
      </c>
      <c r="F139">
        <v>0.7400533626670166</v>
      </c>
      <c r="G139">
        <v>0.43134609199364038</v>
      </c>
      <c r="H139">
        <v>1.0002655985985316</v>
      </c>
      <c r="I139">
        <v>-1.1913177800604419E-3</v>
      </c>
      <c r="J139">
        <v>1.2399223231360124</v>
      </c>
      <c r="K139">
        <v>84.693809681954264</v>
      </c>
      <c r="L139">
        <v>84.702885463309329</v>
      </c>
      <c r="M139">
        <v>89.161246359938161</v>
      </c>
      <c r="N139">
        <v>1.7282161875925494E-4</v>
      </c>
      <c r="O139">
        <v>-1.180470825874308E-2</v>
      </c>
      <c r="P139">
        <v>-5.3603650691996463E-6</v>
      </c>
      <c r="Q139">
        <v>2.3909307599509253E-5</v>
      </c>
      <c r="R139">
        <v>1262.8494186033925</v>
      </c>
      <c r="S139">
        <v>1.781819838284546E-4</v>
      </c>
      <c r="T139">
        <v>-1.1828617566342589E-2</v>
      </c>
      <c r="U139">
        <v>1.2732018837593453</v>
      </c>
      <c r="V139">
        <v>84.521553998610486</v>
      </c>
      <c r="W139">
        <v>84.531142979240698</v>
      </c>
      <c r="X139">
        <v>89.136982532790086</v>
      </c>
      <c r="Y139">
        <v>2.8204045791318942E-3</v>
      </c>
      <c r="Z139">
        <v>89.139802937369211</v>
      </c>
      <c r="AA139">
        <v>4.4642863404706601</v>
      </c>
      <c r="AB139" s="7">
        <f t="shared" si="18"/>
        <v>18932.825440067889</v>
      </c>
      <c r="AC139" s="7">
        <f>等価回路パラメータ!$B$4/(等価回路パラメータ!$B$4^2+(AB139*等価回路パラメータ!$B$5)^2)</f>
        <v>3.2195979925156291E-5</v>
      </c>
      <c r="AD139" s="7">
        <f>-(AB139*等価回路パラメータ!$B$5)/(等価回路パラメータ!$B$4^2+(AB139*等価回路パラメータ!$B$5)^2)</f>
        <v>-1.1700186367453499E-2</v>
      </c>
      <c r="AE139" s="7">
        <f>AB139*等価回路パラメータ!$B$6</f>
        <v>2.0526843026679416E-7</v>
      </c>
      <c r="AF139" s="7">
        <f>1/等価回路パラメータ!$B$7</f>
        <v>2.0783638028968546E-5</v>
      </c>
      <c r="AG139" s="7">
        <f>AB139*等価回路パラメータ!$B$9-1/(AB139*等価回路パラメータ!$B$10)</f>
        <v>-1810678.6415498599</v>
      </c>
      <c r="AH139" s="7">
        <f>等価回路パラメータ!$B$8/(等価回路パラメータ!$B$8^2+AG139^2)</f>
        <v>5.2665212905974614E-12</v>
      </c>
      <c r="AI139" s="7">
        <f>-AG139/(等価回路パラメータ!$B$8^2+AG139^2)</f>
        <v>5.5227911621750275E-7</v>
      </c>
      <c r="AJ139" s="7">
        <f t="shared" si="19"/>
        <v>5.2979623220646126E-5</v>
      </c>
      <c r="AK139" s="7">
        <f t="shared" si="20"/>
        <v>-1.1699428819907015E-2</v>
      </c>
      <c r="AL139" s="7">
        <f t="shared" si="21"/>
        <v>0.38705318066561128</v>
      </c>
      <c r="AM139" s="7">
        <f t="shared" si="22"/>
        <v>85.472505492474951</v>
      </c>
      <c r="AN139" s="7">
        <f t="shared" si="23"/>
        <v>85.473381852631903</v>
      </c>
      <c r="AO139" s="9">
        <f t="shared" si="24"/>
        <v>89.74054390956627</v>
      </c>
      <c r="AP139" s="9">
        <f t="shared" si="25"/>
        <v>38.636617753192489</v>
      </c>
      <c r="AQ139" s="9">
        <f t="shared" si="26"/>
        <v>0.60074097219705891</v>
      </c>
    </row>
    <row r="140" spans="1:43">
      <c r="A140">
        <v>3089.0962652381259</v>
      </c>
      <c r="B140">
        <v>-1.2907043042091251</v>
      </c>
      <c r="C140">
        <v>29.642199522866829</v>
      </c>
      <c r="D140">
        <v>2.140313987409138E-3</v>
      </c>
      <c r="E140">
        <v>-6.9227263712775766E-2</v>
      </c>
      <c r="F140">
        <v>0.74911755236435473</v>
      </c>
      <c r="G140">
        <v>0.42628809915254745</v>
      </c>
      <c r="H140">
        <v>1.0002457130100069</v>
      </c>
      <c r="I140">
        <v>-1.2085411532241851E-3</v>
      </c>
      <c r="J140">
        <v>1.2658252770785134</v>
      </c>
      <c r="K140">
        <v>86.768738882189609</v>
      </c>
      <c r="L140">
        <v>86.777971633575845</v>
      </c>
      <c r="M140">
        <v>89.164200120437883</v>
      </c>
      <c r="N140">
        <v>1.6809499188670386E-4</v>
      </c>
      <c r="O140">
        <v>-1.152243577572082E-2</v>
      </c>
      <c r="P140">
        <v>-4.9620912334873778E-6</v>
      </c>
      <c r="Q140">
        <v>2.425593775211859E-5</v>
      </c>
      <c r="R140">
        <v>1249.7028454635756</v>
      </c>
      <c r="S140">
        <v>1.7305708312019124E-4</v>
      </c>
      <c r="T140">
        <v>-1.1546691713472938E-2</v>
      </c>
      <c r="U140">
        <v>1.2977071406157834</v>
      </c>
      <c r="V140">
        <v>86.585443466975093</v>
      </c>
      <c r="W140">
        <v>86.595167672310353</v>
      </c>
      <c r="X140">
        <v>89.14133862792454</v>
      </c>
      <c r="Y140">
        <v>2.8913941042628859E-3</v>
      </c>
      <c r="Z140">
        <v>89.144230022028808</v>
      </c>
      <c r="AA140">
        <v>4.4610138837841165</v>
      </c>
      <c r="AB140" s="7">
        <f t="shared" si="18"/>
        <v>19409.364266207525</v>
      </c>
      <c r="AC140" s="7">
        <f>等価回路パラメータ!$B$4/(等価回路パラメータ!$B$4^2+(AB140*等価回路パラメータ!$B$5)^2)</f>
        <v>3.0634447165808117E-5</v>
      </c>
      <c r="AD140" s="7">
        <f>-(AB140*等価回路パラメータ!$B$5)/(等価回路パラメータ!$B$4^2+(AB140*等価回路パラメータ!$B$5)^2)</f>
        <v>-1.1412927514080008E-2</v>
      </c>
      <c r="AE140" s="7">
        <f>AB140*等価回路パラメータ!$B$6</f>
        <v>2.1043503242622934E-7</v>
      </c>
      <c r="AF140" s="7">
        <f>1/等価回路パラメータ!$B$7</f>
        <v>2.0783638028968546E-5</v>
      </c>
      <c r="AG140" s="7">
        <f>AB140*等価回路パラメータ!$B$9-1/(AB140*等価回路パラメータ!$B$10)</f>
        <v>-1766222.8468588241</v>
      </c>
      <c r="AH140" s="7">
        <f>等価回路パラメータ!$B$8/(等価回路パラメータ!$B$8^2+AG140^2)</f>
        <v>5.5349742556868536E-12</v>
      </c>
      <c r="AI140" s="7">
        <f>-AG140/(等価回路パラメータ!$B$8^2+AG140^2)</f>
        <v>5.6617997082468997E-7</v>
      </c>
      <c r="AJ140" s="7">
        <f t="shared" si="19"/>
        <v>5.1418090729750916E-5</v>
      </c>
      <c r="AK140" s="7">
        <f t="shared" si="20"/>
        <v>-1.1412150899076757E-2</v>
      </c>
      <c r="AL140" s="7">
        <f t="shared" si="21"/>
        <v>0.39479543204738698</v>
      </c>
      <c r="AM140" s="7">
        <f t="shared" si="22"/>
        <v>87.624121799296731</v>
      </c>
      <c r="AN140" s="7">
        <f t="shared" si="23"/>
        <v>87.625011181346821</v>
      </c>
      <c r="AO140" s="9">
        <f t="shared" si="24"/>
        <v>89.741852374646584</v>
      </c>
      <c r="AP140" s="9">
        <f t="shared" si="25"/>
        <v>38.852561727853086</v>
      </c>
      <c r="AQ140" s="9">
        <f t="shared" si="26"/>
        <v>0.59762235261777619</v>
      </c>
    </row>
    <row r="141" spans="1:43">
      <c r="A141">
        <v>3166.8487545709372</v>
      </c>
      <c r="B141">
        <v>-1.238082845434993</v>
      </c>
      <c r="C141">
        <v>29.053265673038521</v>
      </c>
      <c r="D141">
        <v>1.813806096534847E-3</v>
      </c>
      <c r="E141">
        <v>-6.9091417713131875E-2</v>
      </c>
      <c r="F141">
        <v>0.75803816309107597</v>
      </c>
      <c r="G141">
        <v>0.42110914005440186</v>
      </c>
      <c r="H141">
        <v>1.0002081167325667</v>
      </c>
      <c r="I141">
        <v>-1.2061242708762455E-3</v>
      </c>
      <c r="J141">
        <v>1.2843617668504854</v>
      </c>
      <c r="K141">
        <v>88.906961232748685</v>
      </c>
      <c r="L141">
        <v>88.916237779100996</v>
      </c>
      <c r="M141">
        <v>89.172355132278724</v>
      </c>
      <c r="N141">
        <v>1.6245205586125575E-4</v>
      </c>
      <c r="O141">
        <v>-1.1245366379952651E-2</v>
      </c>
      <c r="P141">
        <v>-4.2073745935871016E-6</v>
      </c>
      <c r="Q141">
        <v>2.4209249902399343E-5</v>
      </c>
      <c r="R141">
        <v>1216.6737628225853</v>
      </c>
      <c r="S141">
        <v>1.6665943045484285E-4</v>
      </c>
      <c r="T141">
        <v>-1.126957562985505E-2</v>
      </c>
      <c r="U141">
        <v>1.3119575994913582</v>
      </c>
      <c r="V141">
        <v>88.715084110629206</v>
      </c>
      <c r="W141">
        <v>88.724784482684868</v>
      </c>
      <c r="X141">
        <v>89.152746626921868</v>
      </c>
      <c r="Y141">
        <v>2.9641704342783974E-3</v>
      </c>
      <c r="Z141">
        <v>89.15571079735615</v>
      </c>
      <c r="AA141">
        <v>4.4585154698784732</v>
      </c>
      <c r="AB141" s="7">
        <f t="shared" si="18"/>
        <v>19897.897564780083</v>
      </c>
      <c r="AC141" s="7">
        <f>等価回路パラメータ!$B$4/(等価回路パラメータ!$B$4^2+(AB141*等価回路パラメータ!$B$5)^2)</f>
        <v>2.9148649571161243E-5</v>
      </c>
      <c r="AD141" s="7">
        <f>-(AB141*等価回路パラメータ!$B$5)/(等価回路パラメータ!$B$4^2+(AB141*等価回路パラメータ!$B$5)^2)</f>
        <v>-1.1132721140566964E-2</v>
      </c>
      <c r="AE141" s="7">
        <f>AB141*等価回路パラメータ!$B$6</f>
        <v>2.157316778555387E-7</v>
      </c>
      <c r="AF141" s="7">
        <f>1/等価回路パラメータ!$B$7</f>
        <v>2.0783638028968546E-5</v>
      </c>
      <c r="AG141" s="7">
        <f>AB141*等価回路パラメータ!$B$9-1/(AB141*等価回路パラメータ!$B$10)</f>
        <v>-1722858.5310517207</v>
      </c>
      <c r="AH141" s="7">
        <f>等価回路パラメータ!$B$8/(等価回路パラメータ!$B$8^2+AG141^2)</f>
        <v>5.8171112057053558E-12</v>
      </c>
      <c r="AI141" s="7">
        <f>-AG141/(等価回路パラメータ!$B$8^2+AG141^2)</f>
        <v>5.8043070970493861E-7</v>
      </c>
      <c r="AJ141" s="7">
        <f t="shared" si="19"/>
        <v>4.9932293417240993E-5</v>
      </c>
      <c r="AK141" s="7">
        <f t="shared" si="20"/>
        <v>-1.1131924978179403E-2</v>
      </c>
      <c r="AL141" s="7">
        <f t="shared" si="21"/>
        <v>0.40293244066079986</v>
      </c>
      <c r="AM141" s="7">
        <f t="shared" si="22"/>
        <v>89.829915546438556</v>
      </c>
      <c r="AN141" s="7">
        <f t="shared" si="23"/>
        <v>89.830819219419453</v>
      </c>
      <c r="AO141" s="9">
        <f t="shared" si="24"/>
        <v>89.743001278473287</v>
      </c>
      <c r="AP141" s="9">
        <f t="shared" si="25"/>
        <v>39.068507205654775</v>
      </c>
      <c r="AQ141" s="9">
        <f t="shared" si="26"/>
        <v>0.58729048111712245</v>
      </c>
    </row>
    <row r="142" spans="1:43">
      <c r="A142">
        <v>3246.5582724578562</v>
      </c>
      <c r="B142">
        <v>-1.18812321848797</v>
      </c>
      <c r="C142">
        <v>28.47580992037695</v>
      </c>
      <c r="D142">
        <v>1.8907766719872621E-3</v>
      </c>
      <c r="E142">
        <v>-7.0093428473640529E-2</v>
      </c>
      <c r="F142">
        <v>0.76664066015657795</v>
      </c>
      <c r="G142">
        <v>0.41583291990083104</v>
      </c>
      <c r="H142">
        <v>1.0002169589347505</v>
      </c>
      <c r="I142">
        <v>-1.2236271404315162E-3</v>
      </c>
      <c r="J142">
        <v>1.3110137118101166</v>
      </c>
      <c r="K142">
        <v>91.076886338185773</v>
      </c>
      <c r="L142">
        <v>91.086321596666565</v>
      </c>
      <c r="M142">
        <v>89.175308158255248</v>
      </c>
      <c r="N142">
        <v>1.5801594252722742E-4</v>
      </c>
      <c r="O142">
        <v>-1.0977459585302924E-2</v>
      </c>
      <c r="P142">
        <v>-4.3857060403527427E-6</v>
      </c>
      <c r="Q142">
        <v>2.4560131104260012E-5</v>
      </c>
      <c r="R142">
        <v>1204.0031135091021</v>
      </c>
      <c r="S142">
        <v>1.6240164856758015E-4</v>
      </c>
      <c r="T142">
        <v>-1.1002019716407184E-2</v>
      </c>
      <c r="U142">
        <v>1.3413773782701288</v>
      </c>
      <c r="V142">
        <v>90.872601928848951</v>
      </c>
      <c r="W142">
        <v>90.882501476301684</v>
      </c>
      <c r="X142">
        <v>89.154314065777328</v>
      </c>
      <c r="Y142">
        <v>3.0387785430205537E-3</v>
      </c>
      <c r="Z142">
        <v>89.157352844320343</v>
      </c>
      <c r="AA142">
        <v>4.454817247943347</v>
      </c>
      <c r="AB142" s="7">
        <f t="shared" si="18"/>
        <v>20398.727236409541</v>
      </c>
      <c r="AC142" s="7">
        <f>等価回路パラメータ!$B$4/(等価回路パラメータ!$B$4^2+(AB142*等価回路パラメータ!$B$5)^2)</f>
        <v>2.7734913994814321E-5</v>
      </c>
      <c r="AD142" s="7">
        <f>-(AB142*等価回路パラメータ!$B$5)/(等価回路パラメータ!$B$4^2+(AB142*等価回路パラメータ!$B$5)^2)</f>
        <v>-1.0859394116032125E-2</v>
      </c>
      <c r="AE142" s="7">
        <f>AB142*等価回路パラメータ!$B$6</f>
        <v>2.2116163974114538E-7</v>
      </c>
      <c r="AF142" s="7">
        <f>1/等価回路パラメータ!$B$7</f>
        <v>2.0783638028968546E-5</v>
      </c>
      <c r="AG142" s="7">
        <f>AB142*等価回路パラメータ!$B$9-1/(AB142*等価回路パラメータ!$B$10)</f>
        <v>-1680558.8961312803</v>
      </c>
      <c r="AH142" s="7">
        <f>等価回路パラメータ!$B$8/(等価回路パラメータ!$B$8^2+AG142^2)</f>
        <v>6.1136296612117719E-12</v>
      </c>
      <c r="AI142" s="7">
        <f>-AG142/(等価回路パラメータ!$B$8^2+AG142^2)</f>
        <v>5.9504013944199274E-7</v>
      </c>
      <c r="AJ142" s="7">
        <f t="shared" si="19"/>
        <v>4.8518558137412534E-5</v>
      </c>
      <c r="AK142" s="7">
        <f t="shared" si="20"/>
        <v>-1.0858577914252942E-2</v>
      </c>
      <c r="AL142" s="7">
        <f t="shared" si="21"/>
        <v>0.4114843399179855</v>
      </c>
      <c r="AM142" s="7">
        <f t="shared" si="22"/>
        <v>92.091252028551537</v>
      </c>
      <c r="AN142" s="7">
        <f t="shared" si="23"/>
        <v>92.09217132605896</v>
      </c>
      <c r="AO142" s="9">
        <f t="shared" si="24"/>
        <v>89.743991328220687</v>
      </c>
      <c r="AP142" s="9">
        <f t="shared" si="25"/>
        <v>39.28445425553253</v>
      </c>
      <c r="AQ142" s="9">
        <f t="shared" si="26"/>
        <v>0.58663848390034445</v>
      </c>
    </row>
    <row r="143" spans="1:43">
      <c r="A143">
        <v>3328.2740772672541</v>
      </c>
      <c r="B143">
        <v>-1.139077481172001</v>
      </c>
      <c r="C143">
        <v>27.902372408172059</v>
      </c>
      <c r="D143">
        <v>1.165798270568597E-3</v>
      </c>
      <c r="E143">
        <v>-7.166782257332116E-2</v>
      </c>
      <c r="F143">
        <v>0.77512851168345687</v>
      </c>
      <c r="G143">
        <v>0.41045051470202165</v>
      </c>
      <c r="H143">
        <v>1.0001334440889371</v>
      </c>
      <c r="I143">
        <v>-1.2510070412149522E-3</v>
      </c>
      <c r="J143">
        <v>1.3265665934543369</v>
      </c>
      <c r="K143">
        <v>93.319636608136065</v>
      </c>
      <c r="L143">
        <v>93.329064902641321</v>
      </c>
      <c r="M143">
        <v>89.185578183165589</v>
      </c>
      <c r="N143">
        <v>1.5229836023096538E-4</v>
      </c>
      <c r="O143">
        <v>-1.071369330638727E-2</v>
      </c>
      <c r="P143">
        <v>-2.7106561003505909E-6</v>
      </c>
      <c r="Q143">
        <v>2.5113880968735921E-5</v>
      </c>
      <c r="R143">
        <v>1200.9222208279236</v>
      </c>
      <c r="S143">
        <v>1.5500901633131597E-4</v>
      </c>
      <c r="T143">
        <v>-1.0738807187356005E-2</v>
      </c>
      <c r="U143">
        <v>1.3438611318538074</v>
      </c>
      <c r="V143">
        <v>93.100813895330162</v>
      </c>
      <c r="W143">
        <v>93.110512353410513</v>
      </c>
      <c r="X143">
        <v>89.173023081430458</v>
      </c>
      <c r="Y143">
        <v>3.1152645363221499E-3</v>
      </c>
      <c r="Z143">
        <v>89.176138345966777</v>
      </c>
      <c r="AA143">
        <v>4.4519935538141073</v>
      </c>
      <c r="AB143" s="7">
        <f t="shared" si="18"/>
        <v>20912.162780552306</v>
      </c>
      <c r="AC143" s="7">
        <f>等価回路パラメータ!$B$4/(等価回路パラメータ!$B$4^2+(AB143*等価回路パラメータ!$B$5)^2)</f>
        <v>2.6389745432874648E-5</v>
      </c>
      <c r="AD143" s="7">
        <f>-(AB143*等価回路パラメータ!$B$5)/(等価回路パラメータ!$B$4^2+(AB143*等価回路パラメータ!$B$5)^2)</f>
        <v>-1.0592777558748295E-2</v>
      </c>
      <c r="AE143" s="7">
        <f>AB143*等価回路パラメータ!$B$6</f>
        <v>2.2672827365550657E-7</v>
      </c>
      <c r="AF143" s="7">
        <f>1/等価回路パラメータ!$B$7</f>
        <v>2.0783638028968546E-5</v>
      </c>
      <c r="AG143" s="7">
        <f>AB143*等価回路パラメータ!$B$9-1/(AB143*等価回路パラメータ!$B$10)</f>
        <v>-1639297.8020447963</v>
      </c>
      <c r="AH143" s="7">
        <f>等価回路パラメータ!$B$8/(等価回路パラメータ!$B$8^2+AG143^2)</f>
        <v>6.4252626978339399E-12</v>
      </c>
      <c r="AI143" s="7">
        <f>-AG143/(等価回路パラメータ!$B$8^2+AG143^2)</f>
        <v>6.1001728828141941E-7</v>
      </c>
      <c r="AJ143" s="7">
        <f t="shared" si="19"/>
        <v>4.7173389887105894E-5</v>
      </c>
      <c r="AK143" s="7">
        <f t="shared" si="20"/>
        <v>-1.0591940813186358E-2</v>
      </c>
      <c r="AL143" s="7">
        <f t="shared" si="21"/>
        <v>0.4204722906787246</v>
      </c>
      <c r="AM143" s="7">
        <f t="shared" si="22"/>
        <v>94.409531032478696</v>
      </c>
      <c r="AN143" s="7">
        <f t="shared" si="23"/>
        <v>94.410467357808301</v>
      </c>
      <c r="AO143" s="9">
        <f t="shared" si="24"/>
        <v>89.744823132696808</v>
      </c>
      <c r="AP143" s="9">
        <f t="shared" si="25"/>
        <v>39.500402950309351</v>
      </c>
      <c r="AQ143" s="9">
        <f t="shared" si="26"/>
        <v>0.56868478673004574</v>
      </c>
    </row>
    <row r="144" spans="1:43">
      <c r="A144">
        <v>3412.0466671996192</v>
      </c>
      <c r="B144">
        <v>-1.092477977212384</v>
      </c>
      <c r="C144">
        <v>27.338329073593801</v>
      </c>
      <c r="D144">
        <v>9.6160404298102501E-4</v>
      </c>
      <c r="E144">
        <v>-7.2602892727047674E-2</v>
      </c>
      <c r="F144">
        <v>0.78332277861794508</v>
      </c>
      <c r="G144">
        <v>0.40496687974751117</v>
      </c>
      <c r="H144">
        <v>1.0001099119497672</v>
      </c>
      <c r="I144">
        <v>-1.267299478831387E-3</v>
      </c>
      <c r="J144">
        <v>1.3527341258008414</v>
      </c>
      <c r="K144">
        <v>95.603787963265887</v>
      </c>
      <c r="L144">
        <v>95.613357657495797</v>
      </c>
      <c r="M144">
        <v>89.18935445836695</v>
      </c>
      <c r="N144">
        <v>1.4797055646658617E-4</v>
      </c>
      <c r="O144">
        <v>-1.0457742904107626E-2</v>
      </c>
      <c r="P144">
        <v>-2.2390639838154257E-6</v>
      </c>
      <c r="Q144">
        <v>2.5442146738851357E-5</v>
      </c>
      <c r="R144">
        <v>1186.7491307441253</v>
      </c>
      <c r="S144">
        <v>1.5020962045040158E-4</v>
      </c>
      <c r="T144">
        <v>-1.0483185050846477E-2</v>
      </c>
      <c r="U144">
        <v>1.3665391833852032</v>
      </c>
      <c r="V144">
        <v>95.371275792484795</v>
      </c>
      <c r="W144">
        <v>95.381065603325723</v>
      </c>
      <c r="X144">
        <v>89.179086476619005</v>
      </c>
      <c r="Y144">
        <v>3.1936756804988439E-3</v>
      </c>
      <c r="Z144">
        <v>89.182280152299498</v>
      </c>
      <c r="AA144">
        <v>4.4485938944710064</v>
      </c>
      <c r="AB144" s="7">
        <f t="shared" si="18"/>
        <v>21438.521486759724</v>
      </c>
      <c r="AC144" s="7">
        <f>等価回路パラメータ!$B$4/(等価回路パラメータ!$B$4^2+(AB144*等価回路パラメータ!$B$5)^2)</f>
        <v>2.5109818384733553E-5</v>
      </c>
      <c r="AD144" s="7">
        <f>-(AB144*等価回路パラメータ!$B$5)/(等価回路パラメータ!$B$4^2+(AB144*等価回路パラメータ!$B$5)^2)</f>
        <v>-1.0332706731929799E-2</v>
      </c>
      <c r="AE144" s="7">
        <f>AB144*等価回路パラメータ!$B$6</f>
        <v>2.3243501963076923E-7</v>
      </c>
      <c r="AF144" s="7">
        <f>1/等価回路パラメータ!$B$7</f>
        <v>2.0783638028968546E-5</v>
      </c>
      <c r="AG144" s="7">
        <f>AB144*等価回路パラメータ!$B$9-1/(AB144*等価回路パラメータ!$B$10)</f>
        <v>-1599049.7505302555</v>
      </c>
      <c r="AH144" s="7">
        <f>等価回路パラメータ!$B$8/(等価回路パラメータ!$B$8^2+AG144^2)</f>
        <v>6.7527807586361092E-12</v>
      </c>
      <c r="AI144" s="7">
        <f>-AG144/(等価回路パラメータ!$B$8^2+AG144^2)</f>
        <v>6.2537141170985811E-7</v>
      </c>
      <c r="AJ144" s="7">
        <f t="shared" si="19"/>
        <v>4.5893463166482858E-5</v>
      </c>
      <c r="AK144" s="7">
        <f t="shared" si="20"/>
        <v>-1.0331848925498458E-2</v>
      </c>
      <c r="AL144" s="7">
        <f t="shared" si="21"/>
        <v>0.42991853374617311</v>
      </c>
      <c r="AM144" s="7">
        <f t="shared" si="22"/>
        <v>96.786187715318633</v>
      </c>
      <c r="AN144" s="7">
        <f t="shared" si="23"/>
        <v>96.78714254698582</v>
      </c>
      <c r="AO144" s="9">
        <f t="shared" si="24"/>
        <v>89.745497202702865</v>
      </c>
      <c r="AP144" s="9">
        <f t="shared" si="25"/>
        <v>39.716353366876518</v>
      </c>
      <c r="AQ144" s="9">
        <f t="shared" si="26"/>
        <v>0.56321705040335246</v>
      </c>
    </row>
    <row r="145" spans="1:43">
      <c r="A145">
        <v>3497.9278114941148</v>
      </c>
      <c r="B145">
        <v>-1.0472087473266141</v>
      </c>
      <c r="C145">
        <v>26.779797943064619</v>
      </c>
      <c r="D145">
        <v>1.0780233932705431E-3</v>
      </c>
      <c r="E145">
        <v>-7.1936484217161478E-2</v>
      </c>
      <c r="F145">
        <v>0.79134682120675059</v>
      </c>
      <c r="G145">
        <v>0.39938788656500007</v>
      </c>
      <c r="H145">
        <v>1.0001233314583446</v>
      </c>
      <c r="I145">
        <v>-1.2556840078595283E-3</v>
      </c>
      <c r="J145">
        <v>1.375032639819564</v>
      </c>
      <c r="K145">
        <v>97.955316325013911</v>
      </c>
      <c r="L145">
        <v>97.964966753907007</v>
      </c>
      <c r="M145">
        <v>89.195772155803695</v>
      </c>
      <c r="N145">
        <v>1.4327532969085486E-4</v>
      </c>
      <c r="O145">
        <v>-1.0206725160560624E-2</v>
      </c>
      <c r="P145">
        <v>-2.5078796420248848E-6</v>
      </c>
      <c r="Q145">
        <v>2.5208280232108782E-5</v>
      </c>
      <c r="R145">
        <v>1146.9711846546418</v>
      </c>
      <c r="S145">
        <v>1.4578320933287975E-4</v>
      </c>
      <c r="T145">
        <v>-1.0231933440792733E-2</v>
      </c>
      <c r="U145">
        <v>1.3922074083331204</v>
      </c>
      <c r="V145">
        <v>97.713403368121945</v>
      </c>
      <c r="W145">
        <v>97.723320856636491</v>
      </c>
      <c r="X145">
        <v>89.18371268464864</v>
      </c>
      <c r="Y145">
        <v>3.2740604315584913E-3</v>
      </c>
      <c r="Z145">
        <v>89.186986745080205</v>
      </c>
      <c r="AA145">
        <v>4.4459382784478105</v>
      </c>
      <c r="AB145" s="7">
        <f t="shared" si="18"/>
        <v>21978.128630754669</v>
      </c>
      <c r="AC145" s="7">
        <f>等価回路パラメータ!$B$4/(等価回路パラメータ!$B$4^2+(AB145*等価回路パラメータ!$B$5)^2)</f>
        <v>2.3891968632769136E-5</v>
      </c>
      <c r="AD145" s="7">
        <f>-(AB145*等価回路パラメータ!$B$5)/(等価回路パラメータ!$B$4^2+(AB145*等価回路パラメータ!$B$5)^2)</f>
        <v>-1.0079020942069552E-2</v>
      </c>
      <c r="AE145" s="7">
        <f>AB145*等価回路パラメータ!$B$6</f>
        <v>2.3828540428461901E-7</v>
      </c>
      <c r="AF145" s="7">
        <f>1/等価回路パラメータ!$B$7</f>
        <v>2.0783638028968546E-5</v>
      </c>
      <c r="AG145" s="7">
        <f>AB145*等価回路パラメータ!$B$9-1/(AB145*等価回路パラメータ!$B$10)</f>
        <v>-1559789.8693590886</v>
      </c>
      <c r="AH145" s="7">
        <f>等価回路パラメータ!$B$8/(等価回路パラメータ!$B$8^2+AG145^2)</f>
        <v>7.0969935588691199E-12</v>
      </c>
      <c r="AI145" s="7">
        <f>-AG145/(等価回路パラメータ!$B$8^2+AG145^2)</f>
        <v>6.4111199817469969E-7</v>
      </c>
      <c r="AJ145" s="7">
        <f t="shared" si="19"/>
        <v>4.4675613758731238E-5</v>
      </c>
      <c r="AK145" s="7">
        <f t="shared" si="20"/>
        <v>-1.0078141544667091E-2</v>
      </c>
      <c r="AL145" s="7">
        <f t="shared" si="21"/>
        <v>0.43984644505136561</v>
      </c>
      <c r="AM145" s="7">
        <f t="shared" si="22"/>
        <v>99.222693505356972</v>
      </c>
      <c r="AN145" s="7">
        <f t="shared" si="23"/>
        <v>99.223668403023851</v>
      </c>
      <c r="AO145" s="9">
        <f t="shared" si="24"/>
        <v>89.746013951330951</v>
      </c>
      <c r="AP145" s="9">
        <f t="shared" si="25"/>
        <v>39.932305586383855</v>
      </c>
      <c r="AQ145" s="9">
        <f t="shared" si="26"/>
        <v>0.55902720625073243</v>
      </c>
    </row>
    <row r="146" spans="1:43">
      <c r="A146">
        <v>3585.970582420578</v>
      </c>
      <c r="B146">
        <v>-1.0035177415178611</v>
      </c>
      <c r="C146">
        <v>26.22966759900298</v>
      </c>
      <c r="D146">
        <v>9.7483678614397249E-4</v>
      </c>
      <c r="E146">
        <v>-7.835187834240287E-2</v>
      </c>
      <c r="F146">
        <v>0.7991547879676647</v>
      </c>
      <c r="G146">
        <v>0.39374702822177238</v>
      </c>
      <c r="H146">
        <v>1.0001113034003315</v>
      </c>
      <c r="I146">
        <v>-1.3676513119286055E-3</v>
      </c>
      <c r="J146">
        <v>1.3941899681869461</v>
      </c>
      <c r="K146">
        <v>100.36365795441114</v>
      </c>
      <c r="L146">
        <v>100.37334110040089</v>
      </c>
      <c r="M146">
        <v>89.204133597750896</v>
      </c>
      <c r="N146">
        <v>1.3838378091516281E-4</v>
      </c>
      <c r="O146">
        <v>-9.9618436304407844E-3</v>
      </c>
      <c r="P146">
        <v>-2.2723063342884746E-6</v>
      </c>
      <c r="Q146">
        <v>2.7456714001200933E-5</v>
      </c>
      <c r="R146">
        <v>1218.6022316451517</v>
      </c>
      <c r="S146">
        <v>1.4065608724945128E-4</v>
      </c>
      <c r="T146">
        <v>-9.9893003444419849E-3</v>
      </c>
      <c r="U146">
        <v>1.4092962388934345</v>
      </c>
      <c r="V146">
        <v>100.08726731913195</v>
      </c>
      <c r="W146">
        <v>100.09718874823778</v>
      </c>
      <c r="X146">
        <v>89.193290086317461</v>
      </c>
      <c r="Y146">
        <v>3.3564684651456612E-3</v>
      </c>
      <c r="Z146">
        <v>89.196646554782603</v>
      </c>
      <c r="AA146">
        <v>4.4421399920261528</v>
      </c>
      <c r="AB146" s="7">
        <f t="shared" si="18"/>
        <v>22531.317675443199</v>
      </c>
      <c r="AC146" s="7">
        <f>等価回路パラメータ!$B$4/(等価回路パラメータ!$B$4^2+(AB146*等価回路パラメータ!$B$5)^2)</f>
        <v>2.2733185420666503E-5</v>
      </c>
      <c r="AD146" s="7">
        <f>-(AB146*等価回路パラメータ!$B$5)/(等価回路パラメータ!$B$4^2+(AB146*等価回路パラメータ!$B$5)^2)</f>
        <v>-9.8315634397648077E-3</v>
      </c>
      <c r="AE146" s="7">
        <f>AB146*等価回路パラメータ!$B$6</f>
        <v>2.4428304299963561E-7</v>
      </c>
      <c r="AF146" s="7">
        <f>1/等価回路パラメータ!$B$7</f>
        <v>2.0783638028968546E-5</v>
      </c>
      <c r="AG146" s="7">
        <f>AB146*等価回路パラメータ!$B$9-1/(AB146*等価回路パラメータ!$B$10)</f>
        <v>-1521493.8969657985</v>
      </c>
      <c r="AH146" s="7">
        <f>等価回路パラメータ!$B$8/(等価回路パラメータ!$B$8^2+AG146^2)</f>
        <v>7.4587520878124237E-12</v>
      </c>
      <c r="AI146" s="7">
        <f>-AG146/(等価回路パラメータ!$B$8^2+AG146^2)</f>
        <v>6.5724877494772604E-7</v>
      </c>
      <c r="AJ146" s="7">
        <f t="shared" si="19"/>
        <v>4.351683090838714E-5</v>
      </c>
      <c r="AK146" s="7">
        <f t="shared" si="20"/>
        <v>-9.8306619079468593E-3</v>
      </c>
      <c r="AL146" s="7">
        <f t="shared" si="21"/>
        <v>0.45028059366488948</v>
      </c>
      <c r="AM146" s="7">
        <f t="shared" si="22"/>
        <v>101.72055702649942</v>
      </c>
      <c r="AN146" s="7">
        <f t="shared" si="23"/>
        <v>101.72155363734055</v>
      </c>
      <c r="AO146" s="9">
        <f t="shared" si="24"/>
        <v>89.746373694200017</v>
      </c>
      <c r="AP146" s="9">
        <f t="shared" si="25"/>
        <v>40.148259694440533</v>
      </c>
      <c r="AQ146" s="9">
        <f t="shared" si="26"/>
        <v>0.54972713941742768</v>
      </c>
    </row>
    <row r="147" spans="1:43">
      <c r="A147">
        <v>3676.2293880767802</v>
      </c>
      <c r="B147">
        <v>-0.96141784522119056</v>
      </c>
      <c r="C147">
        <v>25.68599141645549</v>
      </c>
      <c r="D147">
        <v>5.4155489970309032E-4</v>
      </c>
      <c r="E147">
        <v>-7.5401975095360285E-2</v>
      </c>
      <c r="F147">
        <v>0.80675582353300268</v>
      </c>
      <c r="G147">
        <v>0.38802245131023189</v>
      </c>
      <c r="H147">
        <v>1.000061484757065</v>
      </c>
      <c r="I147">
        <v>-1.3160944024204527E-3</v>
      </c>
      <c r="J147">
        <v>1.4151011828047877</v>
      </c>
      <c r="K147">
        <v>102.83678125973103</v>
      </c>
      <c r="L147">
        <v>102.84651715648587</v>
      </c>
      <c r="M147">
        <v>89.211622462895562</v>
      </c>
      <c r="N147">
        <v>1.3378527500986301E-4</v>
      </c>
      <c r="O147">
        <v>-9.7223062415178769E-3</v>
      </c>
      <c r="P147">
        <v>-1.269332508918299E-6</v>
      </c>
      <c r="Q147">
        <v>2.6424303188905791E-5</v>
      </c>
      <c r="R147">
        <v>1143.9869568295433</v>
      </c>
      <c r="S147">
        <v>1.3505460751878131E-4</v>
      </c>
      <c r="T147">
        <v>-9.748730544706782E-3</v>
      </c>
      <c r="U147">
        <v>1.4207901238956697</v>
      </c>
      <c r="V147">
        <v>102.55777520595349</v>
      </c>
      <c r="W147">
        <v>102.56761623324901</v>
      </c>
      <c r="X147">
        <v>89.206300348140473</v>
      </c>
      <c r="Y147">
        <v>3.4409507072398664E-3</v>
      </c>
      <c r="Z147">
        <v>89.209741298847717</v>
      </c>
      <c r="AA147">
        <v>4.440032205137797</v>
      </c>
      <c r="AB147" s="7">
        <f t="shared" si="18"/>
        <v>23098.430476985828</v>
      </c>
      <c r="AC147" s="7">
        <f>等価回路パラメータ!$B$4/(等価回路パラメータ!$B$4^2+(AB147*等価回路パラメータ!$B$5)^2)</f>
        <v>2.1630604011028478E-5</v>
      </c>
      <c r="AD147" s="7">
        <f>-(AB147*等価回路パラメータ!$B$5)/(等価回路パラメータ!$B$4^2+(AB147*等価回路パラメータ!$B$5)^2)</f>
        <v>-9.5901813229708355E-3</v>
      </c>
      <c r="AE147" s="7">
        <f>AB147*等価回路パラメータ!$B$6</f>
        <v>2.5043164215750342E-7</v>
      </c>
      <c r="AF147" s="7">
        <f>1/等価回路パラメータ!$B$7</f>
        <v>2.0783638028968546E-5</v>
      </c>
      <c r="AG147" s="7">
        <f>AB147*等価回路パラメータ!$B$9-1/(AB147*等価回路パラメータ!$B$10)</f>
        <v>-1484138.1674549526</v>
      </c>
      <c r="AH147" s="7">
        <f>等価回路パラメータ!$B$8/(等価回路パラメータ!$B$8^2+AG147^2)</f>
        <v>7.838950712657268E-12</v>
      </c>
      <c r="AI147" s="7">
        <f>-AG147/(等価回路パラメータ!$B$8^2+AG147^2)</f>
        <v>6.7379171413634607E-7</v>
      </c>
      <c r="AJ147" s="7">
        <f t="shared" si="19"/>
        <v>4.2414249878947738E-5</v>
      </c>
      <c r="AK147" s="7">
        <f t="shared" si="20"/>
        <v>-9.5892570996145409E-3</v>
      </c>
      <c r="AL147" s="7">
        <f t="shared" si="21"/>
        <v>0.46124680278133817</v>
      </c>
      <c r="AM147" s="7">
        <f t="shared" si="22"/>
        <v>104.28132504686386</v>
      </c>
      <c r="AN147" s="7">
        <f t="shared" si="23"/>
        <v>104.28234511240505</v>
      </c>
      <c r="AO147" s="9">
        <f t="shared" si="24"/>
        <v>89.7465766496302</v>
      </c>
      <c r="AP147" s="9">
        <f t="shared" si="25"/>
        <v>40.364215781326891</v>
      </c>
      <c r="AQ147" s="9">
        <f t="shared" si="26"/>
        <v>0.53683535078249633</v>
      </c>
    </row>
    <row r="148" spans="1:43">
      <c r="A148">
        <v>3768.760006011209</v>
      </c>
      <c r="B148">
        <v>-0.92071360110136291</v>
      </c>
      <c r="C148">
        <v>25.153230313524659</v>
      </c>
      <c r="D148">
        <v>4.4100765468978691E-4</v>
      </c>
      <c r="E148">
        <v>-7.5678336808351787E-2</v>
      </c>
      <c r="F148">
        <v>0.81413521198209204</v>
      </c>
      <c r="G148">
        <v>0.38229154052667746</v>
      </c>
      <c r="H148">
        <v>1.0000499018233129</v>
      </c>
      <c r="I148">
        <v>-1.3209028300238217E-3</v>
      </c>
      <c r="J148">
        <v>1.4255036784395765</v>
      </c>
      <c r="K148">
        <v>105.36195114912691</v>
      </c>
      <c r="L148">
        <v>105.371593945846</v>
      </c>
      <c r="M148">
        <v>89.224859063810271</v>
      </c>
      <c r="N148">
        <v>1.2838705681202645E-4</v>
      </c>
      <c r="O148">
        <v>-9.4893552451694087E-3</v>
      </c>
      <c r="P148">
        <v>-1.0370251668743582E-6</v>
      </c>
      <c r="Q148">
        <v>2.6521459934644365E-5</v>
      </c>
      <c r="R148">
        <v>1120.0027170421401</v>
      </c>
      <c r="S148">
        <v>1.294240819789008E-4</v>
      </c>
      <c r="T148">
        <v>-9.5158767051040528E-3</v>
      </c>
      <c r="U148">
        <v>1.4290161949346956</v>
      </c>
      <c r="V148">
        <v>105.06809639037931</v>
      </c>
      <c r="W148">
        <v>105.07781386374302</v>
      </c>
      <c r="X148">
        <v>89.220776319387539</v>
      </c>
      <c r="Y148">
        <v>3.5275593656264917E-3</v>
      </c>
      <c r="Z148">
        <v>89.224303878753162</v>
      </c>
      <c r="AA148">
        <v>4.4370315103940463</v>
      </c>
      <c r="AB148" s="7">
        <f t="shared" si="18"/>
        <v>23679.817496055679</v>
      </c>
      <c r="AC148" s="7">
        <f>等価回路パラメータ!$B$4/(等価回路パラメータ!$B$4^2+(AB148*等価回路パラメータ!$B$5)^2)</f>
        <v>2.0581498603887685E-5</v>
      </c>
      <c r="AD148" s="7">
        <f>-(AB148*等価回路パラメータ!$B$5)/(等価回路パラメータ!$B$4^2+(AB148*等価回路パラメータ!$B$5)^2)</f>
        <v>-9.354725442623453E-3</v>
      </c>
      <c r="AE148" s="7">
        <f>AB148*等価回路パラメータ!$B$6</f>
        <v>2.567350014294585E-7</v>
      </c>
      <c r="AF148" s="7">
        <f>1/等価回路パラメータ!$B$7</f>
        <v>2.0783638028968546E-5</v>
      </c>
      <c r="AG148" s="7">
        <f>AB148*等価回路パラメータ!$B$9-1/(AB148*等価回路パラメータ!$B$10)</f>
        <v>-1447699.5959762826</v>
      </c>
      <c r="AH148" s="7">
        <f>等価回路パラメータ!$B$8/(等価回路パラメータ!$B$8^2+AG148^2)</f>
        <v>8.2385293896323522E-12</v>
      </c>
      <c r="AI148" s="7">
        <f>-AG148/(等価回路パラメータ!$B$8^2+AG148^2)</f>
        <v>6.9075103884613601E-7</v>
      </c>
      <c r="AJ148" s="7">
        <f t="shared" si="19"/>
        <v>4.1365144871385621E-5</v>
      </c>
      <c r="AK148" s="7">
        <f t="shared" si="20"/>
        <v>-9.3537779565831761E-3</v>
      </c>
      <c r="AL148" s="7">
        <f t="shared" si="21"/>
        <v>0.47277221382972018</v>
      </c>
      <c r="AM148" s="7">
        <f t="shared" si="22"/>
        <v>106.9065834522081</v>
      </c>
      <c r="AN148" s="7">
        <f t="shared" si="23"/>
        <v>106.9076288156748</v>
      </c>
      <c r="AO148" s="9">
        <f t="shared" si="24"/>
        <v>89.746622938755522</v>
      </c>
      <c r="AP148" s="9">
        <f t="shared" si="25"/>
        <v>40.580173942217968</v>
      </c>
      <c r="AQ148" s="9">
        <f t="shared" si="26"/>
        <v>0.52231906000235995</v>
      </c>
    </row>
    <row r="149" spans="1:43">
      <c r="A149">
        <v>3863.6196176920821</v>
      </c>
      <c r="B149">
        <v>-0.88265234974708795</v>
      </c>
      <c r="C149">
        <v>24.620775378499179</v>
      </c>
      <c r="D149">
        <v>5.539904081475537E-4</v>
      </c>
      <c r="E149">
        <v>-7.7586685020719415E-2</v>
      </c>
      <c r="F149">
        <v>0.8212434622479835</v>
      </c>
      <c r="G149">
        <v>0.37635487397334449</v>
      </c>
      <c r="H149">
        <v>1.0000628656266732</v>
      </c>
      <c r="I149">
        <v>-1.3542290661261462E-3</v>
      </c>
      <c r="J149">
        <v>1.4801556018772248</v>
      </c>
      <c r="K149">
        <v>107.96548613875963</v>
      </c>
      <c r="L149">
        <v>107.97563177765836</v>
      </c>
      <c r="M149">
        <v>89.214551247131126</v>
      </c>
      <c r="N149">
        <v>1.2695677023515491E-4</v>
      </c>
      <c r="O149">
        <v>-9.2604786953893736E-3</v>
      </c>
      <c r="P149">
        <v>-1.2991016466815664E-6</v>
      </c>
      <c r="Q149">
        <v>2.7189886151047035E-5</v>
      </c>
      <c r="R149">
        <v>1120.0390336639718</v>
      </c>
      <c r="S149">
        <v>1.2825587188183647E-4</v>
      </c>
      <c r="T149">
        <v>-9.2876685815404206E-3</v>
      </c>
      <c r="U149">
        <v>1.4865551560416701</v>
      </c>
      <c r="V149">
        <v>107.64911902213208</v>
      </c>
      <c r="W149">
        <v>107.65938264950768</v>
      </c>
      <c r="X149">
        <v>89.208837714770027</v>
      </c>
      <c r="Y149">
        <v>3.6163479621597891E-3</v>
      </c>
      <c r="Z149">
        <v>89.212454062732192</v>
      </c>
      <c r="AA149">
        <v>4.4344141264336896</v>
      </c>
      <c r="AB149" s="7">
        <f t="shared" si="18"/>
        <v>24275.838014413701</v>
      </c>
      <c r="AC149" s="7">
        <f>等価回路パラメータ!$B$4/(等価回路パラメータ!$B$4^2+(AB149*等価回路パラメータ!$B$5)^2)</f>
        <v>1.9583275598622525E-5</v>
      </c>
      <c r="AD149" s="7">
        <f>-(AB149*等価回路パラメータ!$B$5)/(等価回路パラメータ!$B$4^2+(AB149*等価回路パラメータ!$B$5)^2)</f>
        <v>-9.1250503105728964E-3</v>
      </c>
      <c r="AE149" s="7">
        <f>AB149*等価回路パラメータ!$B$6</f>
        <v>2.6319701612438261E-7</v>
      </c>
      <c r="AF149" s="7">
        <f>1/等価回路パラメータ!$B$7</f>
        <v>2.0783638028968546E-5</v>
      </c>
      <c r="AG149" s="7">
        <f>AB149*等価回路パラメータ!$B$9-1/(AB149*等価回路パラメータ!$B$10)</f>
        <v>-1412155.6644588683</v>
      </c>
      <c r="AH149" s="7">
        <f>等価回路パラメータ!$B$8/(等価回路パラメータ!$B$8^2+AG149^2)</f>
        <v>8.6584759878383704E-12</v>
      </c>
      <c r="AI149" s="7">
        <f>-AG149/(等価回路パラメータ!$B$8^2+AG149^2)</f>
        <v>7.0813722949848672E-7</v>
      </c>
      <c r="AJ149" s="7">
        <f t="shared" si="19"/>
        <v>4.0366922286067063E-5</v>
      </c>
      <c r="AK149" s="7">
        <f t="shared" si="20"/>
        <v>-9.1240789763272732E-3</v>
      </c>
      <c r="AL149" s="7">
        <f t="shared" si="21"/>
        <v>0.48488535387097037</v>
      </c>
      <c r="AM149" s="7">
        <f t="shared" si="22"/>
        <v>109.59795824489083</v>
      </c>
      <c r="AN149" s="7">
        <f t="shared" si="23"/>
        <v>109.59903085910584</v>
      </c>
      <c r="AO149" s="9">
        <f t="shared" si="24"/>
        <v>89.746512585574877</v>
      </c>
      <c r="AP149" s="9">
        <f t="shared" si="25"/>
        <v>40.796134277418936</v>
      </c>
      <c r="AQ149" s="9">
        <f t="shared" si="26"/>
        <v>0.53405852284268462</v>
      </c>
    </row>
    <row r="150" spans="1:43">
      <c r="A150">
        <v>3960.866843844</v>
      </c>
      <c r="B150">
        <v>-0.84544796322699911</v>
      </c>
      <c r="C150">
        <v>24.105649578633461</v>
      </c>
      <c r="D150">
        <v>-3.035053959222174E-4</v>
      </c>
      <c r="E150">
        <v>-7.8834520996736046E-2</v>
      </c>
      <c r="F150">
        <v>0.82813346645424835</v>
      </c>
      <c r="G150">
        <v>0.3705400021493313</v>
      </c>
      <c r="H150">
        <v>0.99996411171307265</v>
      </c>
      <c r="I150">
        <v>-1.3758734443939087E-3</v>
      </c>
      <c r="J150">
        <v>1.5009832602720885</v>
      </c>
      <c r="K150">
        <v>110.60365305188242</v>
      </c>
      <c r="L150">
        <v>110.61383737656332</v>
      </c>
      <c r="M150">
        <v>89.222496502800539</v>
      </c>
      <c r="N150">
        <v>1.2267524410648008E-4</v>
      </c>
      <c r="O150">
        <v>-9.0396278868216835E-3</v>
      </c>
      <c r="P150">
        <v>6.8265756957274141E-7</v>
      </c>
      <c r="Q150">
        <v>2.7629911651741398E-5</v>
      </c>
      <c r="R150">
        <v>1110.2208657686936</v>
      </c>
      <c r="S150">
        <v>1.2199258653690733E-4</v>
      </c>
      <c r="T150">
        <v>-9.067257798473425E-3</v>
      </c>
      <c r="U150">
        <v>1.4835524508531517</v>
      </c>
      <c r="V150">
        <v>110.26696712732574</v>
      </c>
      <c r="W150">
        <v>110.27694667215434</v>
      </c>
      <c r="X150">
        <v>89.229178347328556</v>
      </c>
      <c r="Y150">
        <v>3.7073713658379841E-3</v>
      </c>
      <c r="Z150">
        <v>89.232885718694391</v>
      </c>
      <c r="AA150">
        <v>4.4307303350378966</v>
      </c>
      <c r="AB150" s="7">
        <f t="shared" si="18"/>
        <v>24886.860356935402</v>
      </c>
      <c r="AC150" s="7">
        <f>等価回路パラメータ!$B$4/(等価回路パラメータ!$B$4^2+(AB150*等価回路パラメータ!$B$5)^2)</f>
        <v>1.8633467182625809E-5</v>
      </c>
      <c r="AD150" s="7">
        <f>-(AB150*等価回路パラメータ!$B$5)/(等価回路パラメータ!$B$4^2+(AB150*等価回路パラメータ!$B$5)^2)</f>
        <v>-8.9010140097724247E-3</v>
      </c>
      <c r="AE150" s="7">
        <f>AB150*等価回路パラメータ!$B$6</f>
        <v>2.6982167959600226E-7</v>
      </c>
      <c r="AF150" s="7">
        <f>1/等価回路パラメータ!$B$7</f>
        <v>2.0783638028968546E-5</v>
      </c>
      <c r="AG150" s="7">
        <f>AB150*等価回路パラメータ!$B$9-1/(AB150*等価回路パラメータ!$B$10)</f>
        <v>-1377484.40769556</v>
      </c>
      <c r="AH150" s="7">
        <f>等価回路パラメータ!$B$8/(等価回路パラメータ!$B$8^2+AG150^2)</f>
        <v>9.099828731536916E-12</v>
      </c>
      <c r="AI150" s="7">
        <f>-AG150/(等価回路パラメータ!$B$8^2+AG150^2)</f>
        <v>7.2596103030727634E-7</v>
      </c>
      <c r="AJ150" s="7">
        <f t="shared" si="19"/>
        <v>3.9417114311423085E-5</v>
      </c>
      <c r="AK150" s="7">
        <f t="shared" si="20"/>
        <v>-8.9000182270625207E-3</v>
      </c>
      <c r="AL150" s="7">
        <f t="shared" si="21"/>
        <v>0.49761620645214394</v>
      </c>
      <c r="AM150" s="7">
        <f t="shared" si="22"/>
        <v>112.35711656909197</v>
      </c>
      <c r="AN150" s="7">
        <f t="shared" si="23"/>
        <v>112.35821850496494</v>
      </c>
      <c r="AO150" s="9">
        <f t="shared" si="24"/>
        <v>89.746245516941201</v>
      </c>
      <c r="AP150" s="9">
        <f t="shared" si="25"/>
        <v>41.012096892613442</v>
      </c>
      <c r="AQ150" s="9">
        <f t="shared" si="26"/>
        <v>0.51335979824682454</v>
      </c>
    </row>
    <row r="151" spans="1:43">
      <c r="A151">
        <v>4060.561780673987</v>
      </c>
      <c r="B151">
        <v>-0.80944801098635422</v>
      </c>
      <c r="C151">
        <v>23.595533465879221</v>
      </c>
      <c r="D151">
        <v>-3.9350223066998138E-4</v>
      </c>
      <c r="E151">
        <v>-8.0949606925912576E-2</v>
      </c>
      <c r="F151">
        <v>0.83485260430614117</v>
      </c>
      <c r="G151">
        <v>0.3646606332912109</v>
      </c>
      <c r="H151">
        <v>0.99995369939862078</v>
      </c>
      <c r="I151">
        <v>-1.4127726938579603E-3</v>
      </c>
      <c r="J151">
        <v>1.5216033855916897</v>
      </c>
      <c r="K151">
        <v>113.32281876732101</v>
      </c>
      <c r="L151">
        <v>113.33303371142117</v>
      </c>
      <c r="M151">
        <v>89.230726747454355</v>
      </c>
      <c r="N151">
        <v>1.1846455777826296E-4</v>
      </c>
      <c r="O151">
        <v>-8.8227574534717676E-3</v>
      </c>
      <c r="P151">
        <v>8.8968966387164319E-7</v>
      </c>
      <c r="Q151">
        <v>2.8371500142323115E-5</v>
      </c>
      <c r="R151">
        <v>1112.0295009607371</v>
      </c>
      <c r="S151">
        <v>1.1757486811439131E-4</v>
      </c>
      <c r="T151">
        <v>-8.8511289536140902E-3</v>
      </c>
      <c r="U151">
        <v>1.5005156790940086</v>
      </c>
      <c r="V151">
        <v>112.9600057017223</v>
      </c>
      <c r="W151">
        <v>112.96997138813632</v>
      </c>
      <c r="X151">
        <v>89.238950469839821</v>
      </c>
      <c r="Y151">
        <v>3.8006858267108524E-3</v>
      </c>
      <c r="Z151">
        <v>89.242751155666525</v>
      </c>
      <c r="AA151">
        <v>4.4275014764419396</v>
      </c>
      <c r="AB151" s="7">
        <f t="shared" si="18"/>
        <v>25513.262119225772</v>
      </c>
      <c r="AC151" s="7">
        <f>等価回路パラメータ!$B$4/(等価回路パラメータ!$B$4^2+(AB151*等価回路パラメータ!$B$5)^2)</f>
        <v>1.7729725230884033E-5</v>
      </c>
      <c r="AD151" s="7">
        <f>-(AB151*等価回路パラメータ!$B$5)/(等価回路パラメータ!$B$4^2+(AB151*等価回路パラメータ!$B$5)^2)</f>
        <v>-8.6824781066669222E-3</v>
      </c>
      <c r="AE151" s="7">
        <f>AB151*等価回路パラメータ!$B$6</f>
        <v>2.7661308571067441E-7</v>
      </c>
      <c r="AF151" s="7">
        <f>1/等価回路パラメータ!$B$7</f>
        <v>2.0783638028968546E-5</v>
      </c>
      <c r="AG151" s="7">
        <f>AB151*等価回路パラメータ!$B$9-1/(AB151*等価回路パラメータ!$B$10)</f>
        <v>-1343664.3997690675</v>
      </c>
      <c r="AH151" s="7">
        <f>等価回路パラメータ!$B$8/(等価回路パラメータ!$B$8^2+AG151^2)</f>
        <v>9.563678766931524E-12</v>
      </c>
      <c r="AI151" s="7">
        <f>-AG151/(等価回路パラメータ!$B$8^2+AG151^2)</f>
        <v>7.4423345591855781E-7</v>
      </c>
      <c r="AJ151" s="7">
        <f t="shared" si="19"/>
        <v>3.8513372823531347E-5</v>
      </c>
      <c r="AK151" s="7">
        <f t="shared" si="20"/>
        <v>-8.6814572601252929E-3</v>
      </c>
      <c r="AL151" s="7">
        <f t="shared" si="21"/>
        <v>0.51099628609569547</v>
      </c>
      <c r="AM151" s="7">
        <f t="shared" si="22"/>
        <v>115.18576776303685</v>
      </c>
      <c r="AN151" s="7">
        <f t="shared" si="23"/>
        <v>115.1869012186918</v>
      </c>
      <c r="AO151" s="9">
        <f t="shared" si="24"/>
        <v>89.745821562488715</v>
      </c>
      <c r="AP151" s="9">
        <f t="shared" si="25"/>
        <v>41.22806189912513</v>
      </c>
      <c r="AQ151" s="9">
        <f t="shared" si="26"/>
        <v>0.5030704068221894</v>
      </c>
    </row>
    <row r="152" spans="1:43">
      <c r="A152">
        <v>4162.7660370093754</v>
      </c>
      <c r="B152">
        <v>-0.77549564577195906</v>
      </c>
      <c r="C152">
        <v>23.094984924010081</v>
      </c>
      <c r="D152">
        <v>-4.12083684628654E-4</v>
      </c>
      <c r="E152">
        <v>-7.9205430491953166E-2</v>
      </c>
      <c r="F152">
        <v>0.84128856372712646</v>
      </c>
      <c r="G152">
        <v>0.35875295024734949</v>
      </c>
      <c r="H152">
        <v>0.99995160277468953</v>
      </c>
      <c r="I152">
        <v>-1.3823295239873716E-3</v>
      </c>
      <c r="J152">
        <v>1.5592532575974396</v>
      </c>
      <c r="K152">
        <v>116.09298019951865</v>
      </c>
      <c r="L152">
        <v>116.10345094925971</v>
      </c>
      <c r="M152">
        <v>89.230502488283719</v>
      </c>
      <c r="N152">
        <v>1.1567150949011629E-4</v>
      </c>
      <c r="O152">
        <v>-8.6122316534877081E-3</v>
      </c>
      <c r="P152">
        <v>9.3350319257738104E-7</v>
      </c>
      <c r="Q152">
        <v>2.7760254891936356E-5</v>
      </c>
      <c r="R152">
        <v>1061.3572197578419</v>
      </c>
      <c r="S152">
        <v>1.147380062975389E-4</v>
      </c>
      <c r="T152">
        <v>-8.6399919083796437E-3</v>
      </c>
      <c r="U152">
        <v>1.5367529110794869</v>
      </c>
      <c r="V152">
        <v>115.72044125007973</v>
      </c>
      <c r="W152">
        <v>115.73064474296712</v>
      </c>
      <c r="X152">
        <v>89.239163975121798</v>
      </c>
      <c r="Y152">
        <v>3.8963490106407751E-3</v>
      </c>
      <c r="Z152">
        <v>89.243060324132443</v>
      </c>
      <c r="AA152">
        <v>4.4243371061413264</v>
      </c>
      <c r="AB152" s="7">
        <f t="shared" si="18"/>
        <v>26155.430400963502</v>
      </c>
      <c r="AC152" s="7">
        <f>等価回路パラメータ!$B$4/(等価回路パラメータ!$B$4^2+(AB152*等価回路パラメータ!$B$5)^2)</f>
        <v>1.6869815501391514E-5</v>
      </c>
      <c r="AD152" s="7">
        <f>-(AB152*等価回路パラメータ!$B$5)/(等価回路パラメータ!$B$4^2+(AB152*等価回路パラメータ!$B$5)^2)</f>
        <v>-8.4693075657276962E-3</v>
      </c>
      <c r="AE152" s="7">
        <f>AB152*等価回路パラメータ!$B$6</f>
        <v>2.8357543137728907E-7</v>
      </c>
      <c r="AF152" s="7">
        <f>1/等価回路パラメータ!$B$7</f>
        <v>2.0783638028968546E-5</v>
      </c>
      <c r="AG152" s="7">
        <f>AB152*等価回路パラメータ!$B$9-1/(AB152*等価回路パラメータ!$B$10)</f>
        <v>-1310674.7408113033</v>
      </c>
      <c r="AH152" s="7">
        <f>等価回路パラメータ!$B$8/(等価回路パラメータ!$B$8^2+AG152^2)</f>
        <v>1.0051172859786969E-11</v>
      </c>
      <c r="AI152" s="7">
        <f>-AG152/(等価回路パラメータ!$B$8^2+AG152^2)</f>
        <v>7.6296579821737762E-7</v>
      </c>
      <c r="AJ152" s="7">
        <f t="shared" si="19"/>
        <v>3.7653463581532923E-5</v>
      </c>
      <c r="AK152" s="7">
        <f t="shared" si="20"/>
        <v>-8.468261024498101E-3</v>
      </c>
      <c r="AL152" s="7">
        <f t="shared" si="21"/>
        <v>0.52505871661159498</v>
      </c>
      <c r="AM152" s="7">
        <f t="shared" si="22"/>
        <v>118.08566443899892</v>
      </c>
      <c r="AN152" s="7">
        <f t="shared" si="23"/>
        <v>118.08683174958901</v>
      </c>
      <c r="AO152" s="9">
        <f t="shared" si="24"/>
        <v>89.745240454497946</v>
      </c>
      <c r="AP152" s="9">
        <f t="shared" si="25"/>
        <v>41.444029414193324</v>
      </c>
      <c r="AQ152" s="9">
        <f t="shared" si="26"/>
        <v>0.50218013036550246</v>
      </c>
    </row>
    <row r="153" spans="1:43">
      <c r="A153">
        <v>4267.5427723703961</v>
      </c>
      <c r="B153">
        <v>-0.74181532332755429</v>
      </c>
      <c r="C153">
        <v>22.597795056649691</v>
      </c>
      <c r="D153">
        <v>-1.6483593040407731E-3</v>
      </c>
      <c r="E153">
        <v>-8.2299699004039439E-2</v>
      </c>
      <c r="F153">
        <v>0.8476504416466798</v>
      </c>
      <c r="G153">
        <v>0.35280455160818408</v>
      </c>
      <c r="H153">
        <v>0.99980921220036789</v>
      </c>
      <c r="I153">
        <v>-1.4361276609833463E-3</v>
      </c>
      <c r="J153">
        <v>1.5741471392524446</v>
      </c>
      <c r="K153">
        <v>118.97003930711968</v>
      </c>
      <c r="L153">
        <v>118.98045298263753</v>
      </c>
      <c r="M153">
        <v>89.24193750677783</v>
      </c>
      <c r="N153">
        <v>1.1119726061465319E-4</v>
      </c>
      <c r="O153">
        <v>-8.4040062941332216E-3</v>
      </c>
      <c r="P153">
        <v>3.7903728360047132E-6</v>
      </c>
      <c r="Q153">
        <v>2.8848852307351878E-5</v>
      </c>
      <c r="R153">
        <v>1075.8972298929718</v>
      </c>
      <c r="S153">
        <v>1.0740688777864848E-4</v>
      </c>
      <c r="T153">
        <v>-8.4328551464405727E-3</v>
      </c>
      <c r="U153">
        <v>1.5101232867201591</v>
      </c>
      <c r="V153">
        <v>118.56456502512476</v>
      </c>
      <c r="W153">
        <v>118.5741816414439</v>
      </c>
      <c r="X153">
        <v>89.270279340441505</v>
      </c>
      <c r="Y153">
        <v>3.9944200349386902E-3</v>
      </c>
      <c r="Z153">
        <v>89.274273760476447</v>
      </c>
      <c r="AA153">
        <v>4.4217803091420889</v>
      </c>
      <c r="AB153" s="7">
        <f t="shared" si="18"/>
        <v>26813.76204511811</v>
      </c>
      <c r="AC153" s="7">
        <f>等価回路パラメータ!$B$4/(等価回路パラメータ!$B$4^2+(AB153*等価回路パラメータ!$B$5)^2)</f>
        <v>1.6051612112055876E-5</v>
      </c>
      <c r="AD153" s="7">
        <f>-(AB153*等価回路パラメータ!$B$5)/(等価回路パラメータ!$B$4^2+(AB153*等価回路パラメータ!$B$5)^2)</f>
        <v>-8.2613706660813174E-3</v>
      </c>
      <c r="AE153" s="7">
        <f>AB153*等価回路パラメータ!$B$6</f>
        <v>2.9071301914084525E-7</v>
      </c>
      <c r="AF153" s="7">
        <f>1/等価回路パラメータ!$B$7</f>
        <v>2.0783638028968546E-5</v>
      </c>
      <c r="AG153" s="7">
        <f>AB153*等価回路パラメータ!$B$9-1/(AB153*等価回路パラメータ!$B$10)</f>
        <v>-1278495.0440878298</v>
      </c>
      <c r="AH153" s="7">
        <f>等価回路パラメータ!$B$8/(等価回路パラメータ!$B$8^2+AG153^2)</f>
        <v>1.0563516230555694E-11</v>
      </c>
      <c r="AI153" s="7">
        <f>-AG153/(等価回路パラメータ!$B$8^2+AG153^2)</f>
        <v>7.8216963330591226E-7</v>
      </c>
      <c r="AJ153" s="7">
        <f t="shared" si="19"/>
        <v>3.6835260704540654E-5</v>
      </c>
      <c r="AK153" s="7">
        <f t="shared" si="20"/>
        <v>-8.2602977834288719E-3</v>
      </c>
      <c r="AL153" s="7">
        <f t="shared" si="21"/>
        <v>0.53983831342983868</v>
      </c>
      <c r="AM153" s="7">
        <f t="shared" si="22"/>
        <v>121.05860359187825</v>
      </c>
      <c r="AN153" s="7">
        <f t="shared" si="23"/>
        <v>121.05980724014128</v>
      </c>
      <c r="AO153" s="9">
        <f t="shared" si="24"/>
        <v>89.744501827698443</v>
      </c>
      <c r="AP153" s="9">
        <f t="shared" si="25"/>
        <v>41.659999561263092</v>
      </c>
      <c r="AQ153" s="9">
        <f t="shared" si="26"/>
        <v>0.47022806722199562</v>
      </c>
    </row>
    <row r="154" spans="1:43">
      <c r="A154">
        <v>4374.9567360011042</v>
      </c>
      <c r="B154">
        <v>-0.71028417185283288</v>
      </c>
      <c r="C154">
        <v>22.110966651533499</v>
      </c>
      <c r="D154">
        <v>-1.1862352355279291E-3</v>
      </c>
      <c r="E154">
        <v>-8.1406647492215711E-2</v>
      </c>
      <c r="F154">
        <v>0.85371099026567354</v>
      </c>
      <c r="G154">
        <v>0.34684644662816011</v>
      </c>
      <c r="H154">
        <v>0.99986242972855621</v>
      </c>
      <c r="I154">
        <v>-1.420619525918463E-3</v>
      </c>
      <c r="J154">
        <v>1.611728654409972</v>
      </c>
      <c r="K154">
        <v>121.89552332863333</v>
      </c>
      <c r="L154">
        <v>121.90617817328554</v>
      </c>
      <c r="M154">
        <v>89.242467104763932</v>
      </c>
      <c r="N154">
        <v>1.0845273157065917E-4</v>
      </c>
      <c r="O154">
        <v>-8.2023127373539815E-3</v>
      </c>
      <c r="P154">
        <v>2.7222933879529997E-6</v>
      </c>
      <c r="Q154">
        <v>2.8534289317455872E-5</v>
      </c>
      <c r="R154">
        <v>1038.0384233555585</v>
      </c>
      <c r="S154">
        <v>1.0573043818270616E-4</v>
      </c>
      <c r="T154">
        <v>-8.2308470266714371E-3</v>
      </c>
      <c r="U154">
        <v>1.5604121184008439</v>
      </c>
      <c r="V154">
        <v>121.47413427841461</v>
      </c>
      <c r="W154">
        <v>121.48415610551673</v>
      </c>
      <c r="X154">
        <v>89.264039936400124</v>
      </c>
      <c r="Y154">
        <v>4.0949595048970335E-3</v>
      </c>
      <c r="Z154">
        <v>89.268134895905021</v>
      </c>
      <c r="AA154">
        <v>4.4190628833257222</v>
      </c>
      <c r="AB154" s="7">
        <f t="shared" si="18"/>
        <v>27488.663883188499</v>
      </c>
      <c r="AC154" s="7">
        <f>等価回路パラメータ!$B$4/(等価回路パラメータ!$B$4^2+(AB154*等価回路パラメータ!$B$5)^2)</f>
        <v>1.5273092285444922E-5</v>
      </c>
      <c r="AD154" s="7">
        <f>-(AB154*等価回路パラメータ!$B$5)/(等価回路パラメータ!$B$4^2+(AB154*等価回路パラメータ!$B$5)^2)</f>
        <v>-8.0585389201811557E-3</v>
      </c>
      <c r="AE154" s="7">
        <f>AB154*等価回路パラメータ!$B$6</f>
        <v>2.9803025984131126E-7</v>
      </c>
      <c r="AF154" s="7">
        <f>1/等価回路パラメータ!$B$7</f>
        <v>2.0783638028968546E-5</v>
      </c>
      <c r="AG154" s="7">
        <f>AB154*等価回路パラメータ!$B$9-1/(AB154*等価回路パラメータ!$B$10)</f>
        <v>-1247105.4233993904</v>
      </c>
      <c r="AH154" s="7">
        <f>等価回路パラメータ!$B$8/(等価回路パラメータ!$B$8^2+AG154^2)</f>
        <v>1.110197553402118E-11</v>
      </c>
      <c r="AI154" s="7">
        <f>-AG154/(等価回路パラメータ!$B$8^2+AG154^2)</f>
        <v>8.0185682865726156E-7</v>
      </c>
      <c r="AJ154" s="7">
        <f t="shared" si="19"/>
        <v>3.6056741416389005E-5</v>
      </c>
      <c r="AK154" s="7">
        <f t="shared" si="20"/>
        <v>-8.0574390330926584E-3</v>
      </c>
      <c r="AL154" s="7">
        <f t="shared" si="21"/>
        <v>0.55537167016129729</v>
      </c>
      <c r="AM154" s="7">
        <f t="shared" si="22"/>
        <v>124.10642773718641</v>
      </c>
      <c r="AN154" s="7">
        <f t="shared" si="23"/>
        <v>124.10767036479852</v>
      </c>
      <c r="AO154" s="9">
        <f t="shared" si="24"/>
        <v>89.7436052190087</v>
      </c>
      <c r="AP154" s="9">
        <f t="shared" si="25"/>
        <v>41.875972470290989</v>
      </c>
      <c r="AQ154" s="9">
        <f t="shared" si="26"/>
        <v>0.47547032310367854</v>
      </c>
    </row>
    <row r="155" spans="1:43">
      <c r="A155">
        <v>4485.074306882706</v>
      </c>
      <c r="B155">
        <v>-0.67952625666075894</v>
      </c>
      <c r="C155">
        <v>21.628551102379902</v>
      </c>
      <c r="D155">
        <v>-1.0810016165884119E-3</v>
      </c>
      <c r="E155">
        <v>-8.3670715454628564E-2</v>
      </c>
      <c r="F155">
        <v>0.85963976986378621</v>
      </c>
      <c r="G155">
        <v>0.34085107841251683</v>
      </c>
      <c r="H155">
        <v>0.99987448668559964</v>
      </c>
      <c r="I155">
        <v>-1.4601472193421228E-3</v>
      </c>
      <c r="J155">
        <v>1.64183261948236</v>
      </c>
      <c r="K155">
        <v>124.92145465172523</v>
      </c>
      <c r="L155">
        <v>124.93224342279875</v>
      </c>
      <c r="M155">
        <v>89.247009537740283</v>
      </c>
      <c r="N155">
        <v>1.0519129517325205E-4</v>
      </c>
      <c r="O155">
        <v>-8.0036475422718013E-3</v>
      </c>
      <c r="P155">
        <v>2.4778361771133725E-6</v>
      </c>
      <c r="Q155">
        <v>2.9327524288375026E-5</v>
      </c>
      <c r="R155">
        <v>1040.7008088984542</v>
      </c>
      <c r="S155">
        <v>1.0271345899613868E-4</v>
      </c>
      <c r="T155">
        <v>-8.032975066560177E-3</v>
      </c>
      <c r="U155">
        <v>1.5914885490398918</v>
      </c>
      <c r="V155">
        <v>124.46653007405864</v>
      </c>
      <c r="W155">
        <v>124.47670442487731</v>
      </c>
      <c r="X155">
        <v>89.267428697462833</v>
      </c>
      <c r="Y155">
        <v>4.1980295512422132E-3</v>
      </c>
      <c r="Z155">
        <v>89.27162672701408</v>
      </c>
      <c r="AA155">
        <v>4.4167525787439628</v>
      </c>
      <c r="AB155" s="7">
        <f t="shared" si="18"/>
        <v>28180.552986614086</v>
      </c>
      <c r="AC155" s="7">
        <f>等価回路パラメータ!$B$4/(等価回路パラメータ!$B$4^2+(AB155*等価回路パラメータ!$B$5)^2)</f>
        <v>1.4532331348388174E-5</v>
      </c>
      <c r="AD155" s="7">
        <f>-(AB155*等価回路パラメータ!$B$5)/(等価回路パラメータ!$B$4^2+(AB155*等価回路パラメータ!$B$5)^2)</f>
        <v>-7.8606869944719306E-3</v>
      </c>
      <c r="AE155" s="7">
        <f>AB155*等価回路パラメータ!$B$6</f>
        <v>3.0553167533940721E-7</v>
      </c>
      <c r="AF155" s="7">
        <f>1/等価回路パラメータ!$B$7</f>
        <v>2.0783638028968546E-5</v>
      </c>
      <c r="AG155" s="7">
        <f>AB155*等価回路パラメータ!$B$9-1/(AB155*等価回路パラメータ!$B$10)</f>
        <v>-1216486.4807927648</v>
      </c>
      <c r="AH155" s="7">
        <f>等価回路パラメータ!$B$8/(等価回路パラメータ!$B$8^2+AG155^2)</f>
        <v>1.166788199082444E-11</v>
      </c>
      <c r="AI155" s="7">
        <f>-AG155/(等価回路パラメータ!$B$8^2+AG155^2)</f>
        <v>8.2203955044930008E-7</v>
      </c>
      <c r="AJ155" s="7">
        <f t="shared" si="19"/>
        <v>3.5315981045238715E-5</v>
      </c>
      <c r="AK155" s="7">
        <f t="shared" si="20"/>
        <v>-7.8595594232461416E-3</v>
      </c>
      <c r="AL155" s="7">
        <f t="shared" si="21"/>
        <v>0.57169724960571811</v>
      </c>
      <c r="AM155" s="7">
        <f t="shared" si="22"/>
        <v>127.23102607929127</v>
      </c>
      <c r="AN155" s="7">
        <f t="shared" si="23"/>
        <v>127.23231049908078</v>
      </c>
      <c r="AO155" s="9">
        <f t="shared" si="24"/>
        <v>89.742550067213074</v>
      </c>
      <c r="AP155" s="9">
        <f t="shared" si="25"/>
        <v>42.091948278066752</v>
      </c>
      <c r="AQ155" s="9">
        <f t="shared" si="26"/>
        <v>0.4709233401989934</v>
      </c>
    </row>
    <row r="156" spans="1:43">
      <c r="A156">
        <v>4597.9635347539815</v>
      </c>
      <c r="B156">
        <v>-0.65063354547371433</v>
      </c>
      <c r="C156">
        <v>21.15830590551866</v>
      </c>
      <c r="D156">
        <v>-1.9884106173118782E-3</v>
      </c>
      <c r="E156">
        <v>-7.9825135067721931E-2</v>
      </c>
      <c r="F156">
        <v>0.86528175029670529</v>
      </c>
      <c r="G156">
        <v>0.33489648077853973</v>
      </c>
      <c r="H156">
        <v>0.9997701316721026</v>
      </c>
      <c r="I156">
        <v>-1.3928920788174532E-3</v>
      </c>
      <c r="J156">
        <v>1.6867914448291736</v>
      </c>
      <c r="K156">
        <v>127.99116154958641</v>
      </c>
      <c r="L156">
        <v>128.00227615238208</v>
      </c>
      <c r="M156">
        <v>89.244944457163882</v>
      </c>
      <c r="N156">
        <v>1.0294991796217926E-4</v>
      </c>
      <c r="O156">
        <v>-7.8116827197617245E-3</v>
      </c>
      <c r="P156">
        <v>4.5779055495670915E-6</v>
      </c>
      <c r="Q156">
        <v>2.7982529283776164E-5</v>
      </c>
      <c r="R156">
        <v>968.59355713985281</v>
      </c>
      <c r="S156">
        <v>9.837201241261217E-5</v>
      </c>
      <c r="T156">
        <v>-7.8396652490455004E-3</v>
      </c>
      <c r="U156">
        <v>1.6003248279089133</v>
      </c>
      <c r="V156">
        <v>127.53638593789424</v>
      </c>
      <c r="W156">
        <v>127.54642596973984</v>
      </c>
      <c r="X156">
        <v>89.2810910712642</v>
      </c>
      <c r="Y156">
        <v>4.3036938685297272E-3</v>
      </c>
      <c r="Z156">
        <v>89.285394765132736</v>
      </c>
      <c r="AA156">
        <v>4.4145731240945185</v>
      </c>
      <c r="AB156" s="7">
        <f t="shared" si="18"/>
        <v>28889.856924513733</v>
      </c>
      <c r="AC156" s="7">
        <f>等価回路パラメータ!$B$4/(等価回路パラメータ!$B$4^2+(AB156*等価回路パラメータ!$B$5)^2)</f>
        <v>1.3827497974075378E-5</v>
      </c>
      <c r="AD156" s="7">
        <f>-(AB156*等価回路パラメータ!$B$5)/(等価回路パラメータ!$B$4^2+(AB156*等価回路パラメータ!$B$5)^2)</f>
        <v>-7.6676926319986204E-3</v>
      </c>
      <c r="AE156" s="7">
        <f>AB156*等価回路パラメータ!$B$6</f>
        <v>3.1322190131099329E-7</v>
      </c>
      <c r="AF156" s="7">
        <f>1/等価回路パラメータ!$B$7</f>
        <v>2.0783638028968546E-5</v>
      </c>
      <c r="AG156" s="7">
        <f>AB156*等価回路パラメータ!$B$9-1/(AB156*等価回路パラメータ!$B$10)</f>
        <v>-1186619.2945733552</v>
      </c>
      <c r="AH156" s="7">
        <f>等価回路パラメータ!$B$8/(等価回路パラメータ!$B$8^2+AG156^2)</f>
        <v>1.2262634678615666E-11</v>
      </c>
      <c r="AI156" s="7">
        <f>-AG156/(等価回路パラメータ!$B$8^2+AG156^2)</f>
        <v>8.4273027108312157E-7</v>
      </c>
      <c r="AJ156" s="7">
        <f t="shared" si="19"/>
        <v>3.4611148265678602E-5</v>
      </c>
      <c r="AK156" s="7">
        <f t="shared" si="20"/>
        <v>-7.6665366798262264E-3</v>
      </c>
      <c r="AL156" s="7">
        <f t="shared" si="21"/>
        <v>0.5888554794372256</v>
      </c>
      <c r="AM156" s="7">
        <f t="shared" si="22"/>
        <v>130.43433571081019</v>
      </c>
      <c r="AN156" s="7">
        <f t="shared" si="23"/>
        <v>130.43566491989836</v>
      </c>
      <c r="AO156" s="9">
        <f t="shared" si="24"/>
        <v>89.741335712575165</v>
      </c>
      <c r="AP156" s="9">
        <f t="shared" si="25"/>
        <v>42.307927128551967</v>
      </c>
      <c r="AQ156" s="9">
        <f t="shared" si="26"/>
        <v>0.45594094744242852</v>
      </c>
    </row>
    <row r="157" spans="1:43">
      <c r="A157">
        <v>4713.6941821642386</v>
      </c>
      <c r="B157">
        <v>-0.62259764732402401</v>
      </c>
      <c r="C157">
        <v>20.694897248947239</v>
      </c>
      <c r="D157">
        <v>-1.859975956651974E-3</v>
      </c>
      <c r="E157">
        <v>-8.574840960447716E-2</v>
      </c>
      <c r="F157">
        <v>0.87076815696248333</v>
      </c>
      <c r="G157">
        <v>0.32894724710143514</v>
      </c>
      <c r="H157">
        <v>0.99978476562634733</v>
      </c>
      <c r="I157">
        <v>-1.4962710749988626E-3</v>
      </c>
      <c r="J157">
        <v>1.7242340854040947</v>
      </c>
      <c r="K157">
        <v>131.14999030450488</v>
      </c>
      <c r="L157">
        <v>131.16132410147816</v>
      </c>
      <c r="M157">
        <v>89.246773526280862</v>
      </c>
      <c r="N157">
        <v>1.0022697930055592E-4</v>
      </c>
      <c r="O157">
        <v>-7.6235399095692475E-3</v>
      </c>
      <c r="P157">
        <v>4.277920504196925E-6</v>
      </c>
      <c r="Q157">
        <v>3.0058474461275013E-5</v>
      </c>
      <c r="R157">
        <v>1014.905636096425</v>
      </c>
      <c r="S157">
        <v>9.5949058796358989E-5</v>
      </c>
      <c r="T157">
        <v>-7.6535983840305228E-3</v>
      </c>
      <c r="U157">
        <v>1.637725573797028</v>
      </c>
      <c r="V157">
        <v>130.63696468040857</v>
      </c>
      <c r="W157">
        <v>130.64722992075028</v>
      </c>
      <c r="X157">
        <v>89.28175116215894</v>
      </c>
      <c r="Y157">
        <v>4.4120177545057277E-3</v>
      </c>
      <c r="Z157">
        <v>89.286163179913444</v>
      </c>
      <c r="AA157">
        <v>4.4108756053966527</v>
      </c>
      <c r="AB157" s="7">
        <f t="shared" si="18"/>
        <v>29617.014027912239</v>
      </c>
      <c r="AC157" s="7">
        <f>等価回路パラメータ!$B$4/(等価回路パラメータ!$B$4^2+(AB157*等価回路パラメータ!$B$5)^2)</f>
        <v>1.3156849654892739E-5</v>
      </c>
      <c r="AD157" s="7">
        <f>-(AB157*等価回路パラメータ!$B$5)/(等価回路パラメータ!$B$4^2+(AB157*等価回路パラメータ!$B$5)^2)</f>
        <v>-7.4794365769121031E-3</v>
      </c>
      <c r="AE157" s="7">
        <f>AB157*等価回路パラメータ!$B$6</f>
        <v>3.2110569011179604E-7</v>
      </c>
      <c r="AF157" s="7">
        <f>1/等価回路パラメータ!$B$7</f>
        <v>2.0783638028968546E-5</v>
      </c>
      <c r="AG157" s="7">
        <f>AB157*等価回路パラメータ!$B$9-1/(AB157*等価回路パラメータ!$B$10)</f>
        <v>-1157485.4076120746</v>
      </c>
      <c r="AH157" s="7">
        <f>等価回路パラメータ!$B$8/(等価回路パラメータ!$B$8^2+AG157^2)</f>
        <v>1.2887703990968098E-11</v>
      </c>
      <c r="AI157" s="7">
        <f>-AG157/(等価回路パラメータ!$B$8^2+AG157^2)</f>
        <v>8.6394177689073564E-7</v>
      </c>
      <c r="AJ157" s="7">
        <f t="shared" si="19"/>
        <v>3.3940500571565281E-5</v>
      </c>
      <c r="AK157" s="7">
        <f t="shared" si="20"/>
        <v>-7.4782515294450997E-3</v>
      </c>
      <c r="AL157" s="7">
        <f t="shared" si="21"/>
        <v>0.60688885280978833</v>
      </c>
      <c r="AM157" s="7">
        <f t="shared" si="22"/>
        <v>133.71834284407183</v>
      </c>
      <c r="AN157" s="7">
        <f t="shared" si="23"/>
        <v>133.71972003801233</v>
      </c>
      <c r="AO157" s="9">
        <f t="shared" si="24"/>
        <v>89.739961396387429</v>
      </c>
      <c r="AP157" s="9">
        <f t="shared" si="25"/>
        <v>42.523909173236575</v>
      </c>
      <c r="AQ157" s="9">
        <f t="shared" si="26"/>
        <v>0.45379821647398444</v>
      </c>
    </row>
    <row r="158" spans="1:43">
      <c r="A158">
        <v>4832.3377675847214</v>
      </c>
      <c r="B158">
        <v>-0.59628462686583428</v>
      </c>
      <c r="C158">
        <v>20.24015703770791</v>
      </c>
      <c r="D158">
        <v>-1.9613189433242951E-3</v>
      </c>
      <c r="E158">
        <v>-8.3385208774231501E-2</v>
      </c>
      <c r="F158">
        <v>0.87600120552194993</v>
      </c>
      <c r="G158">
        <v>0.32300294549663072</v>
      </c>
      <c r="H158">
        <v>0.99977316152665774</v>
      </c>
      <c r="I158">
        <v>-1.4550173392669597E-3</v>
      </c>
      <c r="J158">
        <v>1.7856249142161085</v>
      </c>
      <c r="K158">
        <v>134.37476438954977</v>
      </c>
      <c r="L158">
        <v>134.38662791022506</v>
      </c>
      <c r="M158">
        <v>89.238675873870704</v>
      </c>
      <c r="N158">
        <v>9.8873093806350857E-5</v>
      </c>
      <c r="O158">
        <v>-7.4405596488480944E-3</v>
      </c>
      <c r="P158">
        <v>4.5134824976544604E-6</v>
      </c>
      <c r="Q158">
        <v>2.9230413425582102E-5</v>
      </c>
      <c r="R158">
        <v>962.71515135133404</v>
      </c>
      <c r="S158">
        <v>9.4359611308696394E-5</v>
      </c>
      <c r="T158">
        <v>-7.4697900622736763E-3</v>
      </c>
      <c r="U158">
        <v>1.6908304304102975</v>
      </c>
      <c r="V158">
        <v>133.85121209061975</v>
      </c>
      <c r="W158">
        <v>133.86189108806315</v>
      </c>
      <c r="X158">
        <v>89.276268824516379</v>
      </c>
      <c r="Y158">
        <v>4.5230681504592994E-3</v>
      </c>
      <c r="Z158">
        <v>89.280791892666841</v>
      </c>
      <c r="AA158">
        <v>4.408442262865953</v>
      </c>
      <c r="AB158" s="7">
        <f t="shared" si="18"/>
        <v>30362.473660617325</v>
      </c>
      <c r="AC158" s="7">
        <f>等価回路パラメータ!$B$4/(等価回路パラメータ!$B$4^2+(AB158*等価回路パラメータ!$B$5)^2)</f>
        <v>1.2518728394808814E-5</v>
      </c>
      <c r="AD158" s="7">
        <f>-(AB158*等価回路パラメータ!$B$5)/(等価回路パラメータ!$B$4^2+(AB158*等価回路パラメータ!$B$5)^2)</f>
        <v>-7.2958025008253496E-3</v>
      </c>
      <c r="AE158" s="7">
        <f>AB158*等価回路パラメータ!$B$6</f>
        <v>3.2918791371423819E-7</v>
      </c>
      <c r="AF158" s="7">
        <f>1/等価回路パラメータ!$B$7</f>
        <v>2.0783638028968546E-5</v>
      </c>
      <c r="AG158" s="7">
        <f>AB158*等価回路パラメータ!$B$9-1/(AB158*等価回路パラメータ!$B$10)</f>
        <v>-1129066.8159393307</v>
      </c>
      <c r="AH158" s="7">
        <f>等価回路パラメータ!$B$8/(等価回路パラメータ!$B$8^2+AG158^2)</f>
        <v>1.3544635272605259E-11</v>
      </c>
      <c r="AI158" s="7">
        <f>-AG158/(等価回路パラメータ!$B$8^2+AG158^2)</f>
        <v>8.8568717603676728E-7</v>
      </c>
      <c r="AJ158" s="7">
        <f t="shared" si="19"/>
        <v>3.3302379968412637E-5</v>
      </c>
      <c r="AK158" s="7">
        <f t="shared" si="20"/>
        <v>-7.2945876257355987E-3</v>
      </c>
      <c r="AL158" s="7">
        <f t="shared" si="21"/>
        <v>0.62584203413787587</v>
      </c>
      <c r="AM158" s="7">
        <f t="shared" si="22"/>
        <v>137.08508407559765</v>
      </c>
      <c r="AN158" s="7">
        <f t="shared" si="23"/>
        <v>137.08651266359274</v>
      </c>
      <c r="AO158" s="9">
        <f t="shared" si="24"/>
        <v>89.73842626045618</v>
      </c>
      <c r="AP158" s="9">
        <f t="shared" si="25"/>
        <v>42.73989457151405</v>
      </c>
      <c r="AQ158" s="9">
        <f t="shared" si="26"/>
        <v>0.45763436778935329</v>
      </c>
    </row>
    <row r="159" spans="1:43">
      <c r="A159">
        <v>4953.9676096051107</v>
      </c>
      <c r="B159">
        <v>-0.57011693644661887</v>
      </c>
      <c r="C159">
        <v>19.794583629565459</v>
      </c>
      <c r="D159">
        <v>-2.7618861682043448E-3</v>
      </c>
      <c r="E159">
        <v>-8.6410026282507602E-2</v>
      </c>
      <c r="F159">
        <v>0.88113717359205923</v>
      </c>
      <c r="G159">
        <v>0.31713481201534344</v>
      </c>
      <c r="H159">
        <v>0.9996809397718166</v>
      </c>
      <c r="I159">
        <v>-1.5076594210922175E-3</v>
      </c>
      <c r="J159">
        <v>1.8061127825230516</v>
      </c>
      <c r="K159">
        <v>137.68892571979683</v>
      </c>
      <c r="L159">
        <v>137.7007709101693</v>
      </c>
      <c r="M159">
        <v>89.248474744069256</v>
      </c>
      <c r="N159">
        <v>9.5251565675864467E-5</v>
      </c>
      <c r="O159">
        <v>-7.2614987712546512E-3</v>
      </c>
      <c r="P159">
        <v>6.3631897841747705E-6</v>
      </c>
      <c r="Q159">
        <v>3.0293544552364426E-5</v>
      </c>
      <c r="R159">
        <v>973.23352497003441</v>
      </c>
      <c r="S159">
        <v>8.8888375891689702E-5</v>
      </c>
      <c r="T159">
        <v>-7.291792315807016E-3</v>
      </c>
      <c r="U159">
        <v>1.6715210807016063</v>
      </c>
      <c r="V159">
        <v>137.12011778481511</v>
      </c>
      <c r="W159">
        <v>137.13030549096288</v>
      </c>
      <c r="X159">
        <v>89.301587824080613</v>
      </c>
      <c r="Y159">
        <v>4.6369136825903838E-3</v>
      </c>
      <c r="Z159">
        <v>89.306224737763202</v>
      </c>
      <c r="AA159">
        <v>4.4052255207489761</v>
      </c>
      <c r="AB159" s="7">
        <f t="shared" si="18"/>
        <v>31126.696496914406</v>
      </c>
      <c r="AC159" s="7">
        <f>等価回路パラメータ!$B$4/(等価回路パラメータ!$B$4^2+(AB159*等価回路パラメータ!$B$5)^2)</f>
        <v>1.1911556610663703E-5</v>
      </c>
      <c r="AD159" s="7">
        <f>-(AB159*等価回路パラメータ!$B$5)/(等価回路パラメータ!$B$4^2+(AB159*等価回路パラメータ!$B$5)^2)</f>
        <v>-7.1166769309748941E-3</v>
      </c>
      <c r="AE159" s="7">
        <f>AB159*等価回路パラメータ!$B$6</f>
        <v>3.374735667181871E-7</v>
      </c>
      <c r="AF159" s="7">
        <f>1/等価回路パラメータ!$B$7</f>
        <v>2.0783638028968546E-5</v>
      </c>
      <c r="AG159" s="7">
        <f>AB159*等価回路パラメータ!$B$9-1/(AB159*等価回路パラメータ!$B$10)</f>
        <v>-1101345.9576190547</v>
      </c>
      <c r="AH159" s="7">
        <f>等価回路パラメータ!$B$8/(等価回路パラメータ!$B$8^2+AG159^2)</f>
        <v>1.4235052639928875E-11</v>
      </c>
      <c r="AI159" s="7">
        <f>-AG159/(等価回路パラメータ!$B$8^2+AG159^2)</f>
        <v>9.0797990661904226E-7</v>
      </c>
      <c r="AJ159" s="7">
        <f t="shared" si="19"/>
        <v>3.2695208874684887E-5</v>
      </c>
      <c r="AK159" s="7">
        <f t="shared" si="20"/>
        <v>-7.1154314775015567E-3</v>
      </c>
      <c r="AL159" s="7">
        <f t="shared" si="21"/>
        <v>0.64576197032104043</v>
      </c>
      <c r="AM159" s="7">
        <f t="shared" si="22"/>
        <v>140.53664768459265</v>
      </c>
      <c r="AN159" s="7">
        <f t="shared" si="23"/>
        <v>140.53813130586886</v>
      </c>
      <c r="AO159" s="9">
        <f t="shared" si="24"/>
        <v>89.73672934652167</v>
      </c>
      <c r="AP159" s="9">
        <f t="shared" si="25"/>
        <v>42.955883491076072</v>
      </c>
      <c r="AQ159" s="9">
        <f t="shared" si="26"/>
        <v>0.43050460875846852</v>
      </c>
    </row>
    <row r="160" spans="1:43">
      <c r="A160">
        <v>5078.6588722424822</v>
      </c>
      <c r="B160">
        <v>-0.54571624399461238</v>
      </c>
      <c r="C160">
        <v>19.355122676966541</v>
      </c>
      <c r="D160">
        <v>-2.7277576075944998E-3</v>
      </c>
      <c r="E160">
        <v>-8.666358568707011E-2</v>
      </c>
      <c r="F160">
        <v>0.8860292384414753</v>
      </c>
      <c r="G160">
        <v>0.31124031177217071</v>
      </c>
      <c r="H160">
        <v>0.99968486103974719</v>
      </c>
      <c r="I160">
        <v>-1.5120893968360468E-3</v>
      </c>
      <c r="J160">
        <v>1.8634884410945181</v>
      </c>
      <c r="K160">
        <v>141.08671408137548</v>
      </c>
      <c r="L160">
        <v>141.09902012221733</v>
      </c>
      <c r="M160">
        <v>89.243275205829917</v>
      </c>
      <c r="N160">
        <v>9.3600616176553274E-5</v>
      </c>
      <c r="O160">
        <v>-7.0866033194096501E-3</v>
      </c>
      <c r="P160">
        <v>6.2841311654268334E-6</v>
      </c>
      <c r="Q160">
        <v>3.0382317720442283E-5</v>
      </c>
      <c r="R160">
        <v>952.12066205615452</v>
      </c>
      <c r="S160">
        <v>8.7316485011126437E-5</v>
      </c>
      <c r="T160">
        <v>-7.1169856371300928E-3</v>
      </c>
      <c r="U160">
        <v>1.723608788313185</v>
      </c>
      <c r="V160">
        <v>140.48777832608599</v>
      </c>
      <c r="W160">
        <v>140.498351186961</v>
      </c>
      <c r="X160">
        <v>89.297087933460205</v>
      </c>
      <c r="Y160">
        <v>4.7536247044189638E-3</v>
      </c>
      <c r="Z160">
        <v>89.301841558164625</v>
      </c>
      <c r="AA160">
        <v>4.4026040982591654</v>
      </c>
      <c r="AB160" s="7">
        <f t="shared" si="18"/>
        <v>31910.154806251212</v>
      </c>
      <c r="AC160" s="7">
        <f>等価回路パラメータ!$B$4/(等価回路パラメータ!$B$4^2+(AB160*等価回路パラメータ!$B$5)^2)</f>
        <v>1.1333833232231303E-5</v>
      </c>
      <c r="AD160" s="7">
        <f>-(AB160*等価回路パラメータ!$B$5)/(等価回路パラメータ!$B$4^2+(AB160*等価回路パラメータ!$B$5)^2)</f>
        <v>-6.9419491801434282E-3</v>
      </c>
      <c r="AE160" s="7">
        <f>AB160*等価回路パラメータ!$B$6</f>
        <v>3.4596776943748635E-7</v>
      </c>
      <c r="AF160" s="7">
        <f>1/等価回路パラメータ!$B$7</f>
        <v>2.0783638028968546E-5</v>
      </c>
      <c r="AG160" s="7">
        <f>AB160*等価回路パラメータ!$B$9-1/(AB160*等価回路パラメータ!$B$10)</f>
        <v>-1074305.7018958863</v>
      </c>
      <c r="AH160" s="7">
        <f>等価回路パラメータ!$B$8/(等価回路パラメータ!$B$8^2+AG160^2)</f>
        <v>1.4960662996293372E-11</v>
      </c>
      <c r="AI160" s="7">
        <f>-AG160/(等価回路パラメータ!$B$8^2+AG160^2)</f>
        <v>9.3083374497307924E-7</v>
      </c>
      <c r="AJ160" s="7">
        <f t="shared" si="19"/>
        <v>3.2117486221862846E-5</v>
      </c>
      <c r="AK160" s="7">
        <f t="shared" si="20"/>
        <v>-6.9406723786290181E-3</v>
      </c>
      <c r="AL160" s="7">
        <f t="shared" si="21"/>
        <v>0.66669800769534671</v>
      </c>
      <c r="AM160" s="7">
        <f t="shared" si="22"/>
        <v>144.07517496647034</v>
      </c>
      <c r="AN160" s="7">
        <f t="shared" si="23"/>
        <v>144.07671750790448</v>
      </c>
      <c r="AO160" s="9">
        <f t="shared" si="24"/>
        <v>89.734869595612466</v>
      </c>
      <c r="AP160" s="9">
        <f t="shared" si="25"/>
        <v>43.171876108327929</v>
      </c>
      <c r="AQ160" s="9">
        <f t="shared" si="26"/>
        <v>0.43302803744785479</v>
      </c>
    </row>
    <row r="161" spans="1:43">
      <c r="A161">
        <v>5206.4886113906659</v>
      </c>
      <c r="B161">
        <v>-0.52141607515028809</v>
      </c>
      <c r="C161">
        <v>18.922288369957439</v>
      </c>
      <c r="D161">
        <v>-2.9408944140503291E-3</v>
      </c>
      <c r="E161">
        <v>-8.7333885854008031E-2</v>
      </c>
      <c r="F161">
        <v>0.89084395845836073</v>
      </c>
      <c r="G161">
        <v>0.30539127657323845</v>
      </c>
      <c r="H161">
        <v>0.99966031303419056</v>
      </c>
      <c r="I161">
        <v>-1.5237472642304038E-3</v>
      </c>
      <c r="J161">
        <v>1.8831061482573657</v>
      </c>
      <c r="K161">
        <v>144.59639192637465</v>
      </c>
      <c r="L161">
        <v>144.608653430185</v>
      </c>
      <c r="M161">
        <v>89.253868411791018</v>
      </c>
      <c r="N161">
        <v>9.0050522526830527E-5</v>
      </c>
      <c r="O161">
        <v>-6.9146291410678339E-3</v>
      </c>
      <c r="P161">
        <v>6.7766711698382575E-6</v>
      </c>
      <c r="Q161">
        <v>3.0618061113534735E-5</v>
      </c>
      <c r="R161">
        <v>935.95052977695855</v>
      </c>
      <c r="S161">
        <v>8.3273851356992269E-5</v>
      </c>
      <c r="T161">
        <v>-6.9452472021813687E-3</v>
      </c>
      <c r="U161">
        <v>1.7261192833918197</v>
      </c>
      <c r="V161">
        <v>143.96265968550907</v>
      </c>
      <c r="W161">
        <v>143.97300744065254</v>
      </c>
      <c r="X161">
        <v>89.313053737679326</v>
      </c>
      <c r="Y161">
        <v>4.8732733402616635E-3</v>
      </c>
      <c r="Z161">
        <v>89.317927011019592</v>
      </c>
      <c r="AA161">
        <v>4.4007335115413113</v>
      </c>
      <c r="AB161" s="7">
        <f t="shared" si="18"/>
        <v>32713.332745087679</v>
      </c>
      <c r="AC161" s="7">
        <f>等価回路パラメータ!$B$4/(等価回路パラメータ!$B$4^2+(AB161*等価回路パラメータ!$B$5)^2)</f>
        <v>1.0784129991415964E-5</v>
      </c>
      <c r="AD161" s="7">
        <f>-(AB161*等価回路パラメータ!$B$5)/(等価回路パラメータ!$B$4^2+(AB161*等価回路パラメータ!$B$5)^2)</f>
        <v>-6.7715112783005259E-3</v>
      </c>
      <c r="AE161" s="7">
        <f>AB161*等価回路パラメータ!$B$6</f>
        <v>3.5467577106417271E-7</v>
      </c>
      <c r="AF161" s="7">
        <f>1/等価回路パラメータ!$B$7</f>
        <v>2.0783638028968546E-5</v>
      </c>
      <c r="AG161" s="7">
        <f>AB161*等価回路パラメータ!$B$9-1/(AB161*等価回路パラメータ!$B$10)</f>
        <v>-1047929.3386088241</v>
      </c>
      <c r="AH161" s="7">
        <f>等価回路パラメータ!$B$8/(等価回路パラメータ!$B$8^2+AG161^2)</f>
        <v>1.5723260251953447E-11</v>
      </c>
      <c r="AI161" s="7">
        <f>-AG161/(等価回路パラメータ!$B$8^2+AG161^2)</f>
        <v>9.5426281418560177E-7</v>
      </c>
      <c r="AJ161" s="7">
        <f t="shared" si="19"/>
        <v>3.1567783743644763E-5</v>
      </c>
      <c r="AK161" s="7">
        <f t="shared" si="20"/>
        <v>-6.7702023397152762E-3</v>
      </c>
      <c r="AL161" s="7">
        <f t="shared" si="21"/>
        <v>0.68870201500957684</v>
      </c>
      <c r="AM161" s="7">
        <f t="shared" si="22"/>
        <v>147.70286160247625</v>
      </c>
      <c r="AN161" s="7">
        <f t="shared" si="23"/>
        <v>147.70446721756838</v>
      </c>
      <c r="AO161" s="9">
        <f t="shared" si="24"/>
        <v>89.732845847333593</v>
      </c>
      <c r="AP161" s="9">
        <f t="shared" si="25"/>
        <v>43.387872608825418</v>
      </c>
      <c r="AQ161" s="9">
        <f t="shared" si="26"/>
        <v>0.41491883631400128</v>
      </c>
    </row>
    <row r="162" spans="1:43">
      <c r="A162">
        <v>5337.5358224387701</v>
      </c>
      <c r="B162">
        <v>-0.49899935865335132</v>
      </c>
      <c r="C162">
        <v>18.500227912317911</v>
      </c>
      <c r="D162">
        <v>-3.2357396832828492E-3</v>
      </c>
      <c r="E162">
        <v>-8.7168135508058242E-2</v>
      </c>
      <c r="F162">
        <v>0.89537721363642697</v>
      </c>
      <c r="G162">
        <v>0.29959298526756195</v>
      </c>
      <c r="H162">
        <v>0.9996263842285279</v>
      </c>
      <c r="I162">
        <v>-1.5208037325880547E-3</v>
      </c>
      <c r="J162">
        <v>1.9389997199484375</v>
      </c>
      <c r="K162">
        <v>148.15741311831312</v>
      </c>
      <c r="L162">
        <v>148.1701008362499</v>
      </c>
      <c r="M162">
        <v>89.250188324404306</v>
      </c>
      <c r="N162">
        <v>8.8319498320475954E-5</v>
      </c>
      <c r="O162">
        <v>-6.7484220159747524E-3</v>
      </c>
      <c r="P162">
        <v>7.4586341259389937E-6</v>
      </c>
      <c r="Q162">
        <v>3.0560988748015909E-5</v>
      </c>
      <c r="R162">
        <v>911.26927983785401</v>
      </c>
      <c r="S162">
        <v>8.0860864194536958E-5</v>
      </c>
      <c r="T162">
        <v>-6.7789830047227679E-3</v>
      </c>
      <c r="U162">
        <v>1.7593307794167972</v>
      </c>
      <c r="V162">
        <v>147.49376688157994</v>
      </c>
      <c r="W162">
        <v>147.50425930700868</v>
      </c>
      <c r="X162">
        <v>89.31659859117012</v>
      </c>
      <c r="Y162">
        <v>4.9959335298026888E-3</v>
      </c>
      <c r="Z162">
        <v>89.321594524699918</v>
      </c>
      <c r="AA162">
        <v>4.3979774291653335</v>
      </c>
      <c r="AB162" s="7">
        <f t="shared" si="18"/>
        <v>33536.726656091989</v>
      </c>
      <c r="AC162" s="7">
        <f>等価回路パラメータ!$B$4/(等価回路パラメータ!$B$4^2+(AB162*等価回路パラメータ!$B$5)^2)</f>
        <v>1.0261087891411682E-5</v>
      </c>
      <c r="AD162" s="7">
        <f>-(AB162*等価回路パラメータ!$B$5)/(等価回路パラメータ!$B$4^2+(AB162*等価回路パラメータ!$B$5)^2)</f>
        <v>-6.6052579059194209E-3</v>
      </c>
      <c r="AE162" s="7">
        <f>AB162*等価回路パラメータ!$B$6</f>
        <v>3.6360295291233989E-7</v>
      </c>
      <c r="AF162" s="7">
        <f>1/等価回路パラメータ!$B$7</f>
        <v>2.0783638028968546E-5</v>
      </c>
      <c r="AG162" s="7">
        <f>AB162*等価回路パラメータ!$B$9-1/(AB162*等価回路パラメータ!$B$10)</f>
        <v>-1022200.5678647837</v>
      </c>
      <c r="AH162" s="7">
        <f>等価回路パラメータ!$B$8/(等価回路パラメータ!$B$8^2+AG162^2)</f>
        <v>1.6524729759118183E-11</v>
      </c>
      <c r="AI162" s="7">
        <f>-AG162/(等価回路パラメータ!$B$8^2+AG162^2)</f>
        <v>9.782815928223529E-7</v>
      </c>
      <c r="AJ162" s="7">
        <f t="shared" si="19"/>
        <v>3.1044742445109985E-5</v>
      </c>
      <c r="AK162" s="7">
        <f t="shared" si="20"/>
        <v>-6.6039160213736863E-3</v>
      </c>
      <c r="AL162" s="7">
        <f t="shared" si="21"/>
        <v>0.71182851273995351</v>
      </c>
      <c r="AM162" s="7">
        <f t="shared" si="22"/>
        <v>151.42195906651619</v>
      </c>
      <c r="AN162" s="7">
        <f t="shared" si="23"/>
        <v>151.42363219581432</v>
      </c>
      <c r="AO162" s="9">
        <f t="shared" si="24"/>
        <v>89.730656839087345</v>
      </c>
      <c r="AP162" s="9">
        <f t="shared" si="25"/>
        <v>43.603873187734614</v>
      </c>
      <c r="AQ162" s="9">
        <f t="shared" si="26"/>
        <v>0.4090623143874268</v>
      </c>
    </row>
    <row r="163" spans="1:43">
      <c r="A163">
        <v>5471.8814890882022</v>
      </c>
      <c r="B163">
        <v>-0.47734045176294249</v>
      </c>
      <c r="C163">
        <v>18.086486842534359</v>
      </c>
      <c r="D163">
        <v>-3.5654240776203882E-3</v>
      </c>
      <c r="E163">
        <v>-9.0591371647093411E-2</v>
      </c>
      <c r="F163">
        <v>0.89975807249155937</v>
      </c>
      <c r="G163">
        <v>0.29385141001324938</v>
      </c>
      <c r="H163">
        <v>0.99958835016735925</v>
      </c>
      <c r="I163">
        <v>-1.5804681593210982E-3</v>
      </c>
      <c r="J163">
        <v>1.9862906522094683</v>
      </c>
      <c r="K163">
        <v>151.80748121813954</v>
      </c>
      <c r="L163">
        <v>151.82047524741466</v>
      </c>
      <c r="M163">
        <v>89.250369108649338</v>
      </c>
      <c r="N163">
        <v>8.6175161422981773E-5</v>
      </c>
      <c r="O163">
        <v>-6.5861630998653503E-3</v>
      </c>
      <c r="P163">
        <v>8.2192449269796382E-6</v>
      </c>
      <c r="Q163">
        <v>3.1762373650800755E-5</v>
      </c>
      <c r="R163">
        <v>923.83922804933866</v>
      </c>
      <c r="S163">
        <v>7.7955916496002132E-5</v>
      </c>
      <c r="T163">
        <v>-6.617925473516151E-3</v>
      </c>
      <c r="U163">
        <v>1.7796929511266002</v>
      </c>
      <c r="V163">
        <v>151.08378998920338</v>
      </c>
      <c r="W163">
        <v>151.09427158069892</v>
      </c>
      <c r="X163">
        <v>89.325115030311622</v>
      </c>
      <c r="Y163">
        <v>5.121681073786557E-3</v>
      </c>
      <c r="Z163">
        <v>89.33023671138541</v>
      </c>
      <c r="AA163">
        <v>4.3944175409848558</v>
      </c>
      <c r="AB163" s="7">
        <f t="shared" si="18"/>
        <v>34380.845374866949</v>
      </c>
      <c r="AC163" s="7">
        <f>等価回路パラメータ!$B$4/(等価回路パラメータ!$B$4^2+(AB163*等価回路パラメータ!$B$5)^2)</f>
        <v>9.7634138470973498E-6</v>
      </c>
      <c r="AD163" s="7">
        <f>-(AB163*等価回路パラメータ!$B$5)/(等価回路パラメータ!$B$4^2+(AB163*等価回路パラメータ!$B$5)^2)</f>
        <v>-6.4430863289289811E-3</v>
      </c>
      <c r="AE163" s="7">
        <f>AB163*等価回路パラメータ!$B$6</f>
        <v>3.7275483174364506E-7</v>
      </c>
      <c r="AF163" s="7">
        <f>1/等価回路パラメータ!$B$7</f>
        <v>2.0783638028968546E-5</v>
      </c>
      <c r="AG163" s="7">
        <f>AB163*等価回路パラメータ!$B$9-1/(AB163*等価回路パラメータ!$B$10)</f>
        <v>-997103.48996570311</v>
      </c>
      <c r="AH163" s="7">
        <f>等価回路パラメータ!$B$8/(等価回路パラメータ!$B$8^2+AG163^2)</f>
        <v>1.7367052973075913E-11</v>
      </c>
      <c r="AI163" s="7">
        <f>-AG163/(等価回路パラメータ!$B$8^2+AG163^2)</f>
        <v>1.0029049238755815E-6</v>
      </c>
      <c r="AJ163" s="7">
        <f t="shared" si="19"/>
        <v>3.0547069243118865E-5</v>
      </c>
      <c r="AK163" s="7">
        <f t="shared" si="20"/>
        <v>-6.4417106691733624E-3</v>
      </c>
      <c r="AL163" s="7">
        <f t="shared" si="21"/>
        <v>0.73613480907379725</v>
      </c>
      <c r="AM163" s="7">
        <f t="shared" si="22"/>
        <v>155.23477607033504</v>
      </c>
      <c r="AN163" s="7">
        <f t="shared" si="23"/>
        <v>155.23652146342431</v>
      </c>
      <c r="AO163" s="9">
        <f t="shared" si="24"/>
        <v>89.728301205226458</v>
      </c>
      <c r="AP163" s="9">
        <f t="shared" si="25"/>
        <v>43.819878050315253</v>
      </c>
      <c r="AQ163" s="9">
        <f t="shared" si="26"/>
        <v>0.39806449384104781</v>
      </c>
    </row>
    <row r="164" spans="1:43">
      <c r="A164">
        <v>5609.6086333984622</v>
      </c>
      <c r="B164">
        <v>-0.45676241561124831</v>
      </c>
      <c r="C164">
        <v>17.680368831631601</v>
      </c>
      <c r="D164">
        <v>-4.169278637324492E-3</v>
      </c>
      <c r="E164">
        <v>-8.6739733099676641E-2</v>
      </c>
      <c r="F164">
        <v>0.90395736108117197</v>
      </c>
      <c r="G164">
        <v>0.28814836379856468</v>
      </c>
      <c r="H164">
        <v>0.9995189638552</v>
      </c>
      <c r="I164">
        <v>-1.5131668531849147E-3</v>
      </c>
      <c r="J164">
        <v>2.0453468489808895</v>
      </c>
      <c r="K164">
        <v>155.5470781860646</v>
      </c>
      <c r="L164">
        <v>155.56052512110625</v>
      </c>
      <c r="M164">
        <v>89.246639731958098</v>
      </c>
      <c r="N164">
        <v>8.4521688617019363E-5</v>
      </c>
      <c r="O164">
        <v>-6.4278103805622674E-3</v>
      </c>
      <c r="P164">
        <v>9.6179653782392534E-6</v>
      </c>
      <c r="Q164">
        <v>3.0414060418755194E-5</v>
      </c>
      <c r="R164">
        <v>862.90298868994466</v>
      </c>
      <c r="S164">
        <v>7.4903723238780115E-5</v>
      </c>
      <c r="T164">
        <v>-6.4582244409810228E-3</v>
      </c>
      <c r="U164">
        <v>1.7956377268001389</v>
      </c>
      <c r="V164">
        <v>154.8204942683584</v>
      </c>
      <c r="W164">
        <v>154.83090699322506</v>
      </c>
      <c r="X164">
        <v>89.335502376762122</v>
      </c>
      <c r="Y164">
        <v>5.2505936808609609E-3</v>
      </c>
      <c r="Z164">
        <v>89.340752970442978</v>
      </c>
      <c r="AA164">
        <v>4.3925429677991277</v>
      </c>
      <c r="AB164" s="7">
        <f t="shared" si="18"/>
        <v>35246.210544396978</v>
      </c>
      <c r="AC164" s="7">
        <f>等価回路パラメータ!$B$4/(等価回路パラメータ!$B$4^2+(AB164*等価回路パラメータ!$B$5)^2)</f>
        <v>9.2898774883637569E-6</v>
      </c>
      <c r="AD164" s="7">
        <f>-(AB164*等価回路パラメータ!$B$5)/(等価回路パラメータ!$B$4^2+(AB164*等価回路パラメータ!$B$5)^2)</f>
        <v>-6.2848963352607158E-3</v>
      </c>
      <c r="AE164" s="7">
        <f>AB164*等価回路パラメータ!$B$6</f>
        <v>3.8213706317652251E-7</v>
      </c>
      <c r="AF164" s="7">
        <f>1/等価回路パラメータ!$B$7</f>
        <v>2.0783638028968546E-5</v>
      </c>
      <c r="AG164" s="7">
        <f>AB164*等価回路パラメータ!$B$9-1/(AB164*等価回路パラメータ!$B$10)</f>
        <v>-972622.59558294853</v>
      </c>
      <c r="AH164" s="7">
        <f>等価回路パラメータ!$B$8/(等価回路パラメータ!$B$8^2+AG164^2)</f>
        <v>1.8252312350914135E-11</v>
      </c>
      <c r="AI164" s="7">
        <f>-AG164/(等価回路パラメータ!$B$8^2+AG164^2)</f>
        <v>1.0281480239367536E-6</v>
      </c>
      <c r="AJ164" s="7">
        <f t="shared" si="19"/>
        <v>3.0073533769644652E-5</v>
      </c>
      <c r="AK164" s="7">
        <f t="shared" si="20"/>
        <v>-6.2834860501736018E-3</v>
      </c>
      <c r="AL164" s="7">
        <f t="shared" si="21"/>
        <v>0.76168114291017419</v>
      </c>
      <c r="AM164" s="7">
        <f t="shared" si="22"/>
        <v>159.14368004824317</v>
      </c>
      <c r="AN164" s="7">
        <f t="shared" si="23"/>
        <v>159.14550278742109</v>
      </c>
      <c r="AO164" s="9">
        <f t="shared" si="24"/>
        <v>89.725777476138163</v>
      </c>
      <c r="AP164" s="9">
        <f t="shared" si="25"/>
        <v>44.035887412429446</v>
      </c>
      <c r="AQ164" s="9">
        <f t="shared" si="26"/>
        <v>0.38502450569518487</v>
      </c>
    </row>
    <row r="165" spans="1:43">
      <c r="A165">
        <v>5750.8023670925959</v>
      </c>
      <c r="B165">
        <v>-0.43742895389793301</v>
      </c>
      <c r="C165">
        <v>17.2825522631796</v>
      </c>
      <c r="D165">
        <v>-4.3226289672610094E-3</v>
      </c>
      <c r="E165">
        <v>-8.6996409394004104E-2</v>
      </c>
      <c r="F165">
        <v>0.90795495165572282</v>
      </c>
      <c r="G165">
        <v>0.28249319123585331</v>
      </c>
      <c r="H165">
        <v>0.99950131060587044</v>
      </c>
      <c r="I165">
        <v>-1.5176177507058681E-3</v>
      </c>
      <c r="J165">
        <v>2.1270381899249982</v>
      </c>
      <c r="K165">
        <v>159.36799418944491</v>
      </c>
      <c r="L165">
        <v>159.3821880368956</v>
      </c>
      <c r="M165">
        <v>89.235335325025787</v>
      </c>
      <c r="N165">
        <v>8.3732820076263262E-5</v>
      </c>
      <c r="O165">
        <v>-6.2736680735620796E-3</v>
      </c>
      <c r="P165">
        <v>9.972522125985153E-6</v>
      </c>
      <c r="Q165">
        <v>3.0504598818706956E-5</v>
      </c>
      <c r="R165">
        <v>844.22266305195592</v>
      </c>
      <c r="S165">
        <v>7.3760297950278109E-5</v>
      </c>
      <c r="T165">
        <v>-6.3041726723807867E-3</v>
      </c>
      <c r="U165">
        <v>1.8556967766608807</v>
      </c>
      <c r="V165">
        <v>158.60338464924175</v>
      </c>
      <c r="W165">
        <v>158.61424032136031</v>
      </c>
      <c r="X165">
        <v>89.32965653758059</v>
      </c>
      <c r="Y165">
        <v>5.3827510155986698E-3</v>
      </c>
      <c r="Z165">
        <v>89.335039288596192</v>
      </c>
      <c r="AA165">
        <v>4.3893896967274468</v>
      </c>
      <c r="AB165" s="7">
        <f t="shared" si="18"/>
        <v>36133.356937409786</v>
      </c>
      <c r="AC165" s="7">
        <f>等価回路パラメータ!$B$4/(等価回路パラメータ!$B$4^2+(AB165*等価回路パラメータ!$B$5)^2)</f>
        <v>8.8393081184713834E-6</v>
      </c>
      <c r="AD165" s="7">
        <f>-(AB165*等価回路パラメータ!$B$5)/(等価回路パラメータ!$B$4^2+(AB165*等価回路パラメータ!$B$5)^2)</f>
        <v>-6.1305901729518707E-3</v>
      </c>
      <c r="AE165" s="7">
        <f>AB165*等価回路パラメータ!$B$6</f>
        <v>3.9175544518120735E-7</v>
      </c>
      <c r="AF165" s="7">
        <f>1/等価回路パラメータ!$B$7</f>
        <v>2.0783638028968546E-5</v>
      </c>
      <c r="AG165" s="7">
        <f>AB165*等価回路パラメータ!$B$9-1/(AB165*等価回路パラメータ!$B$10)</f>
        <v>-948742.75617295632</v>
      </c>
      <c r="AH165" s="7">
        <f>等価回路パラメータ!$B$8/(等価回路パラメータ!$B$8^2+AG165^2)</f>
        <v>1.9182696499945494E-11</v>
      </c>
      <c r="AI165" s="7">
        <f>-AG165/(等価回路パラメータ!$B$8^2+AG165^2)</f>
        <v>1.0540264926001499E-6</v>
      </c>
      <c r="AJ165" s="7">
        <f t="shared" si="19"/>
        <v>2.9622965330136433E-5</v>
      </c>
      <c r="AK165" s="7">
        <f t="shared" si="20"/>
        <v>-6.1291443910140896E-3</v>
      </c>
      <c r="AL165" s="7">
        <f t="shared" si="21"/>
        <v>0.78853083424415982</v>
      </c>
      <c r="AM165" s="7">
        <f t="shared" si="22"/>
        <v>163.15109868263124</v>
      </c>
      <c r="AN165" s="7">
        <f t="shared" si="23"/>
        <v>163.15300420840015</v>
      </c>
      <c r="AO165" s="9">
        <f t="shared" si="24"/>
        <v>89.723084077258605</v>
      </c>
      <c r="AP165" s="9">
        <f t="shared" si="25"/>
        <v>44.251901501076524</v>
      </c>
      <c r="AQ165" s="9">
        <f t="shared" si="26"/>
        <v>0.38804478866239833</v>
      </c>
    </row>
    <row r="166" spans="1:43">
      <c r="A166">
        <v>5895.5499441539487</v>
      </c>
      <c r="B166">
        <v>-0.41844508963815608</v>
      </c>
      <c r="C166">
        <v>16.88774493977246</v>
      </c>
      <c r="D166">
        <v>-4.3808786407074293E-3</v>
      </c>
      <c r="E166">
        <v>-8.9225948038773595E-2</v>
      </c>
      <c r="F166">
        <v>0.91187075982438215</v>
      </c>
      <c r="G166">
        <v>0.27683448836859587</v>
      </c>
      <c r="H166">
        <v>0.99949454792012504</v>
      </c>
      <c r="I166">
        <v>-1.556500695998452E-3</v>
      </c>
      <c r="J166">
        <v>2.1979043752513983</v>
      </c>
      <c r="K166">
        <v>163.33753956435919</v>
      </c>
      <c r="L166">
        <v>163.35232662738954</v>
      </c>
      <c r="M166">
        <v>89.229062437825718</v>
      </c>
      <c r="N166">
        <v>8.2367928618360084E-5</v>
      </c>
      <c r="O166">
        <v>-6.1211829554672272E-3</v>
      </c>
      <c r="P166">
        <v>1.0106050702050505E-5</v>
      </c>
      <c r="Q166">
        <v>3.1286577997066142E-5</v>
      </c>
      <c r="R166">
        <v>844.60543763195722</v>
      </c>
      <c r="S166">
        <v>7.2261877916309574E-5</v>
      </c>
      <c r="T166">
        <v>-6.1524695334642934E-3</v>
      </c>
      <c r="U166">
        <v>1.9087559049273721</v>
      </c>
      <c r="V166">
        <v>162.51394082903002</v>
      </c>
      <c r="W166">
        <v>162.52514978576718</v>
      </c>
      <c r="X166">
        <v>89.327081550968202</v>
      </c>
      <c r="Y166">
        <v>5.5182347477280959E-3</v>
      </c>
      <c r="Z166">
        <v>89.332599785715928</v>
      </c>
      <c r="AA166">
        <v>4.3871898719018834</v>
      </c>
      <c r="AB166" s="7">
        <f t="shared" si="18"/>
        <v>37042.832786851519</v>
      </c>
      <c r="AC166" s="7">
        <f>等価回路パラメータ!$B$4/(等価回路パラメータ!$B$4^2+(AB166*等価回路パラメータ!$B$5)^2)</f>
        <v>8.4105918199211564E-6</v>
      </c>
      <c r="AD166" s="7">
        <f>-(AB166*等価回路パラメータ!$B$5)/(等価回路パラメータ!$B$4^2+(AB166*等価回路パラメータ!$B$5)^2)</f>
        <v>-5.9800724897666122E-3</v>
      </c>
      <c r="AE166" s="7">
        <f>AB166*等価回路パラメータ!$B$6</f>
        <v>4.0161592166272471E-7</v>
      </c>
      <c r="AF166" s="7">
        <f>1/等価回路パラメータ!$B$7</f>
        <v>2.0783638028968546E-5</v>
      </c>
      <c r="AG166" s="7">
        <f>AB166*等価回路パラメータ!$B$9-1/(AB166*等価回路パラメータ!$B$10)</f>
        <v>-925449.21462819981</v>
      </c>
      <c r="AH166" s="7">
        <f>等価回路パラメータ!$B$8/(等価回路パラメータ!$B$8^2+AG166^2)</f>
        <v>2.0160505588567911E-11</v>
      </c>
      <c r="AI166" s="7">
        <f>-AG166/(等価回路パラメータ!$B$8^2+AG166^2)</f>
        <v>1.0805563221031504E-6</v>
      </c>
      <c r="AJ166" s="7">
        <f t="shared" si="19"/>
        <v>2.9194250009395292E-5</v>
      </c>
      <c r="AK166" s="7">
        <f t="shared" si="20"/>
        <v>-5.9785903175228463E-3</v>
      </c>
      <c r="AL166" s="7">
        <f t="shared" si="21"/>
        <v>0.8167504423209665</v>
      </c>
      <c r="AM166" s="7">
        <f t="shared" si="22"/>
        <v>167.25952147156306</v>
      </c>
      <c r="AN166" s="7">
        <f t="shared" si="23"/>
        <v>167.26151561008078</v>
      </c>
      <c r="AO166" s="9">
        <f t="shared" si="24"/>
        <v>89.720219328016384</v>
      </c>
      <c r="AP166" s="9">
        <f t="shared" si="25"/>
        <v>44.467920554955647</v>
      </c>
      <c r="AQ166" s="9">
        <f t="shared" si="26"/>
        <v>0.38761954230045603</v>
      </c>
    </row>
    <row r="167" spans="1:43">
      <c r="A167">
        <v>6043.9408147468239</v>
      </c>
      <c r="B167">
        <v>-0.4003097024881363</v>
      </c>
      <c r="C167">
        <v>16.499668303587448</v>
      </c>
      <c r="D167">
        <v>-5.1942019591934147E-3</v>
      </c>
      <c r="E167">
        <v>-8.8688779972216025E-2</v>
      </c>
      <c r="F167">
        <v>0.91563466004922267</v>
      </c>
      <c r="G167">
        <v>0.27121757688036113</v>
      </c>
      <c r="H167">
        <v>0.99940097687092266</v>
      </c>
      <c r="I167">
        <v>-1.5469852210101376E-3</v>
      </c>
      <c r="J167">
        <v>2.2770575304444147</v>
      </c>
      <c r="K167">
        <v>167.41725171387941</v>
      </c>
      <c r="L167">
        <v>167.43273623286876</v>
      </c>
      <c r="M167">
        <v>89.220762849603261</v>
      </c>
      <c r="N167">
        <v>8.1225660954937207E-5</v>
      </c>
      <c r="O167">
        <v>-5.9719953246262086E-3</v>
      </c>
      <c r="P167">
        <v>1.1987644768963727E-5</v>
      </c>
      <c r="Q167">
        <v>3.1101135269907288E-5</v>
      </c>
      <c r="R167">
        <v>818.98542121689877</v>
      </c>
      <c r="S167">
        <v>6.9238016185973477E-5</v>
      </c>
      <c r="T167">
        <v>-6.0030964598961163E-3</v>
      </c>
      <c r="U167">
        <v>1.921039095717747</v>
      </c>
      <c r="V167">
        <v>166.55854153662884</v>
      </c>
      <c r="W167">
        <v>166.56961952894108</v>
      </c>
      <c r="X167">
        <v>89.339195989559201</v>
      </c>
      <c r="Y167">
        <v>5.6571286026030282E-3</v>
      </c>
      <c r="Z167">
        <v>89.344853118161808</v>
      </c>
      <c r="AA167">
        <v>4.385981930043382</v>
      </c>
      <c r="AB167" s="7">
        <f t="shared" si="18"/>
        <v>37975.200124680261</v>
      </c>
      <c r="AC167" s="7">
        <f>等価回路パラメータ!$B$4/(等価回路パラメータ!$B$4^2+(AB167*等価回路パラメータ!$B$5)^2)</f>
        <v>8.0026687006841883E-6</v>
      </c>
      <c r="AD167" s="7">
        <f>-(AB167*等価回路パラメータ!$B$5)/(等価回路パラメータ!$B$4^2+(AB167*等価回路パラメータ!$B$5)^2)</f>
        <v>-5.833250274298013E-3</v>
      </c>
      <c r="AE167" s="7">
        <f>AB167*等価回路パラメータ!$B$6</f>
        <v>4.1172458613406678E-7</v>
      </c>
      <c r="AF167" s="7">
        <f>1/等価回路パラメータ!$B$7</f>
        <v>2.0783638028968546E-5</v>
      </c>
      <c r="AG167" s="7">
        <f>AB167*等価回路パラメータ!$B$9-1/(AB167*等価回路パラメータ!$B$10)</f>
        <v>-902727.57615768712</v>
      </c>
      <c r="AH167" s="7">
        <f>等価回路パラメータ!$B$8/(等価回路パラメータ!$B$8^2+AG167^2)</f>
        <v>2.1188157032936686E-11</v>
      </c>
      <c r="AI167" s="7">
        <f>-AG167/(等価回路パラメータ!$B$8^2+AG167^2)</f>
        <v>1.1077539072091824E-6</v>
      </c>
      <c r="AJ167" s="7">
        <f t="shared" si="19"/>
        <v>2.878632791780977E-5</v>
      </c>
      <c r="AK167" s="7">
        <f t="shared" si="20"/>
        <v>-5.8317307958046698E-3</v>
      </c>
      <c r="AL167" s="7">
        <f t="shared" si="21"/>
        <v>0.8464099319669337</v>
      </c>
      <c r="AM167" s="7">
        <f t="shared" si="22"/>
        <v>171.47150133979522</v>
      </c>
      <c r="AN167" s="7">
        <f t="shared" si="23"/>
        <v>171.47359033243669</v>
      </c>
      <c r="AO167" s="9">
        <f t="shared" si="24"/>
        <v>89.717181440704096</v>
      </c>
      <c r="AP167" s="9">
        <f t="shared" si="25"/>
        <v>44.683944825057431</v>
      </c>
      <c r="AQ167" s="9">
        <f t="shared" si="26"/>
        <v>0.37232832254227333</v>
      </c>
    </row>
    <row r="168" spans="1:43">
      <c r="A168">
        <v>6196.0666804943376</v>
      </c>
      <c r="B168">
        <v>-0.38263684429108358</v>
      </c>
      <c r="C168">
        <v>16.125243567812831</v>
      </c>
      <c r="D168">
        <v>-4.485475023384985E-3</v>
      </c>
      <c r="E168">
        <v>-8.7075507897594662E-2</v>
      </c>
      <c r="F168">
        <v>0.91925596256668174</v>
      </c>
      <c r="G168">
        <v>0.26576840600979429</v>
      </c>
      <c r="H168">
        <v>0.99948256969003957</v>
      </c>
      <c r="I168">
        <v>-1.5189691131461108E-3</v>
      </c>
      <c r="J168">
        <v>2.3182841713557698</v>
      </c>
      <c r="K168">
        <v>171.54694945277862</v>
      </c>
      <c r="L168">
        <v>171.5626133749814</v>
      </c>
      <c r="M168">
        <v>89.225752401837909</v>
      </c>
      <c r="N168">
        <v>7.8762839337474769E-5</v>
      </c>
      <c r="O168">
        <v>-5.8282435714864782E-3</v>
      </c>
      <c r="P168">
        <v>1.0349143285193572E-5</v>
      </c>
      <c r="Q168">
        <v>3.053290649444808E-5</v>
      </c>
      <c r="R168">
        <v>784.28190756112815</v>
      </c>
      <c r="S168">
        <v>6.8413696052281199E-5</v>
      </c>
      <c r="T168">
        <v>-5.8587764779809261E-3</v>
      </c>
      <c r="U168">
        <v>1.9928287542284078</v>
      </c>
      <c r="V168">
        <v>170.66083114403108</v>
      </c>
      <c r="W168">
        <v>170.67246600789233</v>
      </c>
      <c r="X168">
        <v>89.330980126766164</v>
      </c>
      <c r="Y168">
        <v>5.7995184129427E-3</v>
      </c>
      <c r="Z168">
        <v>89.336779645179107</v>
      </c>
      <c r="AA168">
        <v>4.3836705234709994</v>
      </c>
      <c r="AB168" s="7">
        <f t="shared" si="18"/>
        <v>38931.03512918701</v>
      </c>
      <c r="AC168" s="7">
        <f>等価回路パラメータ!$B$4/(等価回路パラメータ!$B$4^2+(AB168*等価回路パラメータ!$B$5)^2)</f>
        <v>7.6145302739840419E-6</v>
      </c>
      <c r="AD168" s="7">
        <f>-(AB168*等価回路パラメータ!$B$5)/(等価回路パラメータ!$B$4^2+(AB168*等価回路パラメータ!$B$5)^2)</f>
        <v>-5.6900327985146487E-3</v>
      </c>
      <c r="AE168" s="7">
        <f>AB168*等価回路パラメータ!$B$6</f>
        <v>4.2208768548182327E-7</v>
      </c>
      <c r="AF168" s="7">
        <f>1/等価回路パラメータ!$B$7</f>
        <v>2.0783638028968546E-5</v>
      </c>
      <c r="AG168" s="7">
        <f>AB168*等価回路パラメータ!$B$9-1/(AB168*等価回路パラメータ!$B$10)</f>
        <v>-880563.79939135793</v>
      </c>
      <c r="AH168" s="7">
        <f>等価回路パラメータ!$B$8/(等価回路パラメータ!$B$8^2+AG168^2)</f>
        <v>2.2268191473507823E-11</v>
      </c>
      <c r="AI168" s="7">
        <f>-AG168/(等価回路パラメータ!$B$8^2+AG168^2)</f>
        <v>1.1356360553394315E-6</v>
      </c>
      <c r="AJ168" s="7">
        <f t="shared" si="19"/>
        <v>2.8398190571144065E-5</v>
      </c>
      <c r="AK168" s="7">
        <f t="shared" si="20"/>
        <v>-5.688475074773827E-3</v>
      </c>
      <c r="AL168" s="7">
        <f t="shared" si="21"/>
        <v>0.87758284852625956</v>
      </c>
      <c r="AM168" s="7">
        <f t="shared" si="22"/>
        <v>175.78965629462382</v>
      </c>
      <c r="AN168" s="7">
        <f t="shared" si="23"/>
        <v>175.79184682981747</v>
      </c>
      <c r="AO168" s="9">
        <f t="shared" si="24"/>
        <v>89.713968519276762</v>
      </c>
      <c r="AP168" s="9">
        <f t="shared" si="25"/>
        <v>44.899974575286194</v>
      </c>
      <c r="AQ168" s="9">
        <f t="shared" si="26"/>
        <v>0.37718887409766921</v>
      </c>
    </row>
    <row r="169" spans="1:43">
      <c r="A169">
        <v>6352.0215511475544</v>
      </c>
      <c r="B169">
        <v>-0.36602588356758031</v>
      </c>
      <c r="C169">
        <v>15.75411897259078</v>
      </c>
      <c r="D169">
        <v>-5.4398620404589124E-3</v>
      </c>
      <c r="E169">
        <v>-8.6330062585524558E-2</v>
      </c>
      <c r="F169">
        <v>0.9227210728581321</v>
      </c>
      <c r="G169">
        <v>0.2603058685275299</v>
      </c>
      <c r="H169">
        <v>0.99937277438723826</v>
      </c>
      <c r="I169">
        <v>-1.505799906772429E-3</v>
      </c>
      <c r="J169">
        <v>2.3962443576652719</v>
      </c>
      <c r="K169">
        <v>175.81751227542765</v>
      </c>
      <c r="L169">
        <v>175.8338409116453</v>
      </c>
      <c r="M169">
        <v>89.219155210770481</v>
      </c>
      <c r="N169">
        <v>7.7504367679705199E-5</v>
      </c>
      <c r="O169">
        <v>-5.686659239211563E-3</v>
      </c>
      <c r="P169">
        <v>1.2557180150752819E-5</v>
      </c>
      <c r="Q169">
        <v>3.0274843677202104E-5</v>
      </c>
      <c r="R169">
        <v>758.5602447602904</v>
      </c>
      <c r="S169">
        <v>6.4947187528952382E-5</v>
      </c>
      <c r="T169">
        <v>-5.7169340828887652E-3</v>
      </c>
      <c r="U169">
        <v>1.9869087981059688</v>
      </c>
      <c r="V169">
        <v>174.89635902124166</v>
      </c>
      <c r="W169">
        <v>174.90764478849704</v>
      </c>
      <c r="X169">
        <v>89.349119719048304</v>
      </c>
      <c r="Y169">
        <v>5.9454921718741114E-3</v>
      </c>
      <c r="Z169">
        <v>89.355065211220179</v>
      </c>
      <c r="AA169">
        <v>4.3821671325999576</v>
      </c>
      <c r="AB169" s="7">
        <f t="shared" si="18"/>
        <v>39910.928481058399</v>
      </c>
      <c r="AC169" s="7">
        <f>等価回路パラメータ!$B$4/(等価回路パラメータ!$B$4^2+(AB169*等価回路パラメータ!$B$5)^2)</f>
        <v>7.2452169651550097E-6</v>
      </c>
      <c r="AD169" s="7">
        <f>-(AB169*等価回路パラメータ!$B$5)/(等価回路パラメータ!$B$4^2+(AB169*等価回路パラメータ!$B$5)^2)</f>
        <v>-5.550331561716507E-3</v>
      </c>
      <c r="AE169" s="7">
        <f>AB169*等価回路パラメータ!$B$6</f>
        <v>4.3271162382658973E-7</v>
      </c>
      <c r="AF169" s="7">
        <f>1/等価回路パラメータ!$B$7</f>
        <v>2.0783638028968546E-5</v>
      </c>
      <c r="AG169" s="7">
        <f>AB169*等価回路パラメータ!$B$9-1/(AB169*等価回路パラメータ!$B$10)</f>
        <v>-858944.18770289375</v>
      </c>
      <c r="AH169" s="7">
        <f>等価回路パラメータ!$B$8/(等価回路パラメータ!$B$8^2+AG169^2)</f>
        <v>2.3403279056227894E-11</v>
      </c>
      <c r="AI169" s="7">
        <f>-AG169/(等価回路パラメータ!$B$8^2+AG169^2)</f>
        <v>1.1642199969595722E-6</v>
      </c>
      <c r="AJ169" s="7">
        <f t="shared" si="19"/>
        <v>2.8028878397402612E-5</v>
      </c>
      <c r="AK169" s="7">
        <f t="shared" si="20"/>
        <v>-5.5487346300957209E-3</v>
      </c>
      <c r="AL169" s="7">
        <f t="shared" si="21"/>
        <v>0.91034650185545996</v>
      </c>
      <c r="AM169" s="7">
        <f t="shared" si="22"/>
        <v>180.21667112801708</v>
      </c>
      <c r="AN169" s="7">
        <f t="shared" si="23"/>
        <v>180.21897037553319</v>
      </c>
      <c r="AO169" s="9">
        <f t="shared" si="24"/>
        <v>89.710578558075795</v>
      </c>
      <c r="AP169" s="9">
        <f t="shared" si="25"/>
        <v>45.116010083114169</v>
      </c>
      <c r="AQ169" s="9">
        <f t="shared" si="26"/>
        <v>0.35551334685561642</v>
      </c>
    </row>
    <row r="170" spans="1:43">
      <c r="A170">
        <v>6511.9018026810281</v>
      </c>
      <c r="B170">
        <v>-0.34999865251930101</v>
      </c>
      <c r="C170">
        <v>15.39302742270189</v>
      </c>
      <c r="D170">
        <v>-6.0167075916817319E-3</v>
      </c>
      <c r="E170">
        <v>-9.1831787469146775E-2</v>
      </c>
      <c r="F170">
        <v>0.92605042243107094</v>
      </c>
      <c r="G170">
        <v>0.25495554223287975</v>
      </c>
      <c r="H170">
        <v>0.99930625725871547</v>
      </c>
      <c r="I170">
        <v>-1.6016565128003739E-3</v>
      </c>
      <c r="J170">
        <v>2.4583166539642112</v>
      </c>
      <c r="K170">
        <v>180.17070410267019</v>
      </c>
      <c r="L170">
        <v>180.18747441934772</v>
      </c>
      <c r="M170">
        <v>89.218283405446613</v>
      </c>
      <c r="N170">
        <v>7.5716168170224929E-5</v>
      </c>
      <c r="O170">
        <v>-5.5492588024358786E-3</v>
      </c>
      <c r="P170">
        <v>1.3888628735166642E-5</v>
      </c>
      <c r="Q170">
        <v>3.2206365110155234E-5</v>
      </c>
      <c r="R170">
        <v>787.14365812353083</v>
      </c>
      <c r="S170">
        <v>6.1827539435058284E-5</v>
      </c>
      <c r="T170">
        <v>-5.5814651675460342E-3</v>
      </c>
      <c r="U170">
        <v>1.9844137980273255</v>
      </c>
      <c r="V170">
        <v>179.14244352746832</v>
      </c>
      <c r="W170">
        <v>179.15343415942093</v>
      </c>
      <c r="X170">
        <v>89.3653436727638</v>
      </c>
      <c r="Y170">
        <v>6.0951400873094424E-3</v>
      </c>
      <c r="Z170">
        <v>89.37143881285111</v>
      </c>
      <c r="AA170">
        <v>4.3783530939024304</v>
      </c>
      <c r="AB170" s="7">
        <f t="shared" si="18"/>
        <v>40915.485728401698</v>
      </c>
      <c r="AC170" s="7">
        <f>等価回路パラメータ!$B$4/(等価回路パラメータ!$B$4^2+(AB170*等価回路パラメータ!$B$5)^2)</f>
        <v>6.89381573941356E-6</v>
      </c>
      <c r="AD170" s="7">
        <f>-(AB170*等価回路パラメータ!$B$5)/(等価回路パラメータ!$B$4^2+(AB170*等価回路パラメータ!$B$5)^2)</f>
        <v>-5.4140602358656144E-3</v>
      </c>
      <c r="AE170" s="7">
        <f>AB170*等価回路パラメータ!$B$6</f>
        <v>4.4360296648054449E-7</v>
      </c>
      <c r="AF170" s="7">
        <f>1/等価回路パラメータ!$B$7</f>
        <v>2.0783638028968546E-5</v>
      </c>
      <c r="AG170" s="7">
        <f>AB170*等価回路パラメータ!$B$9-1/(AB170*等価回路パラメータ!$B$10)</f>
        <v>-837855.38074556657</v>
      </c>
      <c r="AH170" s="7">
        <f>等価回路パラメータ!$B$8/(等価回路パラメータ!$B$8^2+AG170^2)</f>
        <v>2.4596226033900059E-11</v>
      </c>
      <c r="AI170" s="7">
        <f>-AG170/(等価回路パラメータ!$B$8^2+AG170^2)</f>
        <v>1.1935233962279455E-6</v>
      </c>
      <c r="AJ170" s="7">
        <f t="shared" si="19"/>
        <v>2.7677478364608141E-5</v>
      </c>
      <c r="AK170" s="7">
        <f t="shared" si="20"/>
        <v>-5.4124231095029054E-3</v>
      </c>
      <c r="AL170" s="7">
        <f t="shared" si="21"/>
        <v>0.94478215985202429</v>
      </c>
      <c r="AM170" s="7">
        <f t="shared" si="22"/>
        <v>184.75529916655984</v>
      </c>
      <c r="AN170" s="7">
        <f t="shared" si="23"/>
        <v>184.75771481444178</v>
      </c>
      <c r="AO170" s="9">
        <f t="shared" si="24"/>
        <v>89.707009440477108</v>
      </c>
      <c r="AP170" s="9">
        <f t="shared" si="25"/>
        <v>45.332051640269611</v>
      </c>
      <c r="AQ170" s="9">
        <f t="shared" si="26"/>
        <v>0.33557062762599799</v>
      </c>
    </row>
    <row r="171" spans="1:43">
      <c r="A171">
        <v>6675.8062368506316</v>
      </c>
      <c r="B171">
        <v>-0.33500151208727258</v>
      </c>
      <c r="C171">
        <v>15.04457093794041</v>
      </c>
      <c r="D171">
        <v>-6.3340685558232893E-3</v>
      </c>
      <c r="E171">
        <v>-8.9811386800100479E-2</v>
      </c>
      <c r="F171">
        <v>0.92918681195881714</v>
      </c>
      <c r="G171">
        <v>0.24974973729468397</v>
      </c>
      <c r="H171">
        <v>0.99926980159743706</v>
      </c>
      <c r="I171">
        <v>-1.5663610991175929E-3</v>
      </c>
      <c r="J171">
        <v>2.5301102234450386</v>
      </c>
      <c r="K171">
        <v>184.56210830822161</v>
      </c>
      <c r="L171">
        <v>184.5794497795421</v>
      </c>
      <c r="M171">
        <v>89.214597412008558</v>
      </c>
      <c r="N171">
        <v>7.4263044112210823E-5</v>
      </c>
      <c r="O171">
        <v>-5.4172122082782326E-3</v>
      </c>
      <c r="P171">
        <v>1.4623958200440278E-5</v>
      </c>
      <c r="Q171">
        <v>3.1498940994464046E-5</v>
      </c>
      <c r="R171">
        <v>750.95231700342458</v>
      </c>
      <c r="S171">
        <v>5.9639085911770546E-5</v>
      </c>
      <c r="T171">
        <v>-5.4487111492726968E-3</v>
      </c>
      <c r="U171">
        <v>2.0085903882607203</v>
      </c>
      <c r="V171">
        <v>183.50765568454455</v>
      </c>
      <c r="W171">
        <v>183.51864790855771</v>
      </c>
      <c r="X171">
        <v>89.372891795412045</v>
      </c>
      <c r="Y171">
        <v>6.2485546376921915E-3</v>
      </c>
      <c r="Z171">
        <v>89.379140350049738</v>
      </c>
      <c r="AA171">
        <v>4.3749248347236422</v>
      </c>
      <c r="AB171" s="7">
        <f t="shared" si="18"/>
        <v>41945.327660957737</v>
      </c>
      <c r="AC171" s="7">
        <f>等価回路パラメータ!$B$4/(等価回路パラメータ!$B$4^2+(AB171*等価回路パラメータ!$B$5)^2)</f>
        <v>6.5594578446792302E-6</v>
      </c>
      <c r="AD171" s="7">
        <f>-(AB171*等価回路パラメータ!$B$5)/(等価回路パラメータ!$B$4^2+(AB171*等価回路パラメータ!$B$5)^2)</f>
        <v>-5.2811346122577079E-3</v>
      </c>
      <c r="AE171" s="7">
        <f>AB171*等価回路パラメータ!$B$6</f>
        <v>4.547684440046399E-7</v>
      </c>
      <c r="AF171" s="7">
        <f>1/等価回路パラメータ!$B$7</f>
        <v>2.0783638028968546E-5</v>
      </c>
      <c r="AG171" s="7">
        <f>AB171*等価回路パラメータ!$B$9-1/(AB171*等価回路パラメータ!$B$10)</f>
        <v>-817284.34619589185</v>
      </c>
      <c r="AH171" s="7">
        <f>等価回路パラメータ!$B$8/(等価回路パラメータ!$B$8^2+AG171^2)</f>
        <v>2.5849981704047242E-11</v>
      </c>
      <c r="AI171" s="7">
        <f>-AG171/(等価回路パラメータ!$B$8^2+AG171^2)</f>
        <v>1.2235643619117753E-6</v>
      </c>
      <c r="AJ171" s="7">
        <f t="shared" si="19"/>
        <v>2.7343121723629483E-5</v>
      </c>
      <c r="AK171" s="7">
        <f t="shared" si="20"/>
        <v>-5.2794562794517908E-3</v>
      </c>
      <c r="AL171" s="7">
        <f t="shared" si="21"/>
        <v>0.98097525201954971</v>
      </c>
      <c r="AM171" s="7">
        <f t="shared" si="22"/>
        <v>189.40836407080005</v>
      </c>
      <c r="AN171" s="7">
        <f t="shared" si="23"/>
        <v>189.41090436514421</v>
      </c>
      <c r="AO171" s="9">
        <f t="shared" si="24"/>
        <v>89.703258937461939</v>
      </c>
      <c r="AP171" s="9">
        <f t="shared" si="25"/>
        <v>45.548099553460311</v>
      </c>
      <c r="AQ171" s="9">
        <f t="shared" si="26"/>
        <v>0.32411858741221522</v>
      </c>
    </row>
    <row r="172" spans="1:43">
      <c r="A172">
        <v>6843.8361422503749</v>
      </c>
      <c r="B172">
        <v>-0.32013911814308738</v>
      </c>
      <c r="C172">
        <v>14.69281401731536</v>
      </c>
      <c r="D172">
        <v>-6.6540907458238503E-3</v>
      </c>
      <c r="E172">
        <v>-8.5257754145175113E-2</v>
      </c>
      <c r="F172">
        <v>0.93229646900085439</v>
      </c>
      <c r="G172">
        <v>0.24445842885499575</v>
      </c>
      <c r="H172">
        <v>0.99923310659039166</v>
      </c>
      <c r="I172">
        <v>-1.4868884608590777E-3</v>
      </c>
      <c r="J172">
        <v>2.6004103998595496</v>
      </c>
      <c r="K172">
        <v>189.20315984506479</v>
      </c>
      <c r="L172">
        <v>189.22102903642832</v>
      </c>
      <c r="M172">
        <v>89.212575727371231</v>
      </c>
      <c r="N172">
        <v>7.2627834342253606E-5</v>
      </c>
      <c r="O172">
        <v>-5.2843257937287384E-3</v>
      </c>
      <c r="P172">
        <v>1.5366788350525531E-5</v>
      </c>
      <c r="Q172">
        <v>2.9902979107102181E-5</v>
      </c>
      <c r="R172">
        <v>695.40047995714735</v>
      </c>
      <c r="S172">
        <v>5.7261045991728078E-5</v>
      </c>
      <c r="T172">
        <v>-5.3142287728358403E-3</v>
      </c>
      <c r="U172">
        <v>2.0273482885113983</v>
      </c>
      <c r="V172">
        <v>188.15221449016406</v>
      </c>
      <c r="W172">
        <v>188.16313655611623</v>
      </c>
      <c r="X172">
        <v>89.382659376249123</v>
      </c>
      <c r="Y172">
        <v>6.4058306291463517E-3</v>
      </c>
      <c r="Z172">
        <v>89.389065206878271</v>
      </c>
      <c r="AA172">
        <v>4.375521910135852</v>
      </c>
      <c r="AB172" s="7">
        <f t="shared" si="18"/>
        <v>43001.090693732178</v>
      </c>
      <c r="AC172" s="7">
        <f>等価回路パラメータ!$B$4/(等価回路パラメータ!$B$4^2+(AB172*等価回路パラメータ!$B$5)^2)</f>
        <v>6.2413166638658115E-6</v>
      </c>
      <c r="AD172" s="7">
        <f>-(AB172*等価回路パラメータ!$B$5)/(等価回路パラメータ!$B$4^2+(AB172*等価回路パラメータ!$B$5)^2)</f>
        <v>-5.1514725495022439E-3</v>
      </c>
      <c r="AE172" s="7">
        <f>AB172*等価回路パラメータ!$B$6</f>
        <v>4.6621495636790719E-7</v>
      </c>
      <c r="AF172" s="7">
        <f>1/等価回路パラメータ!$B$7</f>
        <v>2.0783638028968546E-5</v>
      </c>
      <c r="AG172" s="7">
        <f>AB172*等価回路パラメータ!$B$9-1/(AB172*等価回路パラメータ!$B$10)</f>
        <v>-797218.37170000735</v>
      </c>
      <c r="AH172" s="7">
        <f>等価回路パラメータ!$B$8/(等価回路パラメータ!$B$8^2+AG172^2)</f>
        <v>2.7167645700423742E-11</v>
      </c>
      <c r="AI172" s="7">
        <f>-AG172/(等価回路パラメータ!$B$8^2+AG172^2)</f>
        <v>1.2543614585781355E-6</v>
      </c>
      <c r="AJ172" s="7">
        <f t="shared" si="19"/>
        <v>2.7024981860480057E-5</v>
      </c>
      <c r="AK172" s="7">
        <f t="shared" si="20"/>
        <v>-5.1497519730872975E-3</v>
      </c>
      <c r="AL172" s="7">
        <f t="shared" si="21"/>
        <v>1.0190155835989199</v>
      </c>
      <c r="AM172" s="7">
        <f t="shared" si="22"/>
        <v>194.17876168565263</v>
      </c>
      <c r="AN172" s="7">
        <f t="shared" si="23"/>
        <v>194.18143547345895</v>
      </c>
      <c r="AO172" s="9">
        <f t="shared" si="24"/>
        <v>89.699324706108939</v>
      </c>
      <c r="AP172" s="9">
        <f t="shared" si="25"/>
        <v>45.764154145134263</v>
      </c>
      <c r="AQ172" s="9">
        <f t="shared" si="26"/>
        <v>0.31025949923065355</v>
      </c>
    </row>
    <row r="173" spans="1:43">
      <c r="A173">
        <v>7016.0953569061003</v>
      </c>
      <c r="B173">
        <v>-0.30611387797123829</v>
      </c>
      <c r="C173">
        <v>14.35223385918532</v>
      </c>
      <c r="D173">
        <v>-6.7376960492924222E-3</v>
      </c>
      <c r="E173">
        <v>-9.1975476865362893E-2</v>
      </c>
      <c r="F173">
        <v>0.93524204160756608</v>
      </c>
      <c r="G173">
        <v>0.23929843098675915</v>
      </c>
      <c r="H173">
        <v>0.99922330740344534</v>
      </c>
      <c r="I173">
        <v>-1.6040294750724372E-3</v>
      </c>
      <c r="J173">
        <v>2.6745577132402532</v>
      </c>
      <c r="K173">
        <v>193.90789393647179</v>
      </c>
      <c r="L173">
        <v>193.92633805091933</v>
      </c>
      <c r="M173">
        <v>89.209773520469739</v>
      </c>
      <c r="N173">
        <v>7.1117810975092802E-5</v>
      </c>
      <c r="O173">
        <v>-5.1561067010385151E-3</v>
      </c>
      <c r="P173">
        <v>1.5556574468504475E-5</v>
      </c>
      <c r="Q173">
        <v>3.2259436079440472E-5</v>
      </c>
      <c r="R173">
        <v>731.78148987758948</v>
      </c>
      <c r="S173">
        <v>5.5561236506588326E-5</v>
      </c>
      <c r="T173">
        <v>-5.1883661371179557E-3</v>
      </c>
      <c r="U173">
        <v>2.0637679733338783</v>
      </c>
      <c r="V173">
        <v>192.7168029538789</v>
      </c>
      <c r="W173">
        <v>192.7278528885017</v>
      </c>
      <c r="X173">
        <v>89.386453733154013</v>
      </c>
      <c r="Y173">
        <v>6.5670652540641104E-3</v>
      </c>
      <c r="Z173">
        <v>89.393020798408074</v>
      </c>
      <c r="AA173">
        <v>4.3716383895474893</v>
      </c>
      <c r="AB173" s="7">
        <f t="shared" si="18"/>
        <v>44083.427260283323</v>
      </c>
      <c r="AC173" s="7">
        <f>等価回路パラメータ!$B$4/(等価回路パラメータ!$B$4^2+(AB173*等価回路パラメータ!$B$5)^2)</f>
        <v>5.9386056713335507E-6</v>
      </c>
      <c r="AD173" s="7">
        <f>-(AB173*等価回路パラメータ!$B$5)/(等価回路パラメータ!$B$4^2+(AB173*等価回路パラメータ!$B$5)^2)</f>
        <v>-5.0249939227785274E-3</v>
      </c>
      <c r="AE173" s="7">
        <f>AB173*等価回路パラメータ!$B$6</f>
        <v>4.7794957721145676E-7</v>
      </c>
      <c r="AF173" s="7">
        <f>1/等価回路パラメータ!$B$7</f>
        <v>2.0783638028968546E-5</v>
      </c>
      <c r="AG173" s="7">
        <f>AB173*等価回路パラメータ!$B$9-1/(AB173*等価回路パラメータ!$B$10)</f>
        <v>-777645.0570177692</v>
      </c>
      <c r="AH173" s="7">
        <f>等価回路パラメータ!$B$8/(等価回路パラメータ!$B$8^2+AG173^2)</f>
        <v>2.8552475656204007E-11</v>
      </c>
      <c r="AI173" s="7">
        <f>-AG173/(等価回路パラメータ!$B$8^2+AG173^2)</f>
        <v>1.2859337180666295E-6</v>
      </c>
      <c r="AJ173" s="7">
        <f t="shared" si="19"/>
        <v>2.6722272252777755E-5</v>
      </c>
      <c r="AK173" s="7">
        <f t="shared" si="20"/>
        <v>-5.0232300394832492E-3</v>
      </c>
      <c r="AL173" s="7">
        <f t="shared" si="21"/>
        <v>1.0589975608240565</v>
      </c>
      <c r="AM173" s="7">
        <f t="shared" si="22"/>
        <v>199.06946194360111</v>
      </c>
      <c r="AN173" s="7">
        <f t="shared" si="23"/>
        <v>199.07227871893335</v>
      </c>
      <c r="AO173" s="9">
        <f t="shared" si="24"/>
        <v>89.695204288005598</v>
      </c>
      <c r="AP173" s="9">
        <f t="shared" si="25"/>
        <v>45.980215754279683</v>
      </c>
      <c r="AQ173" s="9">
        <f t="shared" si="26"/>
        <v>0.30218348959752461</v>
      </c>
    </row>
    <row r="174" spans="1:43">
      <c r="A174">
        <v>7192.6903324446021</v>
      </c>
      <c r="B174">
        <v>-0.29414847854412751</v>
      </c>
      <c r="C174">
        <v>14.01603435787248</v>
      </c>
      <c r="D174">
        <v>-7.1007210763833657E-3</v>
      </c>
      <c r="E174">
        <v>-8.8875271295876246E-2</v>
      </c>
      <c r="F174">
        <v>0.93792124579270053</v>
      </c>
      <c r="G174">
        <v>0.23412884684480284</v>
      </c>
      <c r="H174">
        <v>0.99918163126287307</v>
      </c>
      <c r="I174">
        <v>-1.5498979249460184E-3</v>
      </c>
      <c r="J174">
        <v>2.8933234757666075</v>
      </c>
      <c r="K174">
        <v>198.73187243101563</v>
      </c>
      <c r="L174">
        <v>198.75293316243886</v>
      </c>
      <c r="M174">
        <v>89.165893670292562</v>
      </c>
      <c r="N174">
        <v>7.3243636325322285E-5</v>
      </c>
      <c r="O174">
        <v>-5.0308391413894545E-3</v>
      </c>
      <c r="P174">
        <v>1.6398211405305873E-5</v>
      </c>
      <c r="Q174">
        <v>3.1173375161581605E-5</v>
      </c>
      <c r="R174">
        <v>689.78317159631956</v>
      </c>
      <c r="S174">
        <v>5.6845424920016411E-5</v>
      </c>
      <c r="T174">
        <v>-5.0620125165510357E-3</v>
      </c>
      <c r="U174">
        <v>2.2181674243531244</v>
      </c>
      <c r="V174">
        <v>197.52497728146187</v>
      </c>
      <c r="W174">
        <v>197.53743168514794</v>
      </c>
      <c r="X174">
        <v>89.35660648403001</v>
      </c>
      <c r="Y174">
        <v>6.7323581511681474E-3</v>
      </c>
      <c r="Z174">
        <v>89.363338842181179</v>
      </c>
      <c r="AA174">
        <v>4.370697898205548</v>
      </c>
      <c r="AB174" s="7">
        <f t="shared" si="18"/>
        <v>45193.006215908579</v>
      </c>
      <c r="AC174" s="7">
        <f>等価回路パラメータ!$B$4/(等価回路パラメータ!$B$4^2+(AB174*等価回路パラメータ!$B$5)^2)</f>
        <v>5.6505764884512102E-6</v>
      </c>
      <c r="AD174" s="7">
        <f>-(AB174*等価回路パラメータ!$B$5)/(等価回路パラメータ!$B$4^2+(AB174*等価回路パラメータ!$B$5)^2)</f>
        <v>-4.9016205743368261E-3</v>
      </c>
      <c r="AE174" s="7">
        <f>AB174*等価回路パラメータ!$B$6</f>
        <v>4.8997955821979841E-7</v>
      </c>
      <c r="AF174" s="7">
        <f>1/等価回路パラメータ!$B$7</f>
        <v>2.0783638028968546E-5</v>
      </c>
      <c r="AG174" s="7">
        <f>AB174*等価回路パラメータ!$B$9-1/(AB174*等価回路パラメータ!$B$10)</f>
        <v>-758552.30635973683</v>
      </c>
      <c r="AH174" s="7">
        <f>等価回路パラメータ!$B$8/(等価回路パラメータ!$B$8^2+AG174^2)</f>
        <v>3.0007895257792959E-11</v>
      </c>
      <c r="AI174" s="7">
        <f>-AG174/(等価回路パラメータ!$B$8^2+AG174^2)</f>
        <v>1.3183006512508377E-6</v>
      </c>
      <c r="AJ174" s="7">
        <f t="shared" si="19"/>
        <v>2.6434244525315013E-5</v>
      </c>
      <c r="AK174" s="7">
        <f t="shared" si="20"/>
        <v>-4.8998122941273561E-3</v>
      </c>
      <c r="AL174" s="7">
        <f t="shared" si="21"/>
        <v>1.1010204278912405</v>
      </c>
      <c r="AM174" s="7">
        <f t="shared" si="22"/>
        <v>204.08351082250471</v>
      </c>
      <c r="AN174" s="7">
        <f t="shared" si="23"/>
        <v>204.08648077621905</v>
      </c>
      <c r="AO174" s="9">
        <f t="shared" si="24"/>
        <v>89.690895107577461</v>
      </c>
      <c r="AP174" s="9">
        <f t="shared" si="25"/>
        <v>46.196284737266105</v>
      </c>
      <c r="AQ174" s="9">
        <f t="shared" si="26"/>
        <v>0.32755626539628224</v>
      </c>
    </row>
    <row r="175" spans="1:43">
      <c r="A175">
        <v>7373.7301998779749</v>
      </c>
      <c r="B175">
        <v>-0.28083249129970039</v>
      </c>
      <c r="C175">
        <v>13.69372253160466</v>
      </c>
      <c r="D175">
        <v>-6.8216701256933543E-3</v>
      </c>
      <c r="E175">
        <v>-8.8261158040836563E-2</v>
      </c>
      <c r="F175">
        <v>0.94066445748891392</v>
      </c>
      <c r="G175">
        <v>0.22920009377858727</v>
      </c>
      <c r="H175">
        <v>0.99921374897022086</v>
      </c>
      <c r="I175">
        <v>-1.5392378482859648E-3</v>
      </c>
      <c r="J175">
        <v>2.9159916375629065</v>
      </c>
      <c r="K175">
        <v>203.63023098176237</v>
      </c>
      <c r="L175">
        <v>203.65110845982701</v>
      </c>
      <c r="M175">
        <v>89.179578620153222</v>
      </c>
      <c r="N175">
        <v>7.0309290858987402E-5</v>
      </c>
      <c r="O175">
        <v>-4.9098553484691384E-3</v>
      </c>
      <c r="P175">
        <v>1.5752908877424366E-5</v>
      </c>
      <c r="Q175">
        <v>3.095697795719305E-5</v>
      </c>
      <c r="R175">
        <v>668.17688354744166</v>
      </c>
      <c r="S175">
        <v>5.4556381981563036E-5</v>
      </c>
      <c r="T175">
        <v>-4.9408123264263314E-3</v>
      </c>
      <c r="U175">
        <v>2.2345799491659237</v>
      </c>
      <c r="V175">
        <v>202.37119391376123</v>
      </c>
      <c r="W175">
        <v>202.38353063831642</v>
      </c>
      <c r="X175">
        <v>89.367366498547256</v>
      </c>
      <c r="Y175">
        <v>6.9018114670857849E-3</v>
      </c>
      <c r="Z175">
        <v>89.374268310014344</v>
      </c>
      <c r="AA175">
        <v>4.3679894677074831</v>
      </c>
      <c r="AB175" s="7">
        <f t="shared" si="18"/>
        <v>46330.513250979682</v>
      </c>
      <c r="AC175" s="7">
        <f>等価回路パラメータ!$B$4/(等価回路パラメータ!$B$4^2+(AB175*等価回路パラメータ!$B$5)^2)</f>
        <v>5.3765170334612801E-6</v>
      </c>
      <c r="AD175" s="7">
        <f>-(AB175*等価回路パラメータ!$B$5)/(等価回路パラメータ!$B$4^2+(AB175*等価回路パラメータ!$B$5)^2)</f>
        <v>-4.7812762652138683E-3</v>
      </c>
      <c r="AE175" s="7">
        <f>AB175*等価回路パラメータ!$B$6</f>
        <v>5.02312333602195E-7</v>
      </c>
      <c r="AF175" s="7">
        <f>1/等価回路パラメータ!$B$7</f>
        <v>2.0783638028968546E-5</v>
      </c>
      <c r="AG175" s="7">
        <f>AB175*等価回路パラメータ!$B$9-1/(AB175*等価回路パラメータ!$B$10)</f>
        <v>-739928.32091228815</v>
      </c>
      <c r="AH175" s="7">
        <f>等価回路パラメータ!$B$8/(等価回路パラメータ!$B$8^2+AG175^2)</f>
        <v>3.1537502709171053E-11</v>
      </c>
      <c r="AI175" s="7">
        <f>-AG175/(等価回路パラメータ!$B$8^2+AG175^2)</f>
        <v>1.3514822600958341E-6</v>
      </c>
      <c r="AJ175" s="7">
        <f t="shared" si="19"/>
        <v>2.6160186599932534E-5</v>
      </c>
      <c r="AK175" s="7">
        <f t="shared" si="20"/>
        <v>-4.7794224706201706E-3</v>
      </c>
      <c r="AL175" s="7">
        <f t="shared" si="21"/>
        <v>1.1451885162634292</v>
      </c>
      <c r="AM175" s="7">
        <f t="shared" si="22"/>
        <v>209.22403235991143</v>
      </c>
      <c r="AN175" s="7">
        <f t="shared" si="23"/>
        <v>209.22716643323125</v>
      </c>
      <c r="AO175" s="9">
        <f t="shared" si="24"/>
        <v>89.686394470333198</v>
      </c>
      <c r="AP175" s="9">
        <f t="shared" si="25"/>
        <v>46.412361468728854</v>
      </c>
      <c r="AQ175" s="9">
        <f t="shared" si="26"/>
        <v>0.31212616031885432</v>
      </c>
    </row>
    <row r="176" spans="1:43">
      <c r="A176">
        <v>7559.3268370435844</v>
      </c>
      <c r="B176">
        <v>-0.26880898396577729</v>
      </c>
      <c r="C176">
        <v>13.37482677284784</v>
      </c>
      <c r="D176">
        <v>-7.729671266078781E-3</v>
      </c>
      <c r="E176">
        <v>-8.7358096673838759E-2</v>
      </c>
      <c r="F176">
        <v>0.94323032886612956</v>
      </c>
      <c r="G176">
        <v>0.22427127282550899</v>
      </c>
      <c r="H176">
        <v>0.99910932326187596</v>
      </c>
      <c r="I176">
        <v>-1.5233295929233837E-3</v>
      </c>
      <c r="J176">
        <v>3.0234029539969676</v>
      </c>
      <c r="K176">
        <v>208.68135359691249</v>
      </c>
      <c r="L176">
        <v>208.7032541779401</v>
      </c>
      <c r="M176">
        <v>89.169949269419632</v>
      </c>
      <c r="N176">
        <v>6.9412484814478716E-5</v>
      </c>
      <c r="O176">
        <v>-4.7909893282538111E-3</v>
      </c>
      <c r="P176">
        <v>1.7854297412613955E-5</v>
      </c>
      <c r="Q176">
        <v>3.0643439026990887E-5</v>
      </c>
      <c r="R176">
        <v>645.17051579001338</v>
      </c>
      <c r="S176">
        <v>5.1558187401864761E-5</v>
      </c>
      <c r="T176">
        <v>-4.8216327672808024E-3</v>
      </c>
      <c r="U176">
        <v>2.2174800717317433</v>
      </c>
      <c r="V176">
        <v>207.37491198667027</v>
      </c>
      <c r="W176">
        <v>207.38676751265439</v>
      </c>
      <c r="X176">
        <v>89.387354015505352</v>
      </c>
      <c r="Y176">
        <v>7.0755299194727953E-3</v>
      </c>
      <c r="Z176">
        <v>89.394429545424828</v>
      </c>
      <c r="AA176">
        <v>4.3660954245541408</v>
      </c>
      <c r="AB176" s="7">
        <f t="shared" si="18"/>
        <v>47496.651314680581</v>
      </c>
      <c r="AC176" s="7">
        <f>等価回路パラメータ!$B$4/(等価回路パラメータ!$B$4^2+(AB176*等価回路パラメータ!$B$5)^2)</f>
        <v>5.1157497610752762E-6</v>
      </c>
      <c r="AD176" s="7">
        <f>-(AB176*等価回路パラメータ!$B$5)/(等価回路パラメータ!$B$4^2+(AB176*等価回路パラメータ!$B$5)^2)</f>
        <v>-4.6638866281331322E-3</v>
      </c>
      <c r="AE176" s="7">
        <f>AB176*等価回路パラメータ!$B$6</f>
        <v>5.1495552468679958E-7</v>
      </c>
      <c r="AF176" s="7">
        <f>1/等価回路パラメータ!$B$7</f>
        <v>2.0783638028968546E-5</v>
      </c>
      <c r="AG176" s="7">
        <f>AB176*等価回路パラメータ!$B$9-1/(AB176*等価回路パラメータ!$B$10)</f>
        <v>-721761.59154627624</v>
      </c>
      <c r="AH176" s="7">
        <f>等価回路パラメータ!$B$8/(等価回路パラメータ!$B$8^2+AG176^2)</f>
        <v>3.314507962769855E-11</v>
      </c>
      <c r="AI176" s="7">
        <f>-AG176/(等価回路パラメータ!$B$8^2+AG176^2)</f>
        <v>1.3854990500191803E-6</v>
      </c>
      <c r="AJ176" s="7">
        <f t="shared" si="19"/>
        <v>2.5899420935123448E-5</v>
      </c>
      <c r="AK176" s="7">
        <f t="shared" si="20"/>
        <v>-4.6619861735584262E-3</v>
      </c>
      <c r="AL176" s="7">
        <f t="shared" si="21"/>
        <v>1.1916115069651019</v>
      </c>
      <c r="AM176" s="7">
        <f t="shared" si="22"/>
        <v>214.49423072585566</v>
      </c>
      <c r="AN176" s="7">
        <f t="shared" si="23"/>
        <v>214.49754066809282</v>
      </c>
      <c r="AO176" s="9">
        <f t="shared" si="24"/>
        <v>89.681699561023464</v>
      </c>
      <c r="AP176" s="9">
        <f t="shared" si="25"/>
        <v>46.628446342498826</v>
      </c>
      <c r="AQ176" s="9">
        <f t="shared" si="26"/>
        <v>0.28727001559863652</v>
      </c>
    </row>
    <row r="177" spans="1:43">
      <c r="A177">
        <v>7749.5949377416946</v>
      </c>
      <c r="B177">
        <v>-0.25662655500247011</v>
      </c>
      <c r="C177">
        <v>13.061479072355329</v>
      </c>
      <c r="D177">
        <v>-7.201327992033978E-3</v>
      </c>
      <c r="E177">
        <v>-8.9320366064242762E-2</v>
      </c>
      <c r="F177">
        <v>0.94576830651588606</v>
      </c>
      <c r="G177">
        <v>0.21941699446451973</v>
      </c>
      <c r="H177">
        <v>0.99917004593949921</v>
      </c>
      <c r="I177">
        <v>-1.5576418947422885E-3</v>
      </c>
      <c r="J177">
        <v>3.0676507286089514</v>
      </c>
      <c r="K177">
        <v>213.89818908512143</v>
      </c>
      <c r="L177">
        <v>213.92018552461826</v>
      </c>
      <c r="M177">
        <v>89.178340912969176</v>
      </c>
      <c r="N177">
        <v>6.7035117938629929E-5</v>
      </c>
      <c r="O177">
        <v>-4.6741600008298433E-3</v>
      </c>
      <c r="P177">
        <v>1.6630746244657019E-5</v>
      </c>
      <c r="Q177">
        <v>3.1329856782563358E-5</v>
      </c>
      <c r="R177">
        <v>643.42738083277914</v>
      </c>
      <c r="S177">
        <v>5.040437169397291E-5</v>
      </c>
      <c r="T177">
        <v>-4.7054898576124066E-3</v>
      </c>
      <c r="U177">
        <v>2.2761909523259805</v>
      </c>
      <c r="V177">
        <v>212.49334294230957</v>
      </c>
      <c r="W177">
        <v>212.5055336692422</v>
      </c>
      <c r="X177">
        <v>89.386281257789705</v>
      </c>
      <c r="Y177">
        <v>7.2536208617262265E-3</v>
      </c>
      <c r="Z177">
        <v>89.393534878651437</v>
      </c>
      <c r="AA177">
        <v>4.3640172389765137</v>
      </c>
      <c r="AB177" s="7">
        <f t="shared" si="18"/>
        <v>48692.141049411919</v>
      </c>
      <c r="AC177" s="7">
        <f>等価回路パラメータ!$B$4/(等価回路パラメータ!$B$4^2+(AB177*等価回路パラメータ!$B$5)^2)</f>
        <v>4.8676299874469711E-6</v>
      </c>
      <c r="AD177" s="7">
        <f>-(AB177*等価回路パラメータ!$B$5)/(等価回路パラメータ!$B$4^2+(AB177*等価回路パラメータ!$B$5)^2)</f>
        <v>-4.5493791215606609E-3</v>
      </c>
      <c r="AE177" s="7">
        <f>AB177*等価回路パラメータ!$B$6</f>
        <v>5.2791694463044049E-7</v>
      </c>
      <c r="AF177" s="7">
        <f>1/等価回路パラメータ!$B$7</f>
        <v>2.0783638028968546E-5</v>
      </c>
      <c r="AG177" s="7">
        <f>AB177*等価回路パラメータ!$B$9-1/(AB177*等価回路パラメータ!$B$10)</f>
        <v>-704040.89170468389</v>
      </c>
      <c r="AH177" s="7">
        <f>等価回路パラメータ!$B$8/(等価回路パラメータ!$B$8^2+AG177^2)</f>
        <v>3.4834600393375108E-11</v>
      </c>
      <c r="AI177" s="7">
        <f>-AG177/(等価回路パラメータ!$B$8^2+AG177^2)</f>
        <v>1.4203720425630959E-6</v>
      </c>
      <c r="AJ177" s="7">
        <f t="shared" si="19"/>
        <v>2.5651302851015911E-5</v>
      </c>
      <c r="AK177" s="7">
        <f t="shared" si="20"/>
        <v>-4.5474308325734675E-3</v>
      </c>
      <c r="AL177" s="7">
        <f t="shared" si="21"/>
        <v>1.2404047065595767</v>
      </c>
      <c r="AM177" s="7">
        <f t="shared" si="22"/>
        <v>219.8973923562275</v>
      </c>
      <c r="AN177" s="7">
        <f t="shared" si="23"/>
        <v>219.90089078697409</v>
      </c>
      <c r="AO177" s="9">
        <f t="shared" si="24"/>
        <v>89.676807441711546</v>
      </c>
      <c r="AP177" s="9">
        <f t="shared" si="25"/>
        <v>46.844539772580411</v>
      </c>
      <c r="AQ177" s="9">
        <f t="shared" si="26"/>
        <v>0.28327256306010895</v>
      </c>
    </row>
    <row r="178" spans="1:43">
      <c r="A178">
        <v>7944.6520826131409</v>
      </c>
      <c r="B178">
        <v>-0.24546392885280849</v>
      </c>
      <c r="C178">
        <v>12.752069898357551</v>
      </c>
      <c r="D178">
        <v>-8.1780058707500835E-3</v>
      </c>
      <c r="E178">
        <v>-8.8398620747810241E-2</v>
      </c>
      <c r="F178">
        <v>0.94815714461067446</v>
      </c>
      <c r="G178">
        <v>0.21458206550222073</v>
      </c>
      <c r="H178">
        <v>0.9990577263096222</v>
      </c>
      <c r="I178">
        <v>-1.5413944251810013E-3</v>
      </c>
      <c r="J178">
        <v>3.1777880208806448</v>
      </c>
      <c r="K178">
        <v>219.27964989366822</v>
      </c>
      <c r="L178">
        <v>219.30267484505373</v>
      </c>
      <c r="M178">
        <v>89.169730992756399</v>
      </c>
      <c r="N178">
        <v>6.6074983892351643E-5</v>
      </c>
      <c r="O178">
        <v>-4.559429149912083E-3</v>
      </c>
      <c r="P178">
        <v>1.889116039127863E-5</v>
      </c>
      <c r="Q178">
        <v>3.1010033953203201E-5</v>
      </c>
      <c r="R178">
        <v>621.22294818937553</v>
      </c>
      <c r="S178">
        <v>4.7183823501073009E-5</v>
      </c>
      <c r="T178">
        <v>-4.5904391838652858E-3</v>
      </c>
      <c r="U178">
        <v>2.2389210158629793</v>
      </c>
      <c r="V178">
        <v>217.82106658997583</v>
      </c>
      <c r="W178">
        <v>217.83257290338827</v>
      </c>
      <c r="X178">
        <v>89.41109365838237</v>
      </c>
      <c r="Y178">
        <v>7.4361943493258999E-3</v>
      </c>
      <c r="Z178">
        <v>89.418529852731695</v>
      </c>
      <c r="AA178">
        <v>4.3636019673174715</v>
      </c>
      <c r="AB178" s="7">
        <f t="shared" si="18"/>
        <v>49917.721236128586</v>
      </c>
      <c r="AC178" s="7">
        <f>等価回路パラメータ!$B$4/(等価回路パラメータ!$B$4^2+(AB178*等価回路パラメータ!$B$5)^2)</f>
        <v>4.6315442963834622E-6</v>
      </c>
      <c r="AD178" s="7">
        <f>-(AB178*等価回路パラメータ!$B$5)/(等価回路パラメータ!$B$4^2+(AB178*等価回路パラメータ!$B$5)^2)</f>
        <v>-4.4376829848883107E-3</v>
      </c>
      <c r="AE178" s="7">
        <f>AB178*等価回路パラメータ!$B$6</f>
        <v>5.4120460324694089E-7</v>
      </c>
      <c r="AF178" s="7">
        <f>1/等価回路パラメータ!$B$7</f>
        <v>2.0783638028968546E-5</v>
      </c>
      <c r="AG178" s="7">
        <f>AB178*等価回路パラメータ!$B$9-1/(AB178*等価回路パラメータ!$B$10)</f>
        <v>-686755.27046491439</v>
      </c>
      <c r="AH178" s="7">
        <f>等価回路パラメータ!$B$8/(等価回路パラメータ!$B$8^2+AG178^2)</f>
        <v>3.6610241974666819E-11</v>
      </c>
      <c r="AI178" s="7">
        <f>-AG178/(等価回路パラメータ!$B$8^2+AG178^2)</f>
        <v>1.4561227883855823E-6</v>
      </c>
      <c r="AJ178" s="7">
        <f t="shared" si="19"/>
        <v>2.5415218935593982E-5</v>
      </c>
      <c r="AK178" s="7">
        <f t="shared" si="20"/>
        <v>-4.4356856574966777E-3</v>
      </c>
      <c r="AL178" s="7">
        <f t="shared" si="21"/>
        <v>1.2916893375389513</v>
      </c>
      <c r="AM178" s="7">
        <f t="shared" si="22"/>
        <v>225.43688814888446</v>
      </c>
      <c r="AN178" s="7">
        <f t="shared" si="23"/>
        <v>225.44058862502413</v>
      </c>
      <c r="AO178" s="9">
        <f t="shared" si="24"/>
        <v>89.671715049753317</v>
      </c>
      <c r="AP178" s="9">
        <f t="shared" si="25"/>
        <v>47.060642194179479</v>
      </c>
      <c r="AQ178" s="9">
        <f t="shared" si="26"/>
        <v>0.25318519702162234</v>
      </c>
    </row>
    <row r="179" spans="1:43">
      <c r="A179">
        <v>8144.6188118010559</v>
      </c>
      <c r="B179">
        <v>-0.23583481330558739</v>
      </c>
      <c r="C179">
        <v>12.45418149581357</v>
      </c>
      <c r="D179">
        <v>-8.5406852766341038E-3</v>
      </c>
      <c r="E179">
        <v>-9.0191511938996882E-2</v>
      </c>
      <c r="F179">
        <v>0.95031289197051416</v>
      </c>
      <c r="G179">
        <v>0.20988213695261351</v>
      </c>
      <c r="H179">
        <v>0.99901596279531557</v>
      </c>
      <c r="I179">
        <v>-1.5725911284176241E-3</v>
      </c>
      <c r="J179">
        <v>3.3911896754151498</v>
      </c>
      <c r="K179">
        <v>224.68364529291858</v>
      </c>
      <c r="L179">
        <v>224.70923574594946</v>
      </c>
      <c r="M179">
        <v>89.135290405647908</v>
      </c>
      <c r="N179">
        <v>6.7159930184829957E-5</v>
      </c>
      <c r="O179">
        <v>-4.4496885682745587E-3</v>
      </c>
      <c r="P179">
        <v>1.9729440480194108E-5</v>
      </c>
      <c r="Q179">
        <v>3.1640296680956741E-5</v>
      </c>
      <c r="R179">
        <v>618.28671593223237</v>
      </c>
      <c r="S179">
        <v>4.7430489704635849E-5</v>
      </c>
      <c r="T179">
        <v>-4.4813288649555158E-3</v>
      </c>
      <c r="U179">
        <v>2.3615401241632261</v>
      </c>
      <c r="V179">
        <v>223.12310056391706</v>
      </c>
      <c r="W179">
        <v>223.13559751194759</v>
      </c>
      <c r="X179">
        <v>89.393602769698077</v>
      </c>
      <c r="Y179">
        <v>7.6233632078457894E-3</v>
      </c>
      <c r="Z179">
        <v>89.401226132905919</v>
      </c>
      <c r="AA179">
        <v>4.360074448331944</v>
      </c>
      <c r="AB179" s="7">
        <f t="shared" si="18"/>
        <v>51174.149250886854</v>
      </c>
      <c r="AC179" s="7">
        <f>等価回路パラメータ!$B$4/(等価回路パラメータ!$B$4^2+(AB179*等価回路パラメータ!$B$5)^2)</f>
        <v>4.4069090228539058E-6</v>
      </c>
      <c r="AD179" s="7">
        <f>-(AB179*等価回路パラメータ!$B$5)/(等価回路パラメータ!$B$4^2+(AB179*等価回路パラメータ!$B$5)^2)</f>
        <v>-4.3287291947166611E-3</v>
      </c>
      <c r="AE179" s="7">
        <f>AB179*等価回路パラメータ!$B$6</f>
        <v>5.548267119569723E-7</v>
      </c>
      <c r="AF179" s="7">
        <f>1/等価回路パラメータ!$B$7</f>
        <v>2.0783638028968546E-5</v>
      </c>
      <c r="AG179" s="7">
        <f>AB179*等価回路パラメータ!$B$9-1/(AB179*等価回路パラメータ!$B$10)</f>
        <v>-669894.04577141011</v>
      </c>
      <c r="AH179" s="7">
        <f>等価回路パラメータ!$B$8/(等価回路パラメータ!$B$8^2+AG179^2)</f>
        <v>3.847639425519495E-11</v>
      </c>
      <c r="AI179" s="7">
        <f>-AG179/(等価回路パラメータ!$B$8^2+AG179^2)</f>
        <v>1.4927733805785709E-6</v>
      </c>
      <c r="AJ179" s="7">
        <f t="shared" si="19"/>
        <v>2.5190585528216706E-5</v>
      </c>
      <c r="AK179" s="7">
        <f t="shared" si="20"/>
        <v>-4.3266815946241249E-3</v>
      </c>
      <c r="AL179" s="7">
        <f t="shared" si="21"/>
        <v>1.3455928438976223</v>
      </c>
      <c r="AM179" s="7">
        <f t="shared" si="22"/>
        <v>231.11617572479364</v>
      </c>
      <c r="AN179" s="7">
        <f t="shared" si="23"/>
        <v>231.12009281270903</v>
      </c>
      <c r="AO179" s="9">
        <f t="shared" si="24"/>
        <v>89.666419195684469</v>
      </c>
      <c r="AP179" s="9">
        <f t="shared" si="25"/>
        <v>47.276754064784363</v>
      </c>
      <c r="AQ179" s="9">
        <f t="shared" si="26"/>
        <v>0.26519306277856458</v>
      </c>
    </row>
    <row r="180" spans="1:43">
      <c r="A180">
        <v>8349.618699441522</v>
      </c>
      <c r="B180">
        <v>-0.22615279998884821</v>
      </c>
      <c r="C180">
        <v>12.161566500898889</v>
      </c>
      <c r="D180">
        <v>-8.6147690569219979E-3</v>
      </c>
      <c r="E180">
        <v>-9.193178919439049E-2</v>
      </c>
      <c r="F180">
        <v>0.95243345200856988</v>
      </c>
      <c r="G180">
        <v>0.20525474912908068</v>
      </c>
      <c r="H180">
        <v>0.99900739378869241</v>
      </c>
      <c r="I180">
        <v>-1.6029211352608609E-3</v>
      </c>
      <c r="J180">
        <v>3.5611769242716447</v>
      </c>
      <c r="K180">
        <v>230.25919359961034</v>
      </c>
      <c r="L180">
        <v>230.28673044322116</v>
      </c>
      <c r="M180">
        <v>89.113937044232031</v>
      </c>
      <c r="N180">
        <v>6.7151500734467177E-5</v>
      </c>
      <c r="O180">
        <v>-4.3418933506889782E-3</v>
      </c>
      <c r="P180">
        <v>1.9899908464457632E-5</v>
      </c>
      <c r="Q180">
        <v>3.2251081998961339E-5</v>
      </c>
      <c r="R180">
        <v>614.7489250664903</v>
      </c>
      <c r="S180">
        <v>4.7251592270009545E-5</v>
      </c>
      <c r="T180">
        <v>-4.3741444326879392E-3</v>
      </c>
      <c r="U180">
        <v>2.469332276353239</v>
      </c>
      <c r="V180">
        <v>228.58946143752826</v>
      </c>
      <c r="W180">
        <v>228.60279850034701</v>
      </c>
      <c r="X180">
        <v>89.381087764105317</v>
      </c>
      <c r="Y180">
        <v>7.8152431026772638E-3</v>
      </c>
      <c r="Z180">
        <v>89.388903007208</v>
      </c>
      <c r="AA180">
        <v>4.3572220524190195</v>
      </c>
      <c r="AB180" s="7">
        <f t="shared" si="18"/>
        <v>52462.2015328829</v>
      </c>
      <c r="AC180" s="7">
        <f>等価回路パラメータ!$B$4/(等価回路パラメータ!$B$4^2+(AB180*等価回路パラメータ!$B$5)^2)</f>
        <v>4.1931688100472916E-6</v>
      </c>
      <c r="AD180" s="7">
        <f>-(AB180*等価回路パラメータ!$B$5)/(等価回路パラメータ!$B$4^2+(AB180*等価回路パラメータ!$B$5)^2)</f>
        <v>-4.2224504222106683E-3</v>
      </c>
      <c r="AE180" s="7">
        <f>AB180*等価回路パラメータ!$B$6</f>
        <v>5.6879168886249763E-7</v>
      </c>
      <c r="AF180" s="7">
        <f>1/等価回路パラメータ!$B$7</f>
        <v>2.0783638028968546E-5</v>
      </c>
      <c r="AG180" s="7">
        <f>AB180*等価回路パラメータ!$B$9-1/(AB180*等価回路パラメータ!$B$10)</f>
        <v>-653446.7978344229</v>
      </c>
      <c r="AH180" s="7">
        <f>等価回路パラメータ!$B$8/(等価回路パラメータ!$B$8^2+AG180^2)</f>
        <v>4.0437670886817288E-11</v>
      </c>
      <c r="AI180" s="7">
        <f>-AG180/(等価回路パラメータ!$B$8^2+AG180^2)</f>
        <v>1.5303464683213116E-6</v>
      </c>
      <c r="AJ180" s="7">
        <f t="shared" si="19"/>
        <v>2.4976847276686727E-5</v>
      </c>
      <c r="AK180" s="7">
        <f t="shared" si="20"/>
        <v>-4.2203512840534845E-3</v>
      </c>
      <c r="AL180" s="7">
        <f t="shared" si="21"/>
        <v>1.4022492127034063</v>
      </c>
      <c r="AM180" s="7">
        <f t="shared" si="22"/>
        <v>236.93880175660229</v>
      </c>
      <c r="AN180" s="7">
        <f t="shared" si="23"/>
        <v>236.94295110998556</v>
      </c>
      <c r="AO180" s="9">
        <f t="shared" si="24"/>
        <v>89.66091656101203</v>
      </c>
      <c r="AP180" s="9">
        <f t="shared" si="25"/>
        <v>47.492875865302445</v>
      </c>
      <c r="AQ180" s="9">
        <f t="shared" si="26"/>
        <v>0.27201355380401537</v>
      </c>
    </row>
    <row r="181" spans="1:43">
      <c r="A181">
        <v>8559.7784300290532</v>
      </c>
      <c r="B181">
        <v>-0.2159258059365865</v>
      </c>
      <c r="C181">
        <v>11.875672693538521</v>
      </c>
      <c r="D181">
        <v>-8.7602537421697137E-3</v>
      </c>
      <c r="E181">
        <v>-8.7627253199435984E-2</v>
      </c>
      <c r="F181">
        <v>0.95456904186741598</v>
      </c>
      <c r="G181">
        <v>0.20073598511296925</v>
      </c>
      <c r="H181">
        <v>0.99899077861463137</v>
      </c>
      <c r="I181">
        <v>-1.5278417869015609E-3</v>
      </c>
      <c r="J181">
        <v>3.6117105261951625</v>
      </c>
      <c r="K181">
        <v>235.99881600020106</v>
      </c>
      <c r="L181">
        <v>236.02645107364933</v>
      </c>
      <c r="M181">
        <v>89.123217564198214</v>
      </c>
      <c r="N181">
        <v>6.4832322883658102E-5</v>
      </c>
      <c r="O181">
        <v>-4.2363172043039044E-3</v>
      </c>
      <c r="P181">
        <v>2.0238947094682033E-5</v>
      </c>
      <c r="Q181">
        <v>3.0741500843009843E-5</v>
      </c>
      <c r="R181">
        <v>571.58743736455313</v>
      </c>
      <c r="S181">
        <v>4.4593375788976066E-5</v>
      </c>
      <c r="T181">
        <v>-4.2670587051469146E-3</v>
      </c>
      <c r="U181">
        <v>2.4488697452485453</v>
      </c>
      <c r="V181">
        <v>234.32787447361019</v>
      </c>
      <c r="W181">
        <v>234.34067021827263</v>
      </c>
      <c r="X181">
        <v>89.401245824321464</v>
      </c>
      <c r="Y181">
        <v>8.0119526105071944E-3</v>
      </c>
      <c r="Z181">
        <v>89.409257776931966</v>
      </c>
      <c r="AA181">
        <v>4.3569398240329971</v>
      </c>
      <c r="AB181" s="7">
        <f t="shared" si="18"/>
        <v>53782.67406427129</v>
      </c>
      <c r="AC181" s="7">
        <f>等価回路パラメータ!$B$4/(等価回路パラメータ!$B$4^2+(AB181*等価回路パラメータ!$B$5)^2)</f>
        <v>3.9897952364123488E-6</v>
      </c>
      <c r="AD181" s="7">
        <f>-(AB181*等価回路パラメータ!$B$5)/(等価回路パラメータ!$B$4^2+(AB181*等価回路パラメータ!$B$5)^2)</f>
        <v>-4.1187809915018145E-3</v>
      </c>
      <c r="AE181" s="7">
        <f>AB181*等価回路パラメータ!$B$6</f>
        <v>5.8310816394893053E-7</v>
      </c>
      <c r="AF181" s="7">
        <f>1/等価回路パラメータ!$B$7</f>
        <v>2.0783638028968546E-5</v>
      </c>
      <c r="AG181" s="7">
        <f>AB181*等価回路パラメータ!$B$9-1/(AB181*等価回路パラメータ!$B$10)</f>
        <v>-637403.3626908646</v>
      </c>
      <c r="AH181" s="7">
        <f>等価回路パラメータ!$B$8/(等価回路パラメータ!$B$8^2+AG181^2)</f>
        <v>4.2498920695933641E-11</v>
      </c>
      <c r="AI181" s="7">
        <f>-AG181/(等価回路パラメータ!$B$8^2+AG181^2)</f>
        <v>1.5688652708774306E-6</v>
      </c>
      <c r="AJ181" s="7">
        <f t="shared" si="19"/>
        <v>2.4773475764301594E-5</v>
      </c>
      <c r="AK181" s="7">
        <f t="shared" si="20"/>
        <v>-4.1166290180669881E-3</v>
      </c>
      <c r="AL181" s="7">
        <f t="shared" si="21"/>
        <v>1.4617993125259643</v>
      </c>
      <c r="AM181" s="7">
        <f t="shared" si="22"/>
        <v>242.90840436714987</v>
      </c>
      <c r="AN181" s="7">
        <f t="shared" si="23"/>
        <v>242.91280281085412</v>
      </c>
      <c r="AO181" s="9">
        <f t="shared" si="24"/>
        <v>89.655203695907844</v>
      </c>
      <c r="AP181" s="9">
        <f t="shared" si="25"/>
        <v>47.709008101255208</v>
      </c>
      <c r="AQ181" s="9">
        <f t="shared" si="26"/>
        <v>0.24594591897587748</v>
      </c>
    </row>
    <row r="182" spans="1:43">
      <c r="A182">
        <v>8775.2278767042881</v>
      </c>
      <c r="B182">
        <v>-0.20685004598275339</v>
      </c>
      <c r="C182">
        <v>11.59640465184831</v>
      </c>
      <c r="D182">
        <v>-8.8544907598998978E-3</v>
      </c>
      <c r="E182">
        <v>-9.1386222221984781E-2</v>
      </c>
      <c r="F182">
        <v>0.95653506329873705</v>
      </c>
      <c r="G182">
        <v>0.1962858985756066</v>
      </c>
      <c r="H182">
        <v>0.99897983780030564</v>
      </c>
      <c r="I182">
        <v>-1.5933646709183685E-3</v>
      </c>
      <c r="J182">
        <v>3.7550597924609086</v>
      </c>
      <c r="K182">
        <v>241.85248691108947</v>
      </c>
      <c r="L182">
        <v>241.88163613454341</v>
      </c>
      <c r="M182">
        <v>89.110483439996671</v>
      </c>
      <c r="N182">
        <v>6.4181677144869095E-5</v>
      </c>
      <c r="O182">
        <v>-4.1337552767537799E-3</v>
      </c>
      <c r="P182">
        <v>2.0454967932396195E-5</v>
      </c>
      <c r="Q182">
        <v>3.2060573725096214E-5</v>
      </c>
      <c r="R182">
        <v>581.47763891774696</v>
      </c>
      <c r="S182">
        <v>4.3726709212472896E-5</v>
      </c>
      <c r="T182">
        <v>-4.1658158504788764E-3</v>
      </c>
      <c r="U182">
        <v>2.5194097825451354</v>
      </c>
      <c r="V182">
        <v>240.02257190175854</v>
      </c>
      <c r="W182">
        <v>240.03579409743713</v>
      </c>
      <c r="X182">
        <v>89.398613867133008</v>
      </c>
      <c r="Y182">
        <v>8.2136132925952135E-3</v>
      </c>
      <c r="Z182">
        <v>89.406827480425605</v>
      </c>
      <c r="AA182">
        <v>4.3532520532266563</v>
      </c>
      <c r="AB182" s="7">
        <f t="shared" si="18"/>
        <v>55136.382862061102</v>
      </c>
      <c r="AC182" s="7">
        <f>等価回路パラメータ!$B$4/(等価回路パラメータ!$B$4^2+(AB182*等価回路パラメータ!$B$5)^2)</f>
        <v>3.7962855092854419E-6</v>
      </c>
      <c r="AD182" s="7">
        <f>-(AB182*等価回路パラメータ!$B$5)/(等価回路パラメータ!$B$4^2+(AB182*等価回路パラメータ!$B$5)^2)</f>
        <v>-4.0176568391110199E-3</v>
      </c>
      <c r="AE182" s="7">
        <f>AB182*等価回路パラメータ!$B$6</f>
        <v>5.977849844182407E-7</v>
      </c>
      <c r="AF182" s="7">
        <f>1/等価回路パラメータ!$B$7</f>
        <v>2.0783638028968546E-5</v>
      </c>
      <c r="AG182" s="7">
        <f>AB182*等価回路パラメータ!$B$9-1/(AB182*等価回路パラメータ!$B$10)</f>
        <v>-621753.8259232447</v>
      </c>
      <c r="AH182" s="7">
        <f>等価回路パラメータ!$B$8/(等価回路パラメータ!$B$8^2+AG182^2)</f>
        <v>4.4665239671217405E-11</v>
      </c>
      <c r="AI182" s="7">
        <f>-AG182/(等価回路パラメータ!$B$8^2+AG182^2)</f>
        <v>1.608353591944335E-6</v>
      </c>
      <c r="AJ182" s="7">
        <f t="shared" si="19"/>
        <v>2.4579968203493659E-5</v>
      </c>
      <c r="AK182" s="7">
        <f t="shared" si="20"/>
        <v>-4.0154507005346575E-3</v>
      </c>
      <c r="AL182" s="7">
        <f t="shared" si="21"/>
        <v>1.5243912496307939</v>
      </c>
      <c r="AM182" s="7">
        <f t="shared" si="22"/>
        <v>249.02871560056985</v>
      </c>
      <c r="AN182" s="7">
        <f t="shared" si="23"/>
        <v>249.03338122097497</v>
      </c>
      <c r="AO182" s="9">
        <f t="shared" si="24"/>
        <v>89.649277016800951</v>
      </c>
      <c r="AP182" s="9">
        <f t="shared" si="25"/>
        <v>47.92515130403477</v>
      </c>
      <c r="AQ182" s="9">
        <f t="shared" si="26"/>
        <v>0.2424495363753465</v>
      </c>
    </row>
    <row r="183" spans="1:43">
      <c r="A183">
        <v>8996.100181512129</v>
      </c>
      <c r="B183">
        <v>-0.1986821063606993</v>
      </c>
      <c r="C183">
        <v>11.321654135535081</v>
      </c>
      <c r="D183">
        <v>-9.4136735218213596E-3</v>
      </c>
      <c r="E183">
        <v>-9.0169294889335561E-2</v>
      </c>
      <c r="F183">
        <v>0.95836610596376803</v>
      </c>
      <c r="G183">
        <v>0.19187713616052646</v>
      </c>
      <c r="H183">
        <v>0.99891556086674105</v>
      </c>
      <c r="I183">
        <v>-1.5720457405882448E-3</v>
      </c>
      <c r="J183">
        <v>3.9835610407771278</v>
      </c>
      <c r="K183">
        <v>247.87101720627732</v>
      </c>
      <c r="L183">
        <v>247.90302525269882</v>
      </c>
      <c r="M183">
        <v>89.07927279838222</v>
      </c>
      <c r="N183">
        <v>6.4819820345200329E-5</v>
      </c>
      <c r="O183">
        <v>-4.033314574478958E-3</v>
      </c>
      <c r="P183">
        <v>2.1749739739629803E-5</v>
      </c>
      <c r="Q183">
        <v>3.1635682103345491E-5</v>
      </c>
      <c r="R183">
        <v>559.68420573823892</v>
      </c>
      <c r="S183">
        <v>4.3070080605570523E-5</v>
      </c>
      <c r="T183">
        <v>-4.0649502565823035E-3</v>
      </c>
      <c r="U183">
        <v>2.6062523309231875</v>
      </c>
      <c r="V183">
        <v>245.97785591174892</v>
      </c>
      <c r="W183">
        <v>245.99166276553672</v>
      </c>
      <c r="X183">
        <v>89.392946691478301</v>
      </c>
      <c r="Y183">
        <v>8.4203497698953529E-3</v>
      </c>
      <c r="Z183">
        <v>89.401367041248193</v>
      </c>
      <c r="AA183">
        <v>4.3517291792675943</v>
      </c>
      <c r="AB183" s="7">
        <f t="shared" si="18"/>
        <v>56524.164482392618</v>
      </c>
      <c r="AC183" s="7">
        <f>等価回路パラメータ!$B$4/(等価回路パラメータ!$B$4^2+(AB183*等価回路パラメータ!$B$5)^2)</f>
        <v>3.61216122187719E-6</v>
      </c>
      <c r="AD183" s="7">
        <f>-(AB183*等価回路パラメータ!$B$5)/(等価回路パラメータ!$B$4^2+(AB183*等価回路パラメータ!$B$5)^2)</f>
        <v>-3.9190154743673541E-3</v>
      </c>
      <c r="AE183" s="7">
        <f>AB183*等価回路パラメータ!$B$6</f>
        <v>6.128312201562879E-7</v>
      </c>
      <c r="AF183" s="7">
        <f>1/等価回路パラメータ!$B$7</f>
        <v>2.0783638028968546E-5</v>
      </c>
      <c r="AG183" s="7">
        <f>AB183*等価回路パラメータ!$B$9-1/(AB183*等価回路パラメータ!$B$10)</f>
        <v>-606488.51653282484</v>
      </c>
      <c r="AH183" s="7">
        <f>等価回路パラメータ!$B$8/(等価回路パラメータ!$B$8^2+AG183^2)</f>
        <v>4.6941983562409956E-11</v>
      </c>
      <c r="AI183" s="7">
        <f>-AG183/(等価回路パラメータ!$B$8^2+AG183^2)</f>
        <v>1.648835834363814E-6</v>
      </c>
      <c r="AJ183" s="7">
        <f t="shared" si="19"/>
        <v>2.4395846192829297E-5</v>
      </c>
      <c r="AK183" s="7">
        <f t="shared" si="20"/>
        <v>-3.916753807312834E-3</v>
      </c>
      <c r="AL183" s="7">
        <f t="shared" si="21"/>
        <v>1.5901807428984438</v>
      </c>
      <c r="AM183" s="7">
        <f t="shared" si="22"/>
        <v>255.30356396876024</v>
      </c>
      <c r="AN183" s="7">
        <f t="shared" si="23"/>
        <v>255.30851621116352</v>
      </c>
      <c r="AO183" s="9">
        <f t="shared" si="24"/>
        <v>89.643132803865882</v>
      </c>
      <c r="AP183" s="9">
        <f t="shared" si="25"/>
        <v>48.14130603222516</v>
      </c>
      <c r="AQ183" s="9">
        <f t="shared" si="26"/>
        <v>0.24176576261768901</v>
      </c>
    </row>
    <row r="184" spans="1:43">
      <c r="A184">
        <v>9222.5318376800315</v>
      </c>
      <c r="B184">
        <v>-0.1906718359156917</v>
      </c>
      <c r="C184">
        <v>11.052325978417951</v>
      </c>
      <c r="D184">
        <v>-9.8283310905450585E-3</v>
      </c>
      <c r="E184">
        <v>-8.6495087257446812E-2</v>
      </c>
      <c r="F184">
        <v>0.96014251536674533</v>
      </c>
      <c r="G184">
        <v>0.18754295214559261</v>
      </c>
      <c r="H184">
        <v>0.99886797331044386</v>
      </c>
      <c r="I184">
        <v>-1.5079162702119626E-3</v>
      </c>
      <c r="J184">
        <v>4.1948294023673087</v>
      </c>
      <c r="K184">
        <v>254.06394306851959</v>
      </c>
      <c r="L184">
        <v>254.09857095473583</v>
      </c>
      <c r="M184">
        <v>89.054079926017081</v>
      </c>
      <c r="N184">
        <v>6.4969549924686539E-5</v>
      </c>
      <c r="O184">
        <v>-3.9349442968855146E-3</v>
      </c>
      <c r="P184">
        <v>2.2711407238157442E-5</v>
      </c>
      <c r="Q184">
        <v>3.0348044874214328E-5</v>
      </c>
      <c r="R184">
        <v>523.72184123800059</v>
      </c>
      <c r="S184">
        <v>4.2258142686529097E-5</v>
      </c>
      <c r="T184">
        <v>-3.9652923417597286E-3</v>
      </c>
      <c r="U184">
        <v>2.6872660280131169</v>
      </c>
      <c r="V184">
        <v>252.1595773907099</v>
      </c>
      <c r="W184">
        <v>252.17389608872432</v>
      </c>
      <c r="X184">
        <v>89.389421671068618</v>
      </c>
      <c r="Y184">
        <v>8.6322898000685093E-3</v>
      </c>
      <c r="Z184">
        <v>89.39805396086868</v>
      </c>
      <c r="AA184">
        <v>4.3515646132798071</v>
      </c>
      <c r="AB184" s="7">
        <f t="shared" si="18"/>
        <v>57946.876537507123</v>
      </c>
      <c r="AC184" s="7">
        <f>等価回路パラメータ!$B$4/(等価回路パラメータ!$B$4^2+(AB184*等価回路パラメータ!$B$5)^2)</f>
        <v>3.4369671705449281E-6</v>
      </c>
      <c r="AD184" s="7">
        <f>-(AB184*等価回路パラメータ!$B$5)/(等価回路パラメータ!$B$4^2+(AB184*等価回路パラメータ!$B$5)^2)</f>
        <v>-3.8227959407980882E-3</v>
      </c>
      <c r="AE184" s="7">
        <f>AB184*等価回路パラメータ!$B$6</f>
        <v>6.282561693377742E-7</v>
      </c>
      <c r="AF184" s="7">
        <f>1/等価回路パラメータ!$B$7</f>
        <v>2.0783638028968546E-5</v>
      </c>
      <c r="AG184" s="7">
        <f>AB184*等価回路パラメータ!$B$9-1/(AB184*等価回路パラメータ!$B$10)</f>
        <v>-591598.00096319476</v>
      </c>
      <c r="AH184" s="7">
        <f>等価回路パラメータ!$B$8/(等価回路パラメータ!$B$8^2+AG184^2)</f>
        <v>4.9334781121327556E-11</v>
      </c>
      <c r="AI184" s="7">
        <f>-AG184/(等価回路パラメータ!$B$8^2+AG184^2)</f>
        <v>1.6903370152029464E-6</v>
      </c>
      <c r="AJ184" s="7">
        <f t="shared" si="19"/>
        <v>2.4220654534294594E-5</v>
      </c>
      <c r="AK184" s="7">
        <f t="shared" si="20"/>
        <v>-3.8204773476135474E-3</v>
      </c>
      <c r="AL184" s="7">
        <f t="shared" si="21"/>
        <v>1.6593315184832633</v>
      </c>
      <c r="AM184" s="7">
        <f t="shared" si="22"/>
        <v>261.73687707614744</v>
      </c>
      <c r="AN184" s="7">
        <f t="shared" si="23"/>
        <v>261.74213684972955</v>
      </c>
      <c r="AO184" s="9">
        <f t="shared" si="24"/>
        <v>89.636767198403646</v>
      </c>
      <c r="AP184" s="9">
        <f t="shared" si="25"/>
        <v>48.357472872991451</v>
      </c>
      <c r="AQ184" s="9">
        <f t="shared" si="26"/>
        <v>0.23871323753496654</v>
      </c>
    </row>
    <row r="185" spans="1:43">
      <c r="A185">
        <v>9454.6627739671476</v>
      </c>
      <c r="B185">
        <v>-0.1821130941290619</v>
      </c>
      <c r="C185">
        <v>10.78724938066833</v>
      </c>
      <c r="D185">
        <v>-1.010630579375725E-2</v>
      </c>
      <c r="E185">
        <v>-8.8712864463417418E-2</v>
      </c>
      <c r="F185">
        <v>0.96194729568633863</v>
      </c>
      <c r="G185">
        <v>0.18327940806950488</v>
      </c>
      <c r="H185">
        <v>0.9988359479157497</v>
      </c>
      <c r="I185">
        <v>-1.546530471015062E-3</v>
      </c>
      <c r="J185">
        <v>4.2827580858874281</v>
      </c>
      <c r="K185">
        <v>260.48755449922277</v>
      </c>
      <c r="L185">
        <v>260.52275920887945</v>
      </c>
      <c r="M185">
        <v>89.058066875478772</v>
      </c>
      <c r="N185">
        <v>6.3100413526789677E-5</v>
      </c>
      <c r="O185">
        <v>-3.837917547023261E-3</v>
      </c>
      <c r="P185">
        <v>2.3353585502805407E-5</v>
      </c>
      <c r="Q185">
        <v>3.1127179424916163E-5</v>
      </c>
      <c r="R185">
        <v>523.97897084435567</v>
      </c>
      <c r="S185">
        <v>3.9746828023984267E-5</v>
      </c>
      <c r="T185">
        <v>-3.8690447264481771E-3</v>
      </c>
      <c r="U185">
        <v>2.6549059713982164</v>
      </c>
      <c r="V185">
        <v>258.43445775485992</v>
      </c>
      <c r="W185">
        <v>258.44809436473975</v>
      </c>
      <c r="X185">
        <v>89.411419213734078</v>
      </c>
      <c r="Y185">
        <v>8.84956435643325E-3</v>
      </c>
      <c r="Z185">
        <v>89.420268778090517</v>
      </c>
      <c r="AA185">
        <v>4.3503530903515317</v>
      </c>
      <c r="AB185" s="7">
        <f t="shared" si="18"/>
        <v>59405.398225728168</v>
      </c>
      <c r="AC185" s="7">
        <f>等価回路パラメータ!$B$4/(等価回路パラメータ!$B$4^2+(AB185*等価回路パラメータ!$B$5)^2)</f>
        <v>3.2702702294273499E-6</v>
      </c>
      <c r="AD185" s="7">
        <f>-(AB185*等価回路パラメータ!$B$5)/(等価回路パラメータ!$B$4^2+(AB185*等価回路パラメータ!$B$5)^2)</f>
        <v>-3.7289387784663255E-3</v>
      </c>
      <c r="AE185" s="7">
        <f>AB185*等価回路パラメータ!$B$6</f>
        <v>6.4406936417226558E-7</v>
      </c>
      <c r="AF185" s="7">
        <f>1/等価回路パラメータ!$B$7</f>
        <v>2.0783638028968546E-5</v>
      </c>
      <c r="AG185" s="7">
        <f>AB185*等価回路パラメータ!$B$9-1/(AB185*等価回路パラメータ!$B$10)</f>
        <v>-577073.0772705893</v>
      </c>
      <c r="AH185" s="7">
        <f>等価回路パラメータ!$B$8/(等価回路パラメータ!$B$8^2+AG185^2)</f>
        <v>5.1849548017815859E-11</v>
      </c>
      <c r="AI185" s="7">
        <f>-AG185/(等価回路パラメータ!$B$8^2+AG185^2)</f>
        <v>1.7328827812146145E-6</v>
      </c>
      <c r="AJ185" s="7">
        <f t="shared" si="19"/>
        <v>2.4053960107943915E-5</v>
      </c>
      <c r="AK185" s="7">
        <f t="shared" si="20"/>
        <v>-3.7265618263209385E-3</v>
      </c>
      <c r="AL185" s="7">
        <f t="shared" si="21"/>
        <v>1.7320157252839781</v>
      </c>
      <c r="AM185" s="7">
        <f t="shared" si="22"/>
        <v>268.3326843258227</v>
      </c>
      <c r="AN185" s="7">
        <f t="shared" si="23"/>
        <v>268.33827411678391</v>
      </c>
      <c r="AO185" s="9">
        <f t="shared" si="24"/>
        <v>89.63017620011199</v>
      </c>
      <c r="AP185" s="9">
        <f t="shared" si="25"/>
        <v>48.573652443540595</v>
      </c>
      <c r="AQ185" s="9">
        <f t="shared" si="26"/>
        <v>0.20990742202147317</v>
      </c>
    </row>
    <row r="186" spans="1:43">
      <c r="A186">
        <v>9692.6364411366085</v>
      </c>
      <c r="B186">
        <v>-0.17364671346188709</v>
      </c>
      <c r="C186">
        <v>10.53456523559916</v>
      </c>
      <c r="D186">
        <v>-9.3907057965186974E-3</v>
      </c>
      <c r="E186">
        <v>-8.4409218445014034E-2</v>
      </c>
      <c r="F186">
        <v>0.96368510503712823</v>
      </c>
      <c r="G186">
        <v>0.17920988387924933</v>
      </c>
      <c r="H186">
        <v>0.99891835525367789</v>
      </c>
      <c r="I186">
        <v>-1.4716263462058784E-3</v>
      </c>
      <c r="J186">
        <v>4.2895544534189138</v>
      </c>
      <c r="K186">
        <v>266.9258105410471</v>
      </c>
      <c r="L186">
        <v>266.96027534148936</v>
      </c>
      <c r="M186">
        <v>89.079323907192986</v>
      </c>
      <c r="N186">
        <v>6.0189245899973305E-5</v>
      </c>
      <c r="O186">
        <v>-3.7453920732722257E-3</v>
      </c>
      <c r="P186">
        <v>2.1699663582449928E-5</v>
      </c>
      <c r="Q186">
        <v>2.9614696220704323E-5</v>
      </c>
      <c r="R186">
        <v>486.27897273502356</v>
      </c>
      <c r="S186">
        <v>3.8489582317523374E-5</v>
      </c>
      <c r="T186">
        <v>-3.7750067694929299E-3</v>
      </c>
      <c r="U186">
        <v>2.7006144270994761</v>
      </c>
      <c r="V186">
        <v>264.87265203315366</v>
      </c>
      <c r="W186">
        <v>264.88641926939169</v>
      </c>
      <c r="X186">
        <v>89.415838343223243</v>
      </c>
      <c r="Y186">
        <v>9.0723077089038661E-3</v>
      </c>
      <c r="Z186">
        <v>89.424910650932148</v>
      </c>
      <c r="AA186">
        <v>4.3492595762719599</v>
      </c>
      <c r="AB186" s="7">
        <f t="shared" si="18"/>
        <v>60900.630874782975</v>
      </c>
      <c r="AC186" s="7">
        <f>等価回路パラメータ!$B$4/(等価回路パラメータ!$B$4^2+(AB186*等価回路パラメータ!$B$5)^2)</f>
        <v>3.1116582796592285E-6</v>
      </c>
      <c r="AD186" s="7">
        <f>-(AB186*等価回路パラメータ!$B$5)/(等価回路パラメータ!$B$4^2+(AB186*等価回路パラメータ!$B$5)^2)</f>
        <v>-3.6373859872329104E-3</v>
      </c>
      <c r="AE186" s="7">
        <f>AB186*等価回路パラメータ!$B$6</f>
        <v>6.6028057679484598E-7</v>
      </c>
      <c r="AF186" s="7">
        <f>1/等価回路パラメータ!$B$7</f>
        <v>2.0783638028968546E-5</v>
      </c>
      <c r="AG186" s="7">
        <f>AB186*等価回路パラメータ!$B$9-1/(AB186*等価回路パラメータ!$B$10)</f>
        <v>-562904.76943732833</v>
      </c>
      <c r="AH186" s="7">
        <f>等価回路パラメータ!$B$8/(等価回路パラメータ!$B$8^2+AG186^2)</f>
        <v>5.4492501465059197E-11</v>
      </c>
      <c r="AI186" s="7">
        <f>-AG186/(等価回路パラメータ!$B$8^2+AG186^2)</f>
        <v>1.7764994246872098E-6</v>
      </c>
      <c r="AJ186" s="7">
        <f t="shared" si="19"/>
        <v>2.3895350801129238E-5</v>
      </c>
      <c r="AK186" s="7">
        <f t="shared" si="20"/>
        <v>-3.6349492072314284E-3</v>
      </c>
      <c r="AL186" s="7">
        <f t="shared" si="21"/>
        <v>1.8084143723600781</v>
      </c>
      <c r="AM186" s="7">
        <f t="shared" si="22"/>
        <v>275.0951197102969</v>
      </c>
      <c r="AN186" s="7">
        <f t="shared" si="23"/>
        <v>275.10106370380453</v>
      </c>
      <c r="AO186" s="9">
        <f t="shared" si="24"/>
        <v>89.623355664241174</v>
      </c>
      <c r="AP186" s="9">
        <f t="shared" si="25"/>
        <v>48.789845392657327</v>
      </c>
      <c r="AQ186" s="9">
        <f t="shared" si="26"/>
        <v>0.19844501330902631</v>
      </c>
    </row>
    <row r="187" spans="1:43">
      <c r="A187">
        <v>9936.599900604333</v>
      </c>
      <c r="B187">
        <v>-0.16703937068847999</v>
      </c>
      <c r="C187">
        <v>10.287100358306491</v>
      </c>
      <c r="D187">
        <v>-1.086237970957043E-2</v>
      </c>
      <c r="E187">
        <v>-8.7879430651199186E-2</v>
      </c>
      <c r="F187">
        <v>0.96518407025504049</v>
      </c>
      <c r="G187">
        <v>0.17517920310178994</v>
      </c>
      <c r="H187">
        <v>0.9987490291881711</v>
      </c>
      <c r="I187">
        <v>-1.5318678901011221E-3</v>
      </c>
      <c r="J187">
        <v>4.5523078039135969</v>
      </c>
      <c r="K187">
        <v>273.47808998871403</v>
      </c>
      <c r="L187">
        <v>273.51597615169896</v>
      </c>
      <c r="M187">
        <v>89.046344307043569</v>
      </c>
      <c r="N187">
        <v>6.085079013086887E-5</v>
      </c>
      <c r="O187">
        <v>-3.6555871386788966E-3</v>
      </c>
      <c r="P187">
        <v>2.5104061395671152E-5</v>
      </c>
      <c r="Q187">
        <v>3.0837432232819099E-5</v>
      </c>
      <c r="R187">
        <v>493.92446321764533</v>
      </c>
      <c r="S187">
        <v>3.5746728735197721E-5</v>
      </c>
      <c r="T187">
        <v>-3.6864245709117157E-3</v>
      </c>
      <c r="U187">
        <v>2.6301757308129878</v>
      </c>
      <c r="V187">
        <v>271.24004861282998</v>
      </c>
      <c r="W187">
        <v>271.25280053091683</v>
      </c>
      <c r="X187">
        <v>89.444428481475867</v>
      </c>
      <c r="Y187">
        <v>9.3006575069656556E-3</v>
      </c>
      <c r="Z187">
        <v>89.453729138982837</v>
      </c>
      <c r="AA187">
        <v>4.3444633912041066</v>
      </c>
      <c r="AB187" s="7">
        <f t="shared" si="18"/>
        <v>62433.498498799279</v>
      </c>
      <c r="AC187" s="7">
        <f>等価回路パラメータ!$B$4/(等価回路パラメータ!$B$4^2+(AB187*等価回路パラメータ!$B$5)^2)</f>
        <v>2.9607391905192057E-6</v>
      </c>
      <c r="AD187" s="7">
        <f>-(AB187*等価回路パラメータ!$B$5)/(等価回路パラメータ!$B$4^2+(AB187*等価回路パラメータ!$B$5)^2)</f>
        <v>-3.5480809909199831E-3</v>
      </c>
      <c r="AE187" s="7">
        <f>AB187*等価回路パラメータ!$B$6</f>
        <v>6.7689982530504031E-7</v>
      </c>
      <c r="AF187" s="7">
        <f>1/等価回路パラメータ!$B$7</f>
        <v>2.0783638028968546E-5</v>
      </c>
      <c r="AG187" s="7">
        <f>AB187*等価回路パラメータ!$B$9-1/(AB187*等価回路パラメータ!$B$10)</f>
        <v>-549084.32182487496</v>
      </c>
      <c r="AH187" s="7">
        <f>等価回路パラメータ!$B$8/(等価回路パラメータ!$B$8^2+AG187^2)</f>
        <v>5.7270175590402835E-11</v>
      </c>
      <c r="AI187" s="7">
        <f>-AG187/(等価回路パラメータ!$B$8^2+AG187^2)</f>
        <v>1.821213899693314E-6</v>
      </c>
      <c r="AJ187" s="7">
        <f t="shared" si="19"/>
        <v>2.3744434489663342E-5</v>
      </c>
      <c r="AK187" s="7">
        <f t="shared" si="20"/>
        <v>-3.5455828771949844E-3</v>
      </c>
      <c r="AL187" s="7">
        <f t="shared" si="21"/>
        <v>1.8887177894934712</v>
      </c>
      <c r="AM187" s="7">
        <f t="shared" si="22"/>
        <v>282.02842469029298</v>
      </c>
      <c r="AN187" s="7">
        <f t="shared" si="23"/>
        <v>282.03474890193337</v>
      </c>
      <c r="AO187" s="9">
        <f t="shared" si="24"/>
        <v>89.616301298631754</v>
      </c>
      <c r="AP187" s="9">
        <f t="shared" si="25"/>
        <v>49.006052402319341</v>
      </c>
      <c r="AQ187" s="9">
        <f t="shared" si="26"/>
        <v>0.16257215964890293</v>
      </c>
    </row>
    <row r="188" spans="1:43">
      <c r="A188">
        <v>10186.703915319011</v>
      </c>
      <c r="B188">
        <v>-0.160792929410635</v>
      </c>
      <c r="C188">
        <v>10.03526325318974</v>
      </c>
      <c r="D188">
        <v>-1.0504899239260609E-2</v>
      </c>
      <c r="E188">
        <v>-8.6013508697909913E-2</v>
      </c>
      <c r="F188">
        <v>0.96663963190532998</v>
      </c>
      <c r="G188">
        <v>0.17105813931206681</v>
      </c>
      <c r="H188">
        <v>0.99879018436857325</v>
      </c>
      <c r="I188">
        <v>-1.4994038562275245E-3</v>
      </c>
      <c r="J188">
        <v>4.8966881436065579</v>
      </c>
      <c r="K188">
        <v>280.46194435943818</v>
      </c>
      <c r="L188">
        <v>280.50468764113793</v>
      </c>
      <c r="M188">
        <v>88.999753558500458</v>
      </c>
      <c r="N188">
        <v>6.2233209521046982E-5</v>
      </c>
      <c r="O188">
        <v>-3.5644595763751705E-3</v>
      </c>
      <c r="P188">
        <v>2.4277603851340558E-5</v>
      </c>
      <c r="Q188">
        <v>3.0181427064303227E-5</v>
      </c>
      <c r="R188">
        <v>471.54833857767437</v>
      </c>
      <c r="S188">
        <v>3.7955605669706424E-5</v>
      </c>
      <c r="T188">
        <v>-3.5946410034394739E-3</v>
      </c>
      <c r="U188">
        <v>2.9370846314831254</v>
      </c>
      <c r="V188">
        <v>278.16088455486425</v>
      </c>
      <c r="W188">
        <v>278.17639037574168</v>
      </c>
      <c r="X188">
        <v>89.395039672334548</v>
      </c>
      <c r="Y188">
        <v>9.5347548647385944E-3</v>
      </c>
      <c r="Z188">
        <v>89.404574427199293</v>
      </c>
      <c r="AA188">
        <v>4.3459278015477976</v>
      </c>
      <c r="AB188" s="7">
        <f t="shared" si="18"/>
        <v>64004.948369321173</v>
      </c>
      <c r="AC188" s="7">
        <f>等価回路パラメータ!$B$4/(等価回路パラメータ!$B$4^2+(AB188*等価回路パラメータ!$B$5)^2)</f>
        <v>2.8171398499920138E-6</v>
      </c>
      <c r="AD188" s="7">
        <f>-(AB188*等価回路パラメータ!$B$5)/(等価回路パラメータ!$B$4^2+(AB188*等価回路パラメータ!$B$5)^2)</f>
        <v>-3.4609686023540937E-3</v>
      </c>
      <c r="AE188" s="7">
        <f>AB188*等価回路パラメータ!$B$6</f>
        <v>6.9393737995772978E-7</v>
      </c>
      <c r="AF188" s="7">
        <f>1/等価回路パラメータ!$B$7</f>
        <v>2.0783638028968546E-5</v>
      </c>
      <c r="AG188" s="7">
        <f>AB188*等価回路パラメータ!$B$9-1/(AB188*等価回路パラメータ!$B$10)</f>
        <v>-535603.19376308564</v>
      </c>
      <c r="AH188" s="7">
        <f>等価回路パラメータ!$B$8/(等価回路パラメータ!$B$8^2+AG188^2)</f>
        <v>6.0189437589690214E-11</v>
      </c>
      <c r="AI188" s="7">
        <f>-AG188/(等価回路パラメータ!$B$8^2+AG188^2)</f>
        <v>1.8670538387473943E-6</v>
      </c>
      <c r="AJ188" s="7">
        <f t="shared" si="19"/>
        <v>2.3600838068398151E-5</v>
      </c>
      <c r="AK188" s="7">
        <f t="shared" si="20"/>
        <v>-3.4584076111353885E-3</v>
      </c>
      <c r="AL188" s="7">
        <f t="shared" si="21"/>
        <v>1.9731261121645181</v>
      </c>
      <c r="AM188" s="7">
        <f t="shared" si="22"/>
        <v>289.1369511651796</v>
      </c>
      <c r="AN188" s="7">
        <f t="shared" si="23"/>
        <v>289.14368358266097</v>
      </c>
      <c r="AO188" s="9">
        <f t="shared" si="24"/>
        <v>89.609008660629783</v>
      </c>
      <c r="AP188" s="9">
        <f t="shared" si="25"/>
        <v>49.222274189395534</v>
      </c>
      <c r="AQ188" s="9">
        <f t="shared" si="26"/>
        <v>0.20443423343050426</v>
      </c>
    </row>
    <row r="189" spans="1:43">
      <c r="A189">
        <v>10443.103042929661</v>
      </c>
      <c r="B189">
        <v>-0.1533445839121429</v>
      </c>
      <c r="C189">
        <v>9.7988127754258727</v>
      </c>
      <c r="D189">
        <v>-1.016925172403714E-2</v>
      </c>
      <c r="E189">
        <v>-8.3321735951656706E-2</v>
      </c>
      <c r="F189">
        <v>0.96816719730548539</v>
      </c>
      <c r="G189">
        <v>0.1672108531353686</v>
      </c>
      <c r="H189">
        <v>0.99882885055472437</v>
      </c>
      <c r="I189">
        <v>-1.4525365240143386E-3</v>
      </c>
      <c r="J189">
        <v>4.9159319399038619</v>
      </c>
      <c r="K189">
        <v>287.4110001424616</v>
      </c>
      <c r="L189">
        <v>287.45303858148344</v>
      </c>
      <c r="M189">
        <v>89.020097734081517</v>
      </c>
      <c r="N189">
        <v>5.9493847229780067E-5</v>
      </c>
      <c r="O189">
        <v>-3.4783203558689415E-3</v>
      </c>
      <c r="P189">
        <v>2.3502115589455267E-5</v>
      </c>
      <c r="Q189">
        <v>2.9235777226175137E-5</v>
      </c>
      <c r="R189">
        <v>445.55899157094763</v>
      </c>
      <c r="S189">
        <v>3.5991731640324797E-5</v>
      </c>
      <c r="T189">
        <v>-3.5075561330951167E-3</v>
      </c>
      <c r="U189">
        <v>2.9251474087153855</v>
      </c>
      <c r="V189">
        <v>285.06877179956518</v>
      </c>
      <c r="W189">
        <v>285.08377916443311</v>
      </c>
      <c r="X189">
        <v>89.412097235305097</v>
      </c>
      <c r="Y189">
        <v>9.7747444481821634E-3</v>
      </c>
      <c r="Z189">
        <v>89.421871979753277</v>
      </c>
      <c r="AA189">
        <v>4.344504115924952</v>
      </c>
      <c r="AB189" s="7">
        <f t="shared" si="18"/>
        <v>65615.95160069807</v>
      </c>
      <c r="AC189" s="7">
        <f>等価回路パラメータ!$B$4/(等価回路パラメータ!$B$4^2+(AB189*等価回路パラメータ!$B$5)^2)</f>
        <v>2.680505242348467E-6</v>
      </c>
      <c r="AD189" s="7">
        <f>-(AB189*等価回路パラメータ!$B$5)/(等価回路パラメータ!$B$4^2+(AB189*等価回路パラメータ!$B$5)^2)</f>
        <v>-3.3759949892672404E-3</v>
      </c>
      <c r="AE189" s="7">
        <f>AB189*等価回路パラメータ!$B$6</f>
        <v>7.1140376950990027E-7</v>
      </c>
      <c r="AF189" s="7">
        <f>1/等価回路パラメータ!$B$7</f>
        <v>2.0783638028968546E-5</v>
      </c>
      <c r="AG189" s="7">
        <f>AB189*等価回路パラメータ!$B$9-1/(AB189*等価回路パラメータ!$B$10)</f>
        <v>-522453.05427230132</v>
      </c>
      <c r="AH189" s="7">
        <f>等価回路パラメータ!$B$8/(等価回路パラメータ!$B$8^2+AG189^2)</f>
        <v>6.3257504705055877E-11</v>
      </c>
      <c r="AI189" s="7">
        <f>-AG189/(等価回路パラメータ!$B$8^2+AG189^2)</f>
        <v>1.9140475698828259E-6</v>
      </c>
      <c r="AJ189" s="7">
        <f t="shared" si="19"/>
        <v>2.3464206528821722E-5</v>
      </c>
      <c r="AK189" s="7">
        <f t="shared" si="20"/>
        <v>-3.3733695379278474E-3</v>
      </c>
      <c r="AL189" s="7">
        <f t="shared" si="21"/>
        <v>2.0618497922858028</v>
      </c>
      <c r="AM189" s="7">
        <f t="shared" si="22"/>
        <v>296.42516453886066</v>
      </c>
      <c r="AN189" s="7">
        <f t="shared" si="23"/>
        <v>296.43233527477491</v>
      </c>
      <c r="AO189" s="9">
        <f t="shared" si="24"/>
        <v>89.601473153875546</v>
      </c>
      <c r="AP189" s="9">
        <f t="shared" si="25"/>
        <v>49.43851150743194</v>
      </c>
      <c r="AQ189" s="9">
        <f t="shared" si="26"/>
        <v>0.1796011741222685</v>
      </c>
    </row>
    <row r="190" spans="1:43">
      <c r="A190">
        <v>10705.955731298131</v>
      </c>
      <c r="B190">
        <v>-0.14685637011845401</v>
      </c>
      <c r="C190">
        <v>9.5677291316656863</v>
      </c>
      <c r="D190">
        <v>-1.1630953379164369E-2</v>
      </c>
      <c r="E190">
        <v>-8.6129901746499371E-2</v>
      </c>
      <c r="F190">
        <v>0.96955768391554631</v>
      </c>
      <c r="G190">
        <v>0.16342675190383751</v>
      </c>
      <c r="H190">
        <v>0.99866070478274305</v>
      </c>
      <c r="I190">
        <v>-1.5012382046785777E-3</v>
      </c>
      <c r="J190">
        <v>5.0588841973290775</v>
      </c>
      <c r="K190">
        <v>294.50483440767874</v>
      </c>
      <c r="L190">
        <v>294.54828092999668</v>
      </c>
      <c r="M190">
        <v>89.01589320167372</v>
      </c>
      <c r="N190">
        <v>5.8309827050870118E-5</v>
      </c>
      <c r="O190">
        <v>-3.3945283762422261E-3</v>
      </c>
      <c r="P190">
        <v>2.6884107308236446E-5</v>
      </c>
      <c r="Q190">
        <v>3.0226186711762233E-5</v>
      </c>
      <c r="R190">
        <v>449.34307097234887</v>
      </c>
      <c r="S190">
        <v>3.1425719742633675E-5</v>
      </c>
      <c r="T190">
        <v>-3.4247545629539885E-3</v>
      </c>
      <c r="U190">
        <v>2.6791051619592303</v>
      </c>
      <c r="V190">
        <v>291.96714357526156</v>
      </c>
      <c r="W190">
        <v>291.97943511823951</v>
      </c>
      <c r="X190">
        <v>89.474265807028488</v>
      </c>
      <c r="Y190">
        <v>1.0020774564495051E-2</v>
      </c>
      <c r="Z190">
        <v>89.484286581592983</v>
      </c>
      <c r="AA190">
        <v>4.3403891522340157</v>
      </c>
      <c r="AB190" s="7">
        <f t="shared" si="18"/>
        <v>67267.503750207499</v>
      </c>
      <c r="AC190" s="7">
        <f>等価回路パラメータ!$B$4/(等価回路パラメータ!$B$4^2+(AB190*等価回路パラメータ!$B$5)^2)</f>
        <v>2.5504975704630003E-6</v>
      </c>
      <c r="AD190" s="7">
        <f>-(AB190*等価回路パラメータ!$B$5)/(等価回路パラメータ!$B$4^2+(AB190*等価回路パラメータ!$B$5)^2)</f>
        <v>-3.293107641034851E-3</v>
      </c>
      <c r="AE190" s="7">
        <f>AB190*等価回路パラメータ!$B$6</f>
        <v>7.293097877271334E-7</v>
      </c>
      <c r="AF190" s="7">
        <f>1/等価回路パラメータ!$B$7</f>
        <v>2.0783638028968546E-5</v>
      </c>
      <c r="AG190" s="7">
        <f>AB190*等価回路パラメータ!$B$9-1/(AB190*等価回路パラメータ!$B$10)</f>
        <v>-509625.77691502281</v>
      </c>
      <c r="AH190" s="7">
        <f>等価回路パラメータ!$B$8/(等価回路パラメータ!$B$8^2+AG190^2)</f>
        <v>6.6481962068149337E-11</v>
      </c>
      <c r="AI190" s="7">
        <f>-AG190/(等価回路パラメータ!$B$8^2+AG190^2)</f>
        <v>1.9622241341587938E-6</v>
      </c>
      <c r="AJ190" s="7">
        <f t="shared" si="19"/>
        <v>2.3334202081393615E-5</v>
      </c>
      <c r="AK190" s="7">
        <f t="shared" si="20"/>
        <v>-3.2904161071129652E-3</v>
      </c>
      <c r="AL190" s="7">
        <f t="shared" si="21"/>
        <v>2.1551101361157676</v>
      </c>
      <c r="AM190" s="7">
        <f t="shared" si="22"/>
        <v>303.89764688513492</v>
      </c>
      <c r="AN190" s="7">
        <f t="shared" si="23"/>
        <v>303.90528834164917</v>
      </c>
      <c r="AO190" s="9">
        <f t="shared" si="24"/>
        <v>89.593690024960821</v>
      </c>
      <c r="AP190" s="9">
        <f t="shared" si="25"/>
        <v>49.654765148529677</v>
      </c>
      <c r="AQ190" s="9">
        <f t="shared" si="26"/>
        <v>0.10940344336785301</v>
      </c>
    </row>
    <row r="191" spans="1:43">
      <c r="A191">
        <v>10975.42441641571</v>
      </c>
      <c r="B191">
        <v>-0.14162060203144161</v>
      </c>
      <c r="C191">
        <v>9.3341576440193705</v>
      </c>
      <c r="D191">
        <v>-1.0747329432487421E-2</v>
      </c>
      <c r="E191">
        <v>-8.820637308353696E-2</v>
      </c>
      <c r="F191">
        <v>0.97080086263343723</v>
      </c>
      <c r="G191">
        <v>0.15956907194901587</v>
      </c>
      <c r="H191">
        <v>0.99876224960095417</v>
      </c>
      <c r="I191">
        <v>-1.5375873398808086E-3</v>
      </c>
      <c r="J191">
        <v>5.4583607553241293</v>
      </c>
      <c r="K191">
        <v>301.97896713374593</v>
      </c>
      <c r="L191">
        <v>302.02829386217991</v>
      </c>
      <c r="M191">
        <v>88.964474298447556</v>
      </c>
      <c r="N191">
        <v>5.9836609470179465E-5</v>
      </c>
      <c r="O191">
        <v>-3.3104073428941259E-3</v>
      </c>
      <c r="P191">
        <v>2.4837577388685115E-5</v>
      </c>
      <c r="Q191">
        <v>3.0951748272092355E-5</v>
      </c>
      <c r="R191">
        <v>448.83218615870828</v>
      </c>
      <c r="S191">
        <v>3.499903208149435E-5</v>
      </c>
      <c r="T191">
        <v>-3.3413590911662181E-3</v>
      </c>
      <c r="U191">
        <v>3.1344553341663337</v>
      </c>
      <c r="V191">
        <v>299.24658494224121</v>
      </c>
      <c r="W191">
        <v>299.26300040238169</v>
      </c>
      <c r="X191">
        <v>89.39987788249546</v>
      </c>
      <c r="Y191">
        <v>1.0272997253765105E-2</v>
      </c>
      <c r="Z191">
        <v>89.410150879749224</v>
      </c>
      <c r="AA191">
        <v>4.3393832794012379</v>
      </c>
      <c r="AB191" s="7">
        <f t="shared" si="18"/>
        <v>68960.625433283276</v>
      </c>
      <c r="AC191" s="7">
        <f>等価回路パラメータ!$B$4/(等価回路パラメータ!$B$4^2+(AB191*等価回路パラメータ!$B$5)^2)</f>
        <v>2.4267954206989666E-6</v>
      </c>
      <c r="AD191" s="7">
        <f>-(AB191*等価回路パラメータ!$B$5)/(等価回路パラメータ!$B$4^2+(AB191*等価回路パラメータ!$B$5)^2)</f>
        <v>-3.2122553362301321E-3</v>
      </c>
      <c r="AE191" s="7">
        <f>AB191*等価回路パラメータ!$B$6</f>
        <v>7.4766650005386948E-7</v>
      </c>
      <c r="AF191" s="7">
        <f>1/等価回路パラメータ!$B$7</f>
        <v>2.0783638028968546E-5</v>
      </c>
      <c r="AG191" s="7">
        <f>AB191*等価回路パラメータ!$B$9-1/(AB191*等価回路パラメータ!$B$10)</f>
        <v>-497113.43477398716</v>
      </c>
      <c r="AH191" s="7">
        <f>等価回路パラメータ!$B$8/(等価回路パラメータ!$B$8^2+AG191^2)</f>
        <v>6.9870781452905353E-11</v>
      </c>
      <c r="AI191" s="7">
        <f>-AG191/(等価回路パラメータ!$B$8^2+AG191^2)</f>
        <v>2.0116133036078982E-6</v>
      </c>
      <c r="AJ191" s="7">
        <f t="shared" si="19"/>
        <v>2.3210503320448965E-5</v>
      </c>
      <c r="AK191" s="7">
        <f t="shared" si="20"/>
        <v>-3.2094960564264703E-3</v>
      </c>
      <c r="AL191" s="7">
        <f t="shared" si="21"/>
        <v>2.2531398708585444</v>
      </c>
      <c r="AM191" s="7">
        <f t="shared" si="22"/>
        <v>311.55910021678346</v>
      </c>
      <c r="AN191" s="7">
        <f t="shared" si="23"/>
        <v>311.5672472632022</v>
      </c>
      <c r="AO191" s="9">
        <f t="shared" si="24"/>
        <v>89.585654359950098</v>
      </c>
      <c r="AP191" s="9">
        <f t="shared" si="25"/>
        <v>49.871035945319832</v>
      </c>
      <c r="AQ191" s="9">
        <f t="shared" si="26"/>
        <v>0.17550348020085949</v>
      </c>
    </row>
    <row r="192" spans="1:43">
      <c r="A192">
        <v>11251.675622784211</v>
      </c>
      <c r="B192">
        <v>-0.13567922953034281</v>
      </c>
      <c r="C192">
        <v>9.1097675021257078</v>
      </c>
      <c r="D192">
        <v>-1.162371363931218E-2</v>
      </c>
      <c r="E192">
        <v>-8.5560156390926068E-2</v>
      </c>
      <c r="F192">
        <v>0.9720830464149014</v>
      </c>
      <c r="G192">
        <v>0.15587244943287562</v>
      </c>
      <c r="H192">
        <v>0.99866155205148155</v>
      </c>
      <c r="I192">
        <v>-1.4913088331269825E-3</v>
      </c>
      <c r="J192">
        <v>5.6429634938747544</v>
      </c>
      <c r="K192">
        <v>309.56209090882567</v>
      </c>
      <c r="L192">
        <v>309.6135190278959</v>
      </c>
      <c r="M192">
        <v>88.955679016062248</v>
      </c>
      <c r="N192">
        <v>5.8866390842038775E-5</v>
      </c>
      <c r="O192">
        <v>-3.2292966369706138E-3</v>
      </c>
      <c r="P192">
        <v>2.6867647414624327E-5</v>
      </c>
      <c r="Q192">
        <v>3.0026216993008716E-5</v>
      </c>
      <c r="R192">
        <v>424.72081643646698</v>
      </c>
      <c r="S192">
        <v>3.1998743427414452E-5</v>
      </c>
      <c r="T192">
        <v>-3.2593228539636227E-3</v>
      </c>
      <c r="U192">
        <v>3.0118705557262175</v>
      </c>
      <c r="V192">
        <v>306.78262594050176</v>
      </c>
      <c r="W192">
        <v>306.79741026155074</v>
      </c>
      <c r="X192">
        <v>89.437510756196389</v>
      </c>
      <c r="Y192">
        <v>1.0531568382926022E-2</v>
      </c>
      <c r="Z192">
        <v>89.448042324579319</v>
      </c>
      <c r="AA192">
        <v>4.3394400096526118</v>
      </c>
      <c r="AB192" s="7">
        <f t="shared" si="18"/>
        <v>70696.362954228476</v>
      </c>
      <c r="AC192" s="7">
        <f>等価回路パラメータ!$B$4/(等価回路パラメータ!$B$4^2+(AB192*等価回路パラメータ!$B$5)^2)</f>
        <v>2.3090929682972475E-6</v>
      </c>
      <c r="AD192" s="7">
        <f>-(AB192*等価回路パラメータ!$B$5)/(等価回路パラメータ!$B$4^2+(AB192*等価回路パラメータ!$B$5)^2)</f>
        <v>-3.1333881109748139E-3</v>
      </c>
      <c r="AE192" s="7">
        <f>AB192*等価回路パラメータ!$B$6</f>
        <v>7.6648525045155555E-7</v>
      </c>
      <c r="AF192" s="7">
        <f>1/等価回路パラメータ!$B$7</f>
        <v>2.0783638028968546E-5</v>
      </c>
      <c r="AG192" s="7">
        <f>AB192*等価回路パラメータ!$B$9-1/(AB192*等価回路パラメータ!$B$10)</f>
        <v>-484908.29555354506</v>
      </c>
      <c r="AH192" s="7">
        <f>等価回路パラメータ!$B$8/(等価回路パラメータ!$B$8^2+AG192^2)</f>
        <v>7.3432340984224256E-11</v>
      </c>
      <c r="AI192" s="7">
        <f>-AG192/(等価回路パラメータ!$B$8^2+AG192^2)</f>
        <v>2.0622455996355515E-6</v>
      </c>
      <c r="AJ192" s="7">
        <f t="shared" si="19"/>
        <v>2.3092804429606777E-5</v>
      </c>
      <c r="AK192" s="7">
        <f t="shared" si="20"/>
        <v>-3.130559380124727E-3</v>
      </c>
      <c r="AL192" s="7">
        <f t="shared" si="21"/>
        <v>2.3561837415457125</v>
      </c>
      <c r="AM192" s="7">
        <f t="shared" si="22"/>
        <v>319.41434986287231</v>
      </c>
      <c r="AN192" s="7">
        <f t="shared" si="23"/>
        <v>319.4230400270859</v>
      </c>
      <c r="AO192" s="9">
        <f t="shared" si="24"/>
        <v>89.577361080760213</v>
      </c>
      <c r="AP192" s="9">
        <f t="shared" si="25"/>
        <v>50.087324773040194</v>
      </c>
      <c r="AQ192" s="9">
        <f t="shared" si="26"/>
        <v>0.12931875618090771</v>
      </c>
    </row>
    <row r="193" spans="1:43">
      <c r="A193">
        <v>11534.88006632374</v>
      </c>
      <c r="B193">
        <v>-0.13085344160121559</v>
      </c>
      <c r="C193">
        <v>8.8924682084884381</v>
      </c>
      <c r="D193">
        <v>-1.1908500958684169E-2</v>
      </c>
      <c r="E193">
        <v>-8.845044413079961E-2</v>
      </c>
      <c r="F193">
        <v>0.97320776763218275</v>
      </c>
      <c r="G193">
        <v>0.15226920228277535</v>
      </c>
      <c r="H193">
        <v>0.99862873262334262</v>
      </c>
      <c r="I193">
        <v>-1.5416358035580534E-3</v>
      </c>
      <c r="J193">
        <v>6.0177726471572397</v>
      </c>
      <c r="K193">
        <v>317.23103911241515</v>
      </c>
      <c r="L193">
        <v>317.28811160201946</v>
      </c>
      <c r="M193">
        <v>88.913247496682757</v>
      </c>
      <c r="N193">
        <v>5.9776182497777203E-5</v>
      </c>
      <c r="O193">
        <v>-3.1511427233631359E-3</v>
      </c>
      <c r="P193">
        <v>2.7525379392425179E-5</v>
      </c>
      <c r="Q193">
        <v>3.1041542605195058E-5</v>
      </c>
      <c r="R193">
        <v>428.30223794333864</v>
      </c>
      <c r="S193">
        <v>3.2250803105352021E-5</v>
      </c>
      <c r="T193">
        <v>-3.1821842659683309E-3</v>
      </c>
      <c r="U193">
        <v>3.1845295252356589</v>
      </c>
      <c r="V193">
        <v>314.21728372509318</v>
      </c>
      <c r="W193">
        <v>314.23342059665259</v>
      </c>
      <c r="X193">
        <v>89.41933857783819</v>
      </c>
      <c r="Y193">
        <v>1.0796647742079021E-2</v>
      </c>
      <c r="Z193">
        <v>89.430135225580273</v>
      </c>
      <c r="AA193">
        <v>4.3354793133705716</v>
      </c>
      <c r="AB193" s="7">
        <f t="shared" si="18"/>
        <v>72475.78895280401</v>
      </c>
      <c r="AC193" s="7">
        <f>等価回路パラメータ!$B$4/(等価回路パラメータ!$B$4^2+(AB193*等価回路パラメータ!$B$5)^2)</f>
        <v>2.1970992213037076E-6</v>
      </c>
      <c r="AD193" s="7">
        <f>-(AB193*等価回路パラメータ!$B$5)/(等価回路パラメータ!$B$4^2+(AB193*等価回路パラメータ!$B$5)^2)</f>
        <v>-3.0564572280666886E-3</v>
      </c>
      <c r="AE193" s="7">
        <f>AB193*等価回路パラメータ!$B$6</f>
        <v>7.8577766840891526E-7</v>
      </c>
      <c r="AF193" s="7">
        <f>1/等価回路パラメータ!$B$7</f>
        <v>2.0783638028968546E-5</v>
      </c>
      <c r="AG193" s="7">
        <f>AB193*等価回路パラメータ!$B$9-1/(AB193*等価回路パラメータ!$B$10)</f>
        <v>-473002.81680130539</v>
      </c>
      <c r="AH193" s="7">
        <f>等価回路パラメータ!$B$8/(等価回路パラメータ!$B$8^2+AG193^2)</f>
        <v>7.7175445851291647E-11</v>
      </c>
      <c r="AI193" s="7">
        <f>-AG193/(等価回路パラメータ!$B$8^2+AG193^2)</f>
        <v>2.1141523118825608E-6</v>
      </c>
      <c r="AJ193" s="7">
        <f t="shared" si="19"/>
        <v>2.2980814425718106E-5</v>
      </c>
      <c r="AK193" s="7">
        <f t="shared" si="20"/>
        <v>-3.0535572980863973E-3</v>
      </c>
      <c r="AL193" s="7">
        <f t="shared" si="21"/>
        <v>2.4644991398914278</v>
      </c>
      <c r="AM193" s="7">
        <f t="shared" si="22"/>
        <v>327.4683479590372</v>
      </c>
      <c r="AN193" s="7">
        <f t="shared" si="23"/>
        <v>327.4776216339547</v>
      </c>
      <c r="AO193" s="9">
        <f t="shared" si="24"/>
        <v>89.568804941393267</v>
      </c>
      <c r="AP193" s="9">
        <f t="shared" si="25"/>
        <v>50.30363255171941</v>
      </c>
      <c r="AQ193" s="9">
        <f t="shared" si="26"/>
        <v>0.13866971581299481</v>
      </c>
    </row>
    <row r="194" spans="1:43">
      <c r="A194">
        <v>11825.212759870599</v>
      </c>
      <c r="B194">
        <v>-0.12520577418922471</v>
      </c>
      <c r="C194">
        <v>8.68349695771348</v>
      </c>
      <c r="D194">
        <v>-1.1806215706641209E-2</v>
      </c>
      <c r="E194">
        <v>-8.8180167086136407E-2</v>
      </c>
      <c r="F194">
        <v>0.97439000910696483</v>
      </c>
      <c r="G194">
        <v>0.14881540869663787</v>
      </c>
      <c r="H194">
        <v>0.99864049983055247</v>
      </c>
      <c r="I194">
        <v>-1.5369431467688972E-3</v>
      </c>
      <c r="J194">
        <v>6.1329567429255833</v>
      </c>
      <c r="K194">
        <v>325.01713304292997</v>
      </c>
      <c r="L194">
        <v>325.07499124026168</v>
      </c>
      <c r="M194">
        <v>88.918977479983909</v>
      </c>
      <c r="N194">
        <v>5.8036709655865293E-5</v>
      </c>
      <c r="O194">
        <v>-3.0756657472519786E-3</v>
      </c>
      <c r="P194">
        <v>2.7288736489534113E-5</v>
      </c>
      <c r="Q194">
        <v>3.0946324954665625E-5</v>
      </c>
      <c r="R194">
        <v>416.50502930291498</v>
      </c>
      <c r="S194">
        <v>3.0747973166331179E-5</v>
      </c>
      <c r="T194">
        <v>-3.1066120722066442E-3</v>
      </c>
      <c r="U194">
        <v>3.1856635019592736</v>
      </c>
      <c r="V194">
        <v>321.86253837412301</v>
      </c>
      <c r="W194">
        <v>321.87830318395419</v>
      </c>
      <c r="X194">
        <v>89.432928371559086</v>
      </c>
      <c r="Y194">
        <v>1.106839914323888E-2</v>
      </c>
      <c r="Z194">
        <v>89.443996770702327</v>
      </c>
      <c r="AA194">
        <v>4.3319316970079687</v>
      </c>
      <c r="AB194" s="7">
        <f t="shared" ref="AB194:AB257" si="27">2*PI()*A194</f>
        <v>74300.003067091515</v>
      </c>
      <c r="AC194" s="7">
        <f>等価回路パラメータ!$B$4/(等価回路パラメータ!$B$4^2+(AB194*等価回路パラメータ!$B$5)^2)</f>
        <v>2.0905373011664575E-6</v>
      </c>
      <c r="AD194" s="7">
        <f>-(AB194*等価回路パラメータ!$B$5)/(等価回路パラメータ!$B$4^2+(AB194*等価回路パラメータ!$B$5)^2)</f>
        <v>-2.9814151468649393E-3</v>
      </c>
      <c r="AE194" s="7">
        <f>AB194*等価回路パラメータ!$B$6</f>
        <v>8.0555567612866442E-7</v>
      </c>
      <c r="AF194" s="7">
        <f>1/等価回路パラメータ!$B$7</f>
        <v>2.0783638028968546E-5</v>
      </c>
      <c r="AG194" s="7">
        <f>AB194*等価回路パラメータ!$B$9-1/(AB194*等価回路パラメータ!$B$10)</f>
        <v>-461389.64124709979</v>
      </c>
      <c r="AH194" s="7">
        <f>等価回路パラメータ!$B$8/(等価回路パラメータ!$B$8^2+AG194^2)</f>
        <v>8.1109350076748161E-11</v>
      </c>
      <c r="AI194" s="7">
        <f>-AG194/(等価回路パラメータ!$B$8^2+AG194^2)</f>
        <v>2.1673655175625463E-6</v>
      </c>
      <c r="AJ194" s="7">
        <f t="shared" ref="AJ194:AJ257" si="28">AC194+AF194+AH194</f>
        <v>2.2874256439485083E-5</v>
      </c>
      <c r="AK194" s="7">
        <f t="shared" ref="AK194:AK257" si="29">AD194+AE194+AI194</f>
        <v>-2.9784422256712482E-3</v>
      </c>
      <c r="AL194" s="7">
        <f t="shared" ref="AL194:AL257" si="30">AJ194/(AJ194^2+AK194^2)</f>
        <v>2.5783567669140197</v>
      </c>
      <c r="AM194" s="7">
        <f t="shared" ref="AM194:AM257" si="31">-AK194/(AJ194^2+AK194^2)</f>
        <v>335.72617705578136</v>
      </c>
      <c r="AN194" s="7">
        <f t="shared" ref="AN194:AN257" si="32">SQRT(AL194^2+AM194^2)</f>
        <v>335.73607772193225</v>
      </c>
      <c r="AO194" s="9">
        <f t="shared" ref="AO194:AO257" si="33">DEGREES(ATAN(AM194/AL194))</f>
        <v>89.559980524016382</v>
      </c>
      <c r="AP194" s="9">
        <f t="shared" ref="AP194:AP257" si="34">20*LOG10(AN194)</f>
        <v>50.519960248473808</v>
      </c>
      <c r="AQ194" s="9">
        <f t="shared" ref="AQ194:AQ257" si="35">MOD(AO194-Z194+180,360)-180</f>
        <v>0.11598375331405464</v>
      </c>
    </row>
    <row r="195" spans="1:43">
      <c r="A195">
        <v>12122.853121330571</v>
      </c>
      <c r="B195">
        <v>-0.1202440046812453</v>
      </c>
      <c r="C195">
        <v>8.4711151503119879</v>
      </c>
      <c r="D195">
        <v>-1.214593931021503E-2</v>
      </c>
      <c r="E195">
        <v>-8.4384545167893066E-2</v>
      </c>
      <c r="F195">
        <v>0.97549202266399182</v>
      </c>
      <c r="G195">
        <v>0.14528553283510817</v>
      </c>
      <c r="H195">
        <v>0.99860154126335898</v>
      </c>
      <c r="I195">
        <v>-1.4707295809097349E-3</v>
      </c>
      <c r="J195">
        <v>6.4220214707508871</v>
      </c>
      <c r="K195">
        <v>333.28928921620127</v>
      </c>
      <c r="L195">
        <v>333.35115518925602</v>
      </c>
      <c r="M195">
        <v>88.896126547521362</v>
      </c>
      <c r="N195">
        <v>5.7792013305947955E-5</v>
      </c>
      <c r="O195">
        <v>-2.9992828776482603E-3</v>
      </c>
      <c r="P195">
        <v>2.8077209261799402E-5</v>
      </c>
      <c r="Q195">
        <v>2.9615432450688395E-5</v>
      </c>
      <c r="R195">
        <v>388.80636589069292</v>
      </c>
      <c r="S195">
        <v>2.9714804044148553E-5</v>
      </c>
      <c r="T195">
        <v>-3.0288983100989486E-3</v>
      </c>
      <c r="U195">
        <v>3.2386326384791406</v>
      </c>
      <c r="V195">
        <v>330.12127258676821</v>
      </c>
      <c r="W195">
        <v>330.13715839886055</v>
      </c>
      <c r="X195">
        <v>89.437921623712867</v>
      </c>
      <c r="Y195">
        <v>1.1346990521565415E-2</v>
      </c>
      <c r="Z195">
        <v>89.449268614234427</v>
      </c>
      <c r="AA195">
        <v>4.3339989213862946</v>
      </c>
      <c r="AB195" s="7">
        <f t="shared" si="27"/>
        <v>76170.13261304042</v>
      </c>
      <c r="AC195" s="7">
        <f>等価回路パラメータ!$B$4/(等価回路パラメータ!$B$4^2+(AB195*等価回路パラメータ!$B$5)^2)</f>
        <v>1.9891437582244284E-6</v>
      </c>
      <c r="AD195" s="7">
        <f>-(AB195*等価回路パラメータ!$B$5)/(等価回路パラメータ!$B$4^2+(AB195*等価回路パラメータ!$B$5)^2)</f>
        <v>-2.9082154939146588E-3</v>
      </c>
      <c r="AE195" s="7">
        <f>AB195*等価回路パラメータ!$B$6</f>
        <v>8.2583149589511488E-7</v>
      </c>
      <c r="AF195" s="7">
        <f>1/等価回路パラメータ!$B$7</f>
        <v>2.0783638028968546E-5</v>
      </c>
      <c r="AG195" s="7">
        <f>AB195*等価回路パラメータ!$B$9-1/(AB195*等価回路パラメータ!$B$10)</f>
        <v>-450061.59225638554</v>
      </c>
      <c r="AH195" s="7">
        <f>等価回路パラメータ!$B$8/(等価回路パラメータ!$B$8^2+AG195^2)</f>
        <v>8.5243779395531737E-11</v>
      </c>
      <c r="AI195" s="7">
        <f>-AG195/(等価回路パラメータ!$B$8^2+AG195^2)</f>
        <v>2.2219181012861521E-6</v>
      </c>
      <c r="AJ195" s="7">
        <f t="shared" si="28"/>
        <v>2.2772867030972369E-5</v>
      </c>
      <c r="AK195" s="7">
        <f t="shared" si="29"/>
        <v>-2.9051677443174776E-3</v>
      </c>
      <c r="AL195" s="7">
        <f t="shared" si="30"/>
        <v>2.6980413312260381</v>
      </c>
      <c r="AM195" s="7">
        <f t="shared" si="31"/>
        <v>344.19305385012785</v>
      </c>
      <c r="AN195" s="7">
        <f t="shared" si="32"/>
        <v>344.20362831571373</v>
      </c>
      <c r="AO195" s="9">
        <f t="shared" si="33"/>
        <v>89.55088223488255</v>
      </c>
      <c r="AP195" s="9">
        <f t="shared" si="34"/>
        <v>50.736308879923094</v>
      </c>
      <c r="AQ195" s="9">
        <f t="shared" si="35"/>
        <v>0.10161362064812351</v>
      </c>
    </row>
    <row r="196" spans="1:43">
      <c r="A196">
        <v>12427.98508455439</v>
      </c>
      <c r="B196">
        <v>-0.1161401359945443</v>
      </c>
      <c r="C196">
        <v>8.2607262875013419</v>
      </c>
      <c r="D196">
        <v>-1.217621541781513E-2</v>
      </c>
      <c r="E196">
        <v>-8.834742159328357E-2</v>
      </c>
      <c r="F196">
        <v>0.97648018415500171</v>
      </c>
      <c r="G196">
        <v>0.14176954260141791</v>
      </c>
      <c r="H196">
        <v>0.99859795636670934</v>
      </c>
      <c r="I196">
        <v>-1.5397927268612738E-3</v>
      </c>
      <c r="J196">
        <v>6.9160093957169808</v>
      </c>
      <c r="K196">
        <v>341.86503683524484</v>
      </c>
      <c r="L196">
        <v>341.93498592031347</v>
      </c>
      <c r="M196">
        <v>88.841051110283885</v>
      </c>
      <c r="N196">
        <v>5.9151872435988677E-5</v>
      </c>
      <c r="O196">
        <v>-2.9239342939190115E-3</v>
      </c>
      <c r="P196">
        <v>2.81452040754775E-5</v>
      </c>
      <c r="Q196">
        <v>3.1006342693793977E-5</v>
      </c>
      <c r="R196">
        <v>397.0726286959914</v>
      </c>
      <c r="S196">
        <v>3.1006668360511176E-5</v>
      </c>
      <c r="T196">
        <v>-2.9549406366128055E-3</v>
      </c>
      <c r="U196">
        <v>3.5506655555048789</v>
      </c>
      <c r="V196">
        <v>338.3790162488059</v>
      </c>
      <c r="W196">
        <v>338.39764458901999</v>
      </c>
      <c r="X196">
        <v>89.398808215340722</v>
      </c>
      <c r="Y196">
        <v>1.1632594039142909E-2</v>
      </c>
      <c r="Z196">
        <v>89.410440809379864</v>
      </c>
      <c r="AA196">
        <v>4.3333406588571881</v>
      </c>
      <c r="AB196" s="7">
        <f t="shared" si="27"/>
        <v>78087.333281119194</v>
      </c>
      <c r="AC196" s="7">
        <f>等価回路パラメータ!$B$4/(等価回路パラメータ!$B$4^2+(AB196*等価回路パラメータ!$B$5)^2)</f>
        <v>1.8926679203950437E-6</v>
      </c>
      <c r="AD196" s="7">
        <f>-(AB196*等価回路パラメータ!$B$5)/(等価回路パラメータ!$B$4^2+(AB196*等価回路パラメータ!$B$5)^2)</f>
        <v>-2.8368130342924067E-3</v>
      </c>
      <c r="AE196" s="7">
        <f>AB196*等価回路パラメータ!$B$6</f>
        <v>8.4661765762722066E-7</v>
      </c>
      <c r="AF196" s="7">
        <f>1/等価回路パラメータ!$B$7</f>
        <v>2.0783638028968546E-5</v>
      </c>
      <c r="AG196" s="7">
        <f>AB196*等価回路パラメータ!$B$9-1/(AB196*等価回路パラメータ!$B$10)</f>
        <v>-439011.66939527669</v>
      </c>
      <c r="AH196" s="7">
        <f>等価回路パラメータ!$B$8/(等価回路パラメータ!$B$8^2+AG196^2)</f>
        <v>8.9588955299958847E-11</v>
      </c>
      <c r="AI196" s="7">
        <f>-AG196/(等価回路パラメータ!$B$8^2+AG196^2)</f>
        <v>2.2778437753843066E-6</v>
      </c>
      <c r="AJ196" s="7">
        <f t="shared" si="28"/>
        <v>2.2676395538318889E-5</v>
      </c>
      <c r="AK196" s="7">
        <f t="shared" si="29"/>
        <v>-2.8336885728593949E-3</v>
      </c>
      <c r="AL196" s="7">
        <f t="shared" si="30"/>
        <v>2.823852285010827</v>
      </c>
      <c r="AM196" s="7">
        <f t="shared" si="31"/>
        <v>352.87433304628678</v>
      </c>
      <c r="AN196" s="7">
        <f t="shared" si="32"/>
        <v>352.88563170606602</v>
      </c>
      <c r="AO196" s="9">
        <f t="shared" si="33"/>
        <v>89.541504300085577</v>
      </c>
      <c r="AP196" s="9">
        <f t="shared" si="34"/>
        <v>50.952679514730967</v>
      </c>
      <c r="AQ196" s="9">
        <f t="shared" si="35"/>
        <v>0.13106349070571355</v>
      </c>
    </row>
    <row r="197" spans="1:43">
      <c r="A197">
        <v>12740.7972130041</v>
      </c>
      <c r="B197">
        <v>-0.11142645235217109</v>
      </c>
      <c r="C197">
        <v>8.0648452959085546</v>
      </c>
      <c r="D197">
        <v>-1.288317819742555E-2</v>
      </c>
      <c r="E197">
        <v>-8.5077428588391513E-2</v>
      </c>
      <c r="F197">
        <v>0.97748947678532283</v>
      </c>
      <c r="G197">
        <v>0.138505505335554</v>
      </c>
      <c r="H197">
        <v>0.99851676793762478</v>
      </c>
      <c r="I197">
        <v>-1.4826799142287281E-3</v>
      </c>
      <c r="J197">
        <v>7.1322329129269448</v>
      </c>
      <c r="K197">
        <v>350.29961828452747</v>
      </c>
      <c r="L197">
        <v>350.37221824312769</v>
      </c>
      <c r="M197">
        <v>88.833597384571846</v>
      </c>
      <c r="N197">
        <v>5.809867015600572E-5</v>
      </c>
      <c r="O197">
        <v>-2.8535161746611228E-3</v>
      </c>
      <c r="P197">
        <v>2.9783677946930774E-5</v>
      </c>
      <c r="Q197">
        <v>2.9861139701625804E-5</v>
      </c>
      <c r="R197">
        <v>373.0181016475662</v>
      </c>
      <c r="S197">
        <v>2.8314992209074945E-5</v>
      </c>
      <c r="T197">
        <v>-2.8833773143627484E-3</v>
      </c>
      <c r="U197">
        <v>3.4054273002535522</v>
      </c>
      <c r="V197">
        <v>346.78207752130845</v>
      </c>
      <c r="W197">
        <v>346.7987979002985</v>
      </c>
      <c r="X197">
        <v>89.437369019916844</v>
      </c>
      <c r="Y197">
        <v>1.1925386191371838E-2</v>
      </c>
      <c r="Z197">
        <v>89.449294406108208</v>
      </c>
      <c r="AA197">
        <v>4.3319174530821662</v>
      </c>
      <c r="AB197" s="7">
        <f t="shared" si="27"/>
        <v>80052.789850501984</v>
      </c>
      <c r="AC197" s="7">
        <f>等価回路パラメータ!$B$4/(等価回路パラメータ!$B$4^2+(AB197*等価回路パラメータ!$B$5)^2)</f>
        <v>1.8008712734508041E-6</v>
      </c>
      <c r="AD197" s="7">
        <f>-(AB197*等価回路パラメータ!$B$5)/(等価回路パラメータ!$B$4^2+(AB197*等価回路パラメータ!$B$5)^2)</f>
        <v>-2.7671636436551075E-3</v>
      </c>
      <c r="AE197" s="7">
        <f>AB197*等価回路パラメータ!$B$6</f>
        <v>8.6792700662174231E-7</v>
      </c>
      <c r="AF197" s="7">
        <f>1/等価回路パラメータ!$B$7</f>
        <v>2.0783638028968546E-5</v>
      </c>
      <c r="AG197" s="7">
        <f>AB197*等価回路パラメータ!$B$9-1/(AB197*等価回路パラメータ!$B$10)</f>
        <v>-428233.04410445748</v>
      </c>
      <c r="AH197" s="7">
        <f>等価回路パラメータ!$B$8/(等価回路パラメータ!$B$8^2+AG197^2)</f>
        <v>9.4155620310496686E-11</v>
      </c>
      <c r="AI197" s="7">
        <f>-AG197/(等価回路パラメータ!$B$8^2+AG197^2)</f>
        <v>2.3351771007431338E-6</v>
      </c>
      <c r="AJ197" s="7">
        <f t="shared" si="28"/>
        <v>2.2584603458039662E-5</v>
      </c>
      <c r="AK197" s="7">
        <f t="shared" si="29"/>
        <v>-2.7639605395477426E-3</v>
      </c>
      <c r="AL197" s="7">
        <f t="shared" si="30"/>
        <v>2.9561045998278401</v>
      </c>
      <c r="AM197" s="7">
        <f t="shared" si="31"/>
        <v>361.77551135134803</v>
      </c>
      <c r="AN197" s="7">
        <f t="shared" si="32"/>
        <v>361.7875884658489</v>
      </c>
      <c r="AO197" s="9">
        <f t="shared" si="33"/>
        <v>89.531840761141993</v>
      </c>
      <c r="AP197" s="9">
        <f t="shared" si="34"/>
        <v>51.169073276277324</v>
      </c>
      <c r="AQ197" s="9">
        <f t="shared" si="35"/>
        <v>8.2546355033798591E-2</v>
      </c>
    </row>
    <row r="198" spans="1:43">
      <c r="A198">
        <v>13061.48281628014</v>
      </c>
      <c r="B198">
        <v>-0.1074690780935818</v>
      </c>
      <c r="C198">
        <v>7.869604041271602</v>
      </c>
      <c r="D198">
        <v>-1.2722406264854999E-2</v>
      </c>
      <c r="E198">
        <v>-8.5996221731363676E-2</v>
      </c>
      <c r="F198">
        <v>0.9784014399362313</v>
      </c>
      <c r="G198">
        <v>0.13523541233893296</v>
      </c>
      <c r="H198">
        <v>0.99853522630244507</v>
      </c>
      <c r="I198">
        <v>-1.4987198348459824E-3</v>
      </c>
      <c r="J198">
        <v>7.5501317980478522</v>
      </c>
      <c r="K198">
        <v>359.08730482507258</v>
      </c>
      <c r="L198">
        <v>359.16667019185184</v>
      </c>
      <c r="M198">
        <v>88.795482463078429</v>
      </c>
      <c r="N198">
        <v>5.8527837252006505E-5</v>
      </c>
      <c r="O198">
        <v>-2.783607478414816E-3</v>
      </c>
      <c r="P198">
        <v>2.9410970913899796E-5</v>
      </c>
      <c r="Q198">
        <v>3.0183065966730507E-5</v>
      </c>
      <c r="R198">
        <v>367.78244965314099</v>
      </c>
      <c r="S198">
        <v>2.9116866338106709E-5</v>
      </c>
      <c r="T198">
        <v>-2.8137905443815464E-3</v>
      </c>
      <c r="U198">
        <v>3.6771775466209498</v>
      </c>
      <c r="V198">
        <v>355.35442896039859</v>
      </c>
      <c r="W198">
        <v>355.3734540120862</v>
      </c>
      <c r="X198">
        <v>89.407129285051866</v>
      </c>
      <c r="Y198">
        <v>1.2225547916038212E-2</v>
      </c>
      <c r="Z198">
        <v>89.419354832967898</v>
      </c>
      <c r="AA198">
        <v>4.3300148010876649</v>
      </c>
      <c r="AB198" s="7">
        <f t="shared" si="27"/>
        <v>82067.716921230021</v>
      </c>
      <c r="AC198" s="7">
        <f>等価回路パラメータ!$B$4/(等価回路パラメータ!$B$4^2+(AB198*等価回路パラメータ!$B$5)^2)</f>
        <v>1.7135268713528372E-6</v>
      </c>
      <c r="AD198" s="7">
        <f>-(AB198*等価回路パラメータ!$B$5)/(等価回路パラメータ!$B$4^2+(AB198*等価回路パラメータ!$B$5)^2)</f>
        <v>-2.6992242809750909E-3</v>
      </c>
      <c r="AE198" s="7">
        <f>AB198*等価回路パラメータ!$B$6</f>
        <v>8.8977271149129133E-7</v>
      </c>
      <c r="AF198" s="7">
        <f>1/等価回路パラメータ!$B$7</f>
        <v>2.0783638028968546E-5</v>
      </c>
      <c r="AG198" s="7">
        <f>AB198*等価回路パラメータ!$B$9-1/(AB198*等価回路パラメータ!$B$10)</f>
        <v>-417719.0554793186</v>
      </c>
      <c r="AH198" s="7">
        <f>等価回路パラメータ!$B$8/(等価回路パラメータ!$B$8^2+AG198^2)</f>
        <v>9.8955064534701291E-11</v>
      </c>
      <c r="AI198" s="7">
        <f>-AG198/(等価回路パラメータ!$B$8^2+AG198^2)</f>
        <v>2.39395350816332E-6</v>
      </c>
      <c r="AJ198" s="7">
        <f t="shared" si="28"/>
        <v>2.2497263855385916E-5</v>
      </c>
      <c r="AK198" s="7">
        <f t="shared" si="29"/>
        <v>-2.6959405547554364E-3</v>
      </c>
      <c r="AL198" s="7">
        <f t="shared" si="30"/>
        <v>3.0951295845214974</v>
      </c>
      <c r="AM198" s="7">
        <f t="shared" si="31"/>
        <v>370.90223161236565</v>
      </c>
      <c r="AN198" s="7">
        <f t="shared" si="32"/>
        <v>370.91514560904346</v>
      </c>
      <c r="AO198" s="9">
        <f t="shared" si="33"/>
        <v>89.521885470392718</v>
      </c>
      <c r="AP198" s="9">
        <f t="shared" si="34"/>
        <v>51.385491345468822</v>
      </c>
      <c r="AQ198" s="9">
        <f t="shared" si="35"/>
        <v>0.10253063742482027</v>
      </c>
    </row>
    <row r="199" spans="1:43">
      <c r="A199">
        <v>13390.24006958161</v>
      </c>
      <c r="B199">
        <v>-0.10275027851981031</v>
      </c>
      <c r="C199">
        <v>7.6817621557271636</v>
      </c>
      <c r="D199">
        <v>-1.2811119356752229E-2</v>
      </c>
      <c r="E199">
        <v>-8.6350741701682665E-2</v>
      </c>
      <c r="F199">
        <v>0.97937146535137698</v>
      </c>
      <c r="G199">
        <v>0.13209878800247254</v>
      </c>
      <c r="H199">
        <v>0.99852501855039355</v>
      </c>
      <c r="I199">
        <v>-1.5048829420579491E-3</v>
      </c>
      <c r="J199">
        <v>7.6693726577160657</v>
      </c>
      <c r="K199">
        <v>368.01617781675435</v>
      </c>
      <c r="L199">
        <v>368.0960831247948</v>
      </c>
      <c r="M199">
        <v>88.806141917994879</v>
      </c>
      <c r="N199">
        <v>5.6602739167915397E-5</v>
      </c>
      <c r="O199">
        <v>-2.7160922610244211E-3</v>
      </c>
      <c r="P199">
        <v>2.9616175007256349E-5</v>
      </c>
      <c r="Q199">
        <v>3.0307805300224728E-5</v>
      </c>
      <c r="R199">
        <v>360.2352909829666</v>
      </c>
      <c r="S199">
        <v>2.6986564160659048E-5</v>
      </c>
      <c r="T199">
        <v>-2.7464000663246458E-3</v>
      </c>
      <c r="U199">
        <v>3.5774869874254618</v>
      </c>
      <c r="V199">
        <v>364.07785893189083</v>
      </c>
      <c r="W199">
        <v>364.09543498590449</v>
      </c>
      <c r="X199">
        <v>89.437020670200468</v>
      </c>
      <c r="Y199">
        <v>1.2533264705128387E-2</v>
      </c>
      <c r="Z199">
        <v>89.449553934905595</v>
      </c>
      <c r="AA199">
        <v>4.3273899958639594</v>
      </c>
      <c r="AB199" s="7">
        <f t="shared" si="27"/>
        <v>84133.359664802541</v>
      </c>
      <c r="AC199" s="7">
        <f>等価回路パラメータ!$B$4/(等価回路パラメータ!$B$4^2+(AB199*等価回路パラメータ!$B$5)^2)</f>
        <v>1.6304187751835323E-6</v>
      </c>
      <c r="AD199" s="7">
        <f>-(AB199*等価回路パラメータ!$B$5)/(等価回路パラメータ!$B$4^2+(AB199*等価回路パラメータ!$B$5)^2)</f>
        <v>-2.6329529619443645E-3</v>
      </c>
      <c r="AE199" s="7">
        <f>AB199*等価回路パラメータ!$B$6</f>
        <v>9.1216827230218771E-7</v>
      </c>
      <c r="AF199" s="7">
        <f>1/等価回路パラメータ!$B$7</f>
        <v>2.0783638028968546E-5</v>
      </c>
      <c r="AG199" s="7">
        <f>AB199*等価回路パラメータ!$B$9-1/(AB199*等価回路パラメータ!$B$10)</f>
        <v>-407463.20615369256</v>
      </c>
      <c r="AH199" s="7">
        <f>等価回路パラメータ!$B$8/(等価回路パラメータ!$B$8^2+AG199^2)</f>
        <v>1.039991535799935E-10</v>
      </c>
      <c r="AI199" s="7">
        <f>-AG199/(等価回路パラメータ!$B$8^2+AG199^2)</f>
        <v>2.4542093202572393E-6</v>
      </c>
      <c r="AJ199" s="7">
        <f t="shared" si="28"/>
        <v>2.2414160803305661E-5</v>
      </c>
      <c r="AK199" s="7">
        <f t="shared" si="29"/>
        <v>-2.629586584351805E-3</v>
      </c>
      <c r="AL199" s="7">
        <f t="shared" si="30"/>
        <v>3.2412757476505973</v>
      </c>
      <c r="AM199" s="7">
        <f t="shared" si="31"/>
        <v>380.2602871016195</v>
      </c>
      <c r="AN199" s="7">
        <f t="shared" si="32"/>
        <v>380.27410089970419</v>
      </c>
      <c r="AO199" s="9">
        <f t="shared" si="33"/>
        <v>89.511632086215883</v>
      </c>
      <c r="AP199" s="9">
        <f t="shared" si="34"/>
        <v>51.601934963695186</v>
      </c>
      <c r="AQ199" s="9">
        <f t="shared" si="35"/>
        <v>6.2078151310288376E-2</v>
      </c>
    </row>
    <row r="200" spans="1:43">
      <c r="A200">
        <v>13727.272136173329</v>
      </c>
      <c r="B200">
        <v>-9.8940683898263493E-2</v>
      </c>
      <c r="C200">
        <v>7.4939901072101947</v>
      </c>
      <c r="D200">
        <v>-1.2818760902461999E-2</v>
      </c>
      <c r="E200">
        <v>-8.4035203223047361E-2</v>
      </c>
      <c r="F200">
        <v>0.98022895472798188</v>
      </c>
      <c r="G200">
        <v>0.12894499086654956</v>
      </c>
      <c r="H200">
        <v>0.99852420008546483</v>
      </c>
      <c r="I200">
        <v>-1.4645274915515752E-3</v>
      </c>
      <c r="J200">
        <v>8.0572763066708539</v>
      </c>
      <c r="K200">
        <v>377.33998694979425</v>
      </c>
      <c r="L200">
        <v>377.42599996920313</v>
      </c>
      <c r="M200">
        <v>88.776758890836106</v>
      </c>
      <c r="N200">
        <v>5.6561983184968216E-5</v>
      </c>
      <c r="O200">
        <v>-2.6489221896486064E-3</v>
      </c>
      <c r="P200">
        <v>2.9635075474697486E-5</v>
      </c>
      <c r="Q200">
        <v>2.9495112829015782E-5</v>
      </c>
      <c r="R200">
        <v>341.96837923981298</v>
      </c>
      <c r="S200">
        <v>2.692690771027073E-5</v>
      </c>
      <c r="T200">
        <v>-2.6784173024776222E-3</v>
      </c>
      <c r="U200">
        <v>3.7530651788713687</v>
      </c>
      <c r="V200">
        <v>373.31708566673279</v>
      </c>
      <c r="W200">
        <v>373.33595051767998</v>
      </c>
      <c r="X200">
        <v>89.424008278066481</v>
      </c>
      <c r="Y200">
        <v>1.2848726719458237E-2</v>
      </c>
      <c r="Z200">
        <v>89.436857004785935</v>
      </c>
      <c r="AA200">
        <v>4.3282641252484062</v>
      </c>
      <c r="AB200" s="7">
        <f t="shared" si="27"/>
        <v>86250.994593659998</v>
      </c>
      <c r="AC200" s="7">
        <f>等価回路パラメータ!$B$4/(等価回路パラメータ!$B$4^2+(AB200*等価回路パラメータ!$B$5)^2)</f>
        <v>1.5513415192912697E-6</v>
      </c>
      <c r="AD200" s="7">
        <f>-(AB200*等価回路パラメータ!$B$5)/(等価回路パラメータ!$B$4^2+(AB200*等価回路パラメータ!$B$5)^2)</f>
        <v>-2.5683087330317365E-3</v>
      </c>
      <c r="AE200" s="7">
        <f>AB200*等価回路パラメータ!$B$6</f>
        <v>9.3512752891714469E-7</v>
      </c>
      <c r="AF200" s="7">
        <f>1/等価回路パラメータ!$B$7</f>
        <v>2.0783638028968546E-5</v>
      </c>
      <c r="AG200" s="7">
        <f>AB200*等価回路パラメータ!$B$9-1/(AB200*等価回路パラメータ!$B$10)</f>
        <v>-397459.15828465251</v>
      </c>
      <c r="AH200" s="7">
        <f>等価回路パラメータ!$B$8/(等価回路パラメータ!$B$8^2+AG200^2)</f>
        <v>1.09300357889283E-10</v>
      </c>
      <c r="AI200" s="7">
        <f>-AG200/(等価回路パラメータ!$B$8^2+AG200^2)</f>
        <v>2.5159817738973196E-6</v>
      </c>
      <c r="AJ200" s="7">
        <f t="shared" si="28"/>
        <v>2.2335088848617705E-5</v>
      </c>
      <c r="AK200" s="7">
        <f t="shared" si="29"/>
        <v>-2.5648576237289221E-3</v>
      </c>
      <c r="AL200" s="7">
        <f t="shared" si="30"/>
        <v>3.3949097070071561</v>
      </c>
      <c r="AM200" s="7">
        <f t="shared" si="31"/>
        <v>389.85562595724889</v>
      </c>
      <c r="AN200" s="7">
        <f t="shared" si="32"/>
        <v>389.87040731817166</v>
      </c>
      <c r="AO200" s="9">
        <f t="shared" si="33"/>
        <v>89.501074068042655</v>
      </c>
      <c r="AP200" s="9">
        <f t="shared" si="34"/>
        <v>51.818405435938914</v>
      </c>
      <c r="AQ200" s="9">
        <f t="shared" si="35"/>
        <v>6.4217063256705842E-2</v>
      </c>
    </row>
    <row r="201" spans="1:43">
      <c r="A201">
        <v>14072.78729293526</v>
      </c>
      <c r="B201">
        <v>-9.5642850261414544E-2</v>
      </c>
      <c r="C201">
        <v>7.3135133000138239</v>
      </c>
      <c r="D201">
        <v>-1.344660966259275E-2</v>
      </c>
      <c r="E201">
        <v>-7.9435513162948723E-2</v>
      </c>
      <c r="F201">
        <v>0.98100265043131174</v>
      </c>
      <c r="G201">
        <v>0.12590451286286622</v>
      </c>
      <c r="H201">
        <v>0.99845213995654991</v>
      </c>
      <c r="I201">
        <v>-1.3842661640467624E-3</v>
      </c>
      <c r="J201">
        <v>8.5529892871228999</v>
      </c>
      <c r="K201">
        <v>386.73314210086164</v>
      </c>
      <c r="L201">
        <v>386.82770948440452</v>
      </c>
      <c r="M201">
        <v>88.733053206146892</v>
      </c>
      <c r="N201">
        <v>5.7158756979650577E-5</v>
      </c>
      <c r="O201">
        <v>-2.584498231349438E-3</v>
      </c>
      <c r="P201">
        <v>3.1091054491193849E-5</v>
      </c>
      <c r="Q201">
        <v>2.7882706139681652E-5</v>
      </c>
      <c r="R201">
        <v>315.33699874344353</v>
      </c>
      <c r="S201">
        <v>2.6067702488456728E-5</v>
      </c>
      <c r="T201">
        <v>-2.6123809374891198E-3</v>
      </c>
      <c r="U201">
        <v>3.8193240067414562</v>
      </c>
      <c r="V201">
        <v>382.75445385814822</v>
      </c>
      <c r="W201">
        <v>382.77350898947776</v>
      </c>
      <c r="X201">
        <v>89.428291738123704</v>
      </c>
      <c r="Y201">
        <v>1.3172128906187403E-2</v>
      </c>
      <c r="Z201">
        <v>89.441463867029896</v>
      </c>
      <c r="AA201">
        <v>4.3287276396584486</v>
      </c>
      <c r="AB201" s="7">
        <f t="shared" si="27"/>
        <v>88421.93035003441</v>
      </c>
      <c r="AC201" s="7">
        <f>等価回路パラメータ!$B$4/(等価回路パラメータ!$B$4^2+(AB201*等価回路パラメータ!$B$5)^2)</f>
        <v>1.4760996033274783E-6</v>
      </c>
      <c r="AD201" s="7">
        <f>-(AB201*等価回路パラメータ!$B$5)/(等価回路パラメータ!$B$4^2+(AB201*等価回路パラメータ!$B$5)^2)</f>
        <v>-2.5052516461767844E-3</v>
      </c>
      <c r="AE201" s="7">
        <f>AB201*等価回路パラメータ!$B$6</f>
        <v>9.5866466954793236E-7</v>
      </c>
      <c r="AF201" s="7">
        <f>1/等価回路パラメータ!$B$7</f>
        <v>2.0783638028968546E-5</v>
      </c>
      <c r="AG201" s="7">
        <f>AB201*等価回路パラメータ!$B$9-1/(AB201*等価回路パラメータ!$B$10)</f>
        <v>-387700.7296358961</v>
      </c>
      <c r="AH201" s="7">
        <f>等価回路パラメータ!$B$8/(等価回路パラメータ!$B$8^2+AG201^2)</f>
        <v>1.1487178357196989E-10</v>
      </c>
      <c r="AI201" s="7">
        <f>-AG201/(等価回路パラメータ!$B$8^2+AG201^2)</f>
        <v>2.5793090432295352E-6</v>
      </c>
      <c r="AJ201" s="7">
        <f t="shared" si="28"/>
        <v>2.2259852504079595E-5</v>
      </c>
      <c r="AK201" s="7">
        <f t="shared" si="29"/>
        <v>-2.5017136724640072E-3</v>
      </c>
      <c r="AL201" s="7">
        <f t="shared" si="30"/>
        <v>3.5564171489564695</v>
      </c>
      <c r="AM201" s="7">
        <f t="shared" si="31"/>
        <v>399.69435578691605</v>
      </c>
      <c r="AN201" s="7">
        <f t="shared" si="32"/>
        <v>399.71017769235652</v>
      </c>
      <c r="AO201" s="9">
        <f t="shared" si="33"/>
        <v>89.490204671166566</v>
      </c>
      <c r="AP201" s="9">
        <f t="shared" si="34"/>
        <v>52.03490413404645</v>
      </c>
      <c r="AQ201" s="9">
        <f t="shared" si="35"/>
        <v>4.8740804136684801E-2</v>
      </c>
    </row>
    <row r="202" spans="1:43">
      <c r="A202">
        <v>14426.99905907215</v>
      </c>
      <c r="B202">
        <v>-9.1189823533897291E-2</v>
      </c>
      <c r="C202">
        <v>7.1392729531893337</v>
      </c>
      <c r="D202">
        <v>-1.3480634817355E-2</v>
      </c>
      <c r="E202">
        <v>-8.192924199750351E-2</v>
      </c>
      <c r="F202">
        <v>0.98188425496401188</v>
      </c>
      <c r="G202">
        <v>0.12298367408778765</v>
      </c>
      <c r="H202">
        <v>0.99844816754297305</v>
      </c>
      <c r="I202">
        <v>-1.4277169800252431E-3</v>
      </c>
      <c r="J202">
        <v>8.5805416595840924</v>
      </c>
      <c r="K202">
        <v>396.33222339283031</v>
      </c>
      <c r="L202">
        <v>396.42509632297021</v>
      </c>
      <c r="M202">
        <v>88.759747494582811</v>
      </c>
      <c r="N202">
        <v>5.4599972432411908E-5</v>
      </c>
      <c r="O202">
        <v>-2.5219536632812003E-3</v>
      </c>
      <c r="P202">
        <v>3.1168604279884198E-5</v>
      </c>
      <c r="Q202">
        <v>2.8758143429108696E-5</v>
      </c>
      <c r="R202">
        <v>317.25244190753563</v>
      </c>
      <c r="S202">
        <v>2.3431368152527709E-5</v>
      </c>
      <c r="T202">
        <v>-2.550711806710309E-3</v>
      </c>
      <c r="U202">
        <v>3.6011251595516582</v>
      </c>
      <c r="V202">
        <v>392.01434598769089</v>
      </c>
      <c r="W202">
        <v>392.03088598039284</v>
      </c>
      <c r="X202">
        <v>89.473683879810196</v>
      </c>
      <c r="Y202">
        <v>1.3503671119291533E-2</v>
      </c>
      <c r="Z202">
        <v>89.487187550929491</v>
      </c>
      <c r="AA202">
        <v>4.3246014414649929</v>
      </c>
      <c r="AB202" s="7">
        <f t="shared" si="27"/>
        <v>90647.508514655841</v>
      </c>
      <c r="AC202" s="7">
        <f>等価回路パラメータ!$B$4/(等価回路パラメータ!$B$4^2+(AB202*等価回路パラメータ!$B$5)^2)</f>
        <v>1.4045070089201866E-6</v>
      </c>
      <c r="AD202" s="7">
        <f>-(AB202*等価回路パラメータ!$B$5)/(等価回路パラメータ!$B$4^2+(AB202*等価回路パラメータ!$B$5)^2)</f>
        <v>-2.4437427341050025E-3</v>
      </c>
      <c r="AE202" s="7">
        <f>AB202*等価回路パラメータ!$B$6</f>
        <v>9.8279423952331866E-7</v>
      </c>
      <c r="AF202" s="7">
        <f>1/等価回路パラメータ!$B$7</f>
        <v>2.0783638028968546E-5</v>
      </c>
      <c r="AG202" s="7">
        <f>AB202*等価回路パラメータ!$B$9-1/(AB202*等価回路パラメータ!$B$10)</f>
        <v>-378181.88975728559</v>
      </c>
      <c r="AH202" s="7">
        <f>等価回路パラメータ!$B$8/(等価回路パラメータ!$B$8^2+AG202^2)</f>
        <v>1.2072720480655731E-10</v>
      </c>
      <c r="AI202" s="7">
        <f>-AG202/(等価回路パラメータ!$B$8^2+AG202^2)</f>
        <v>2.6442302632662964E-6</v>
      </c>
      <c r="AJ202" s="7">
        <f t="shared" si="28"/>
        <v>2.2188265765093541E-5</v>
      </c>
      <c r="AK202" s="7">
        <f t="shared" si="29"/>
        <v>-2.440115709602213E-3</v>
      </c>
      <c r="AL202" s="7">
        <f t="shared" si="30"/>
        <v>3.7262038405048896</v>
      </c>
      <c r="AM202" s="7">
        <f t="shared" si="31"/>
        <v>409.78274844265405</v>
      </c>
      <c r="AN202" s="7">
        <f t="shared" si="32"/>
        <v>409.7996895024159</v>
      </c>
      <c r="AO202" s="9">
        <f t="shared" si="33"/>
        <v>89.479016941336837</v>
      </c>
      <c r="AP202" s="9">
        <f t="shared" si="34"/>
        <v>52.251432500169386</v>
      </c>
      <c r="AQ202" s="9">
        <f t="shared" si="35"/>
        <v>-8.1706095926392663E-3</v>
      </c>
    </row>
    <row r="203" spans="1:43">
      <c r="A203">
        <v>14790.12632806277</v>
      </c>
      <c r="B203">
        <v>-8.8362800045873297E-2</v>
      </c>
      <c r="C203">
        <v>6.9608272851249353</v>
      </c>
      <c r="D203">
        <v>-1.4515455024938759E-2</v>
      </c>
      <c r="E203">
        <v>-8.3936086335000937E-2</v>
      </c>
      <c r="F203">
        <v>0.98258227261173581</v>
      </c>
      <c r="G203">
        <v>0.11996407769593816</v>
      </c>
      <c r="H203">
        <v>0.9983291708180585</v>
      </c>
      <c r="I203">
        <v>-1.4625144143210647E-3</v>
      </c>
      <c r="J203">
        <v>9.2280475006973468</v>
      </c>
      <c r="K203">
        <v>406.5539159479797</v>
      </c>
      <c r="L203">
        <v>406.65863255722491</v>
      </c>
      <c r="M203">
        <v>88.699711451692153</v>
      </c>
      <c r="N203">
        <v>5.580200831239841E-5</v>
      </c>
      <c r="O203">
        <v>-2.458431753353342E-3</v>
      </c>
      <c r="P203">
        <v>3.3563771548771816E-5</v>
      </c>
      <c r="Q203">
        <v>2.9466079609093503E-5</v>
      </c>
      <c r="R203">
        <v>317.08128242477244</v>
      </c>
      <c r="S203">
        <v>2.2238236763626594E-5</v>
      </c>
      <c r="T203">
        <v>-2.4878978329624353E-3</v>
      </c>
      <c r="U203">
        <v>3.5925313629453486</v>
      </c>
      <c r="V203">
        <v>401.91365384418816</v>
      </c>
      <c r="W203">
        <v>401.92970956123617</v>
      </c>
      <c r="X203">
        <v>89.487871583416577</v>
      </c>
      <c r="Y203">
        <v>1.3843558243066753E-2</v>
      </c>
      <c r="Z203">
        <v>89.501715141659645</v>
      </c>
      <c r="AA203">
        <v>4.3249491780240872</v>
      </c>
      <c r="AB203" s="7">
        <f t="shared" si="27"/>
        <v>92929.104435813962</v>
      </c>
      <c r="AC203" s="7">
        <f>等価回路パラメータ!$B$4/(等価回路パラメータ!$B$4^2+(AB203*等価回路パラメータ!$B$5)^2)</f>
        <v>1.3363867397892241E-6</v>
      </c>
      <c r="AD203" s="7">
        <f>-(AB203*等価回路パラメータ!$B$5)/(等価回路パラメータ!$B$4^2+(AB203*等価回路パラメータ!$B$5)^2)</f>
        <v>-2.383743986248904E-3</v>
      </c>
      <c r="AE203" s="7">
        <f>AB203*等価回路パラメータ!$B$6</f>
        <v>1.0075311502777004E-6</v>
      </c>
      <c r="AF203" s="7">
        <f>1/等価回路パラメータ!$B$7</f>
        <v>2.0783638028968546E-5</v>
      </c>
      <c r="AG203" s="7">
        <f>AB203*等価回路パラメータ!$B$9-1/(AB203*等価回路パラメータ!$B$10)</f>
        <v>-368896.75625818881</v>
      </c>
      <c r="AH203" s="7">
        <f>等価回路パラメータ!$B$8/(等価回路パラメータ!$B$8^2+AG203^2)</f>
        <v>1.2688109789498723E-10</v>
      </c>
      <c r="AI203" s="7">
        <f>-AG203/(等価回路パラメータ!$B$8^2+AG203^2)</f>
        <v>2.7107855540732962E-6</v>
      </c>
      <c r="AJ203" s="7">
        <f t="shared" si="28"/>
        <v>2.2120151649855666E-5</v>
      </c>
      <c r="AK203" s="7">
        <f t="shared" si="29"/>
        <v>-2.3800256695445531E-3</v>
      </c>
      <c r="AL203" s="7">
        <f t="shared" si="30"/>
        <v>3.9046966971890926</v>
      </c>
      <c r="AM203" s="7">
        <f t="shared" si="31"/>
        <v>420.12724497557923</v>
      </c>
      <c r="AN203" s="7">
        <f t="shared" si="32"/>
        <v>420.14538986768304</v>
      </c>
      <c r="AO203" s="9">
        <f t="shared" si="33"/>
        <v>89.467503709124955</v>
      </c>
      <c r="AP203" s="9">
        <f t="shared" si="34"/>
        <v>52.467992050384673</v>
      </c>
      <c r="AQ203" s="9">
        <f t="shared" si="35"/>
        <v>-3.4211432534675623E-2</v>
      </c>
    </row>
    <row r="204" spans="1:43">
      <c r="A204">
        <v>15162.393502930179</v>
      </c>
      <c r="B204">
        <v>-8.6049984819887584E-2</v>
      </c>
      <c r="C204">
        <v>6.7908569316398228</v>
      </c>
      <c r="D204">
        <v>-1.3893420857906701E-2</v>
      </c>
      <c r="E204">
        <v>-8.5273434798409653E-2</v>
      </c>
      <c r="F204">
        <v>0.98319559034437176</v>
      </c>
      <c r="G204">
        <v>0.11707985325093426</v>
      </c>
      <c r="H204">
        <v>0.99840063364168774</v>
      </c>
      <c r="I204">
        <v>-1.4859229583726583E-3</v>
      </c>
      <c r="J204">
        <v>10.01807020563491</v>
      </c>
      <c r="K204">
        <v>416.76506494140153</v>
      </c>
      <c r="L204">
        <v>416.88545319578577</v>
      </c>
      <c r="M204">
        <v>88.623006880560084</v>
      </c>
      <c r="N204">
        <v>5.7643532674639434E-5</v>
      </c>
      <c r="O204">
        <v>-2.3980477422772622E-3</v>
      </c>
      <c r="P204">
        <v>3.2122687522148976E-5</v>
      </c>
      <c r="Q204">
        <v>2.9933416747698928E-5</v>
      </c>
      <c r="R204">
        <v>314.20179393875657</v>
      </c>
      <c r="S204">
        <v>2.5520845152490458E-5</v>
      </c>
      <c r="T204">
        <v>-2.4279811590249612E-3</v>
      </c>
      <c r="U204">
        <v>4.3286896314508621</v>
      </c>
      <c r="V204">
        <v>411.81931106242291</v>
      </c>
      <c r="W204">
        <v>411.84206016123954</v>
      </c>
      <c r="X204">
        <v>89.397778329657129</v>
      </c>
      <c r="Y204">
        <v>1.4192000318742648E-2</v>
      </c>
      <c r="Z204">
        <v>89.411970329975873</v>
      </c>
      <c r="AA204">
        <v>4.3227396125563597</v>
      </c>
      <c r="AB204" s="7">
        <f t="shared" si="27"/>
        <v>95268.128079286122</v>
      </c>
      <c r="AC204" s="7">
        <f>等価回路パラメータ!$B$4/(等価回路パラメータ!$B$4^2+(AB204*等価回路パラメータ!$B$5)^2)</f>
        <v>1.2715703841661844E-6</v>
      </c>
      <c r="AD204" s="7">
        <f>-(AB204*等価回路パラメータ!$B$5)/(等価回路パラメータ!$B$4^2+(AB204*等価回路パラメータ!$B$5)^2)</f>
        <v>-2.3252183252602393E-3</v>
      </c>
      <c r="AE204" s="7">
        <f>AB204*等価回路パラメータ!$B$6</f>
        <v>1.0328906885659658E-6</v>
      </c>
      <c r="AF204" s="7">
        <f>1/等価回路パラメータ!$B$7</f>
        <v>2.0783638028968546E-5</v>
      </c>
      <c r="AG204" s="7">
        <f>AB204*等価回路パラメータ!$B$9-1/(AB204*等価回路パラメータ!$B$10)</f>
        <v>-359839.59117232065</v>
      </c>
      <c r="AH204" s="7">
        <f>等価回路パラメータ!$B$8/(等価回路パラメータ!$B$8^2+AG204^2)</f>
        <v>1.333486770528969E-10</v>
      </c>
      <c r="AI204" s="7">
        <f>-AG204/(等価回路パラメータ!$B$8^2+AG204^2)</f>
        <v>2.7790160455652616E-6</v>
      </c>
      <c r="AJ204" s="7">
        <f t="shared" si="28"/>
        <v>2.2055341761811784E-5</v>
      </c>
      <c r="AK204" s="7">
        <f t="shared" si="29"/>
        <v>-2.3214064185261081E-3</v>
      </c>
      <c r="AL204" s="7">
        <f t="shared" si="30"/>
        <v>4.0923449100816613</v>
      </c>
      <c r="AM204" s="7">
        <f t="shared" si="31"/>
        <v>430.73446077970999</v>
      </c>
      <c r="AN204" s="7">
        <f t="shared" si="32"/>
        <v>430.75390072528722</v>
      </c>
      <c r="AO204" s="9">
        <f t="shared" si="33"/>
        <v>89.455657584053654</v>
      </c>
      <c r="AP204" s="9">
        <f t="shared" si="34"/>
        <v>52.684584378503345</v>
      </c>
      <c r="AQ204" s="9">
        <f t="shared" si="35"/>
        <v>4.368725407778129E-2</v>
      </c>
    </row>
    <row r="205" spans="1:43">
      <c r="A205">
        <v>15544.03063491695</v>
      </c>
      <c r="B205">
        <v>-8.2359380228702997E-2</v>
      </c>
      <c r="C205">
        <v>6.6263136196289736</v>
      </c>
      <c r="D205">
        <v>-1.352496456773895E-2</v>
      </c>
      <c r="E205">
        <v>-8.205777250256574E-2</v>
      </c>
      <c r="F205">
        <v>0.98394575441750631</v>
      </c>
      <c r="G205">
        <v>0.11430436827403359</v>
      </c>
      <c r="H205">
        <v>0.99844306861960175</v>
      </c>
      <c r="I205">
        <v>-1.4299494813468461E-3</v>
      </c>
      <c r="J205">
        <v>10.208090047550199</v>
      </c>
      <c r="K205">
        <v>427.2506477474177</v>
      </c>
      <c r="L205">
        <v>427.37257879162877</v>
      </c>
      <c r="M205">
        <v>88.631320456961873</v>
      </c>
      <c r="N205">
        <v>5.5889623707063162E-5</v>
      </c>
      <c r="O205">
        <v>-2.3392111374382703E-3</v>
      </c>
      <c r="P205">
        <v>3.1271182006204778E-5</v>
      </c>
      <c r="Q205">
        <v>2.8803406144344141E-5</v>
      </c>
      <c r="R205">
        <v>294.91735917312371</v>
      </c>
      <c r="S205">
        <v>2.4618441700858385E-5</v>
      </c>
      <c r="T205">
        <v>-2.3680145435826146E-3</v>
      </c>
      <c r="U205">
        <v>4.3898015952700167</v>
      </c>
      <c r="V205">
        <v>422.24906626316277</v>
      </c>
      <c r="W205">
        <v>422.27188435670047</v>
      </c>
      <c r="X205">
        <v>89.404360924579109</v>
      </c>
      <c r="Y205">
        <v>1.4549212674282264E-2</v>
      </c>
      <c r="Z205">
        <v>89.418910137253391</v>
      </c>
      <c r="AA205">
        <v>4.3233976881620242</v>
      </c>
      <c r="AB205" s="7">
        <f t="shared" si="27"/>
        <v>97666.024899659547</v>
      </c>
      <c r="AC205" s="7">
        <f>等価回路パラメータ!$B$4/(等価回路パラメータ!$B$4^2+(AB205*等価回路パラメータ!$B$5)^2)</f>
        <v>1.2098976984372843E-6</v>
      </c>
      <c r="AD205" s="7">
        <f>-(AB205*等価回路パラメータ!$B$5)/(等価回路パラメータ!$B$4^2+(AB205*等価回路パラメータ!$B$5)^2)</f>
        <v>-2.2681295840987527E-3</v>
      </c>
      <c r="AE205" s="7">
        <f>AB205*等価回路パラメータ!$B$6</f>
        <v>1.0588885259103124E-6</v>
      </c>
      <c r="AF205" s="7">
        <f>1/等価回路パラメータ!$B$7</f>
        <v>2.0783638028968546E-5</v>
      </c>
      <c r="AG205" s="7">
        <f>AB205*等価回路パラメータ!$B$9-1/(AB205*等価回路パラメータ!$B$10)</f>
        <v>-351004.79741182912</v>
      </c>
      <c r="AH205" s="7">
        <f>等価回路パラメータ!$B$8/(等価回路パラメータ!$B$8^2+AG205^2)</f>
        <v>1.4014593202429363E-10</v>
      </c>
      <c r="AI205" s="7">
        <f>-AG205/(等価回路パラメータ!$B$8^2+AG205^2)</f>
        <v>2.8489639029260081E-6</v>
      </c>
      <c r="AJ205" s="7">
        <f t="shared" si="28"/>
        <v>2.1993675873337854E-5</v>
      </c>
      <c r="AK205" s="7">
        <f t="shared" si="29"/>
        <v>-2.2642217316699163E-3</v>
      </c>
      <c r="AL205" s="7">
        <f t="shared" si="30"/>
        <v>4.2896211354241496</v>
      </c>
      <c r="AM205" s="7">
        <f t="shared" si="31"/>
        <v>441.6111909347652</v>
      </c>
      <c r="AN205" s="7">
        <f t="shared" si="32"/>
        <v>441.63202421054922</v>
      </c>
      <c r="AO205" s="9">
        <f t="shared" si="33"/>
        <v>89.443470948476104</v>
      </c>
      <c r="AP205" s="9">
        <f t="shared" si="34"/>
        <v>52.901211160077793</v>
      </c>
      <c r="AQ205" s="9">
        <f t="shared" si="35"/>
        <v>2.4560811222727352E-2</v>
      </c>
    </row>
    <row r="206" spans="1:43">
      <c r="A206">
        <v>15935.273565650619</v>
      </c>
      <c r="B206">
        <v>-7.9443300634262387E-2</v>
      </c>
      <c r="C206">
        <v>6.465270379013262</v>
      </c>
      <c r="D206">
        <v>-1.445465127019077E-2</v>
      </c>
      <c r="E206">
        <v>-8.0861850483628928E-2</v>
      </c>
      <c r="F206">
        <v>0.98459364483590905</v>
      </c>
      <c r="G206">
        <v>0.11157576244512626</v>
      </c>
      <c r="H206">
        <v>0.99833623647267644</v>
      </c>
      <c r="I206">
        <v>-1.4089583869743652E-3</v>
      </c>
      <c r="J206">
        <v>10.676576784258677</v>
      </c>
      <c r="K206">
        <v>437.98290334773242</v>
      </c>
      <c r="L206">
        <v>438.11301386370531</v>
      </c>
      <c r="M206">
        <v>88.603594658079061</v>
      </c>
      <c r="N206">
        <v>5.5623680289367671E-5</v>
      </c>
      <c r="O206">
        <v>-2.2818382221483618E-3</v>
      </c>
      <c r="P206">
        <v>3.3424521048162696E-5</v>
      </c>
      <c r="Q206">
        <v>2.8386659535898449E-5</v>
      </c>
      <c r="R206">
        <v>283.51425310598148</v>
      </c>
      <c r="S206">
        <v>2.2199159241204975E-5</v>
      </c>
      <c r="T206">
        <v>-2.3102248816842604E-3</v>
      </c>
      <c r="U206">
        <v>4.1589903622905435</v>
      </c>
      <c r="V206">
        <v>432.81832943539507</v>
      </c>
      <c r="W206">
        <v>432.83831103089727</v>
      </c>
      <c r="X206">
        <v>89.449456631622567</v>
      </c>
      <c r="Y206">
        <v>1.491541605744898E-2</v>
      </c>
      <c r="Z206">
        <v>89.464372047680015</v>
      </c>
      <c r="AA206">
        <v>4.3228110459870228</v>
      </c>
      <c r="AB206" s="7">
        <f t="shared" si="27"/>
        <v>100124.27673358323</v>
      </c>
      <c r="AC206" s="7">
        <f>等価回路パラメータ!$B$4/(等価回路パラメータ!$B$4^2+(AB206*等価回路パラメータ!$B$5)^2)</f>
        <v>1.1512162109798907E-6</v>
      </c>
      <c r="AD206" s="7">
        <f>-(AB206*等価回路パラメータ!$B$5)/(等価回路パラメータ!$B$4^2+(AB206*等価回路パラメータ!$B$5)^2)</f>
        <v>-2.212442483683413E-3</v>
      </c>
      <c r="AE206" s="7">
        <f>AB206*等価回路パラメータ!$B$6</f>
        <v>1.0855407282848235E-6</v>
      </c>
      <c r="AF206" s="7">
        <f>1/等価回路パラメータ!$B$7</f>
        <v>2.0783638028968546E-5</v>
      </c>
      <c r="AG206" s="7">
        <f>AB206*等価回路パラメータ!$B$9-1/(AB206*等価回路パラメータ!$B$10)</f>
        <v>-342386.91530844598</v>
      </c>
      <c r="AH206" s="7">
        <f>等価回路パラメータ!$B$8/(等価回路パラメータ!$B$8^2+AG206^2)</f>
        <v>1.4728966761364397E-10</v>
      </c>
      <c r="AI206" s="7">
        <f>-AG206/(等価回路パラメータ!$B$8^2+AG206^2)</f>
        <v>2.9206723526684419E-6</v>
      </c>
      <c r="AJ206" s="7">
        <f t="shared" si="28"/>
        <v>2.1935001529616053E-5</v>
      </c>
      <c r="AK206" s="7">
        <f t="shared" si="29"/>
        <v>-2.20843627060246E-3</v>
      </c>
      <c r="AL206" s="7">
        <f t="shared" si="30"/>
        <v>4.4970227506306877</v>
      </c>
      <c r="AM206" s="7">
        <f t="shared" si="31"/>
        <v>452.76441575844694</v>
      </c>
      <c r="AN206" s="7">
        <f t="shared" si="32"/>
        <v>452.78674824988803</v>
      </c>
      <c r="AO206" s="9">
        <f t="shared" si="33"/>
        <v>89.430935951192694</v>
      </c>
      <c r="AP206" s="9">
        <f t="shared" si="34"/>
        <v>53.117874156618129</v>
      </c>
      <c r="AQ206" s="9">
        <f t="shared" si="35"/>
        <v>-3.3436096487321265E-2</v>
      </c>
    </row>
    <row r="207" spans="1:43">
      <c r="A207">
        <v>16336.364072887771</v>
      </c>
      <c r="B207">
        <v>-7.6481132626323806E-2</v>
      </c>
      <c r="C207">
        <v>6.3047452695455766</v>
      </c>
      <c r="D207">
        <v>-1.4008862610717271E-2</v>
      </c>
      <c r="E207">
        <v>-8.3563920408067816E-2</v>
      </c>
      <c r="F207">
        <v>0.98523832174473946</v>
      </c>
      <c r="G207">
        <v>0.10885391667435808</v>
      </c>
      <c r="H207">
        <v>0.99838740815363214</v>
      </c>
      <c r="I207">
        <v>-1.4561146697905161E-3</v>
      </c>
      <c r="J207">
        <v>11.120407899905665</v>
      </c>
      <c r="K207">
        <v>449.23245789759943</v>
      </c>
      <c r="L207">
        <v>449.37007543958549</v>
      </c>
      <c r="M207">
        <v>88.581976140372319</v>
      </c>
      <c r="N207">
        <v>5.5069663249698107E-5</v>
      </c>
      <c r="O207">
        <v>-2.2246558219743751E-3</v>
      </c>
      <c r="P207">
        <v>3.239088239180362E-5</v>
      </c>
      <c r="Q207">
        <v>2.9333718551778335E-5</v>
      </c>
      <c r="R207">
        <v>285.78001114275412</v>
      </c>
      <c r="S207">
        <v>2.2678780857894487E-5</v>
      </c>
      <c r="T207">
        <v>-2.2539895405261534E-3</v>
      </c>
      <c r="U207">
        <v>4.4634630882961366</v>
      </c>
      <c r="V207">
        <v>443.61287225199135</v>
      </c>
      <c r="W207">
        <v>443.63532651311954</v>
      </c>
      <c r="X207">
        <v>89.423531228400577</v>
      </c>
      <c r="Y207">
        <v>1.5290836772222954E-2</v>
      </c>
      <c r="Z207">
        <v>89.438822065172801</v>
      </c>
      <c r="AA207">
        <v>4.3218418200701514</v>
      </c>
      <c r="AB207" s="7">
        <f t="shared" si="27"/>
        <v>102644.40271550491</v>
      </c>
      <c r="AC207" s="7">
        <f>等価回路パラメータ!$B$4/(等価回路パラメータ!$B$4^2+(AB207*等価回路パラメータ!$B$5)^2)</f>
        <v>1.0953808452132291E-6</v>
      </c>
      <c r="AD207" s="7">
        <f>-(AB207*等価回路パラメータ!$B$5)/(等価回路パラメータ!$B$4^2+(AB207*等価回路パラメータ!$B$5)^2)</f>
        <v>-2.1581226110922208E-3</v>
      </c>
      <c r="AE207" s="7">
        <f>AB207*等価回路パラメータ!$B$6</f>
        <v>1.1128637660438285E-6</v>
      </c>
      <c r="AF207" s="7">
        <f>1/等価回路パラメータ!$B$7</f>
        <v>2.0783638028968546E-5</v>
      </c>
      <c r="AG207" s="7">
        <f>AB207*等価回路パラメータ!$B$9-1/(AB207*等価回路パラメータ!$B$10)</f>
        <v>-333980.61923955212</v>
      </c>
      <c r="AH207" s="7">
        <f>等価回路パラメータ!$B$8/(等価回路パラメータ!$B$8^2+AG207^2)</f>
        <v>1.5479754523313041E-10</v>
      </c>
      <c r="AI207" s="7">
        <f>-AG207/(等価回路パラメータ!$B$8^2+AG207^2)</f>
        <v>2.994185709350729E-6</v>
      </c>
      <c r="AJ207" s="7">
        <f t="shared" si="28"/>
        <v>2.1879173671727009E-5</v>
      </c>
      <c r="AK207" s="7">
        <f t="shared" si="29"/>
        <v>-2.1540155616168264E-3</v>
      </c>
      <c r="AL207" s="7">
        <f t="shared" si="30"/>
        <v>4.7150731806556667</v>
      </c>
      <c r="AM207" s="7">
        <f t="shared" si="31"/>
        <v>464.20130657945327</v>
      </c>
      <c r="AN207" s="7">
        <f t="shared" si="32"/>
        <v>464.22525237773363</v>
      </c>
      <c r="AO207" s="9">
        <f t="shared" si="33"/>
        <v>89.418044500791808</v>
      </c>
      <c r="AP207" s="9">
        <f t="shared" si="34"/>
        <v>53.33457522002896</v>
      </c>
      <c r="AQ207" s="9">
        <f t="shared" si="35"/>
        <v>-2.077756438097822E-2</v>
      </c>
    </row>
    <row r="208" spans="1:43">
      <c r="A208">
        <v>16747.55001992598</v>
      </c>
      <c r="B208">
        <v>-7.3690702934323046E-2</v>
      </c>
      <c r="C208">
        <v>6.1530012394861444</v>
      </c>
      <c r="D208">
        <v>-1.395141142867949E-2</v>
      </c>
      <c r="E208">
        <v>-7.8028476396866608E-2</v>
      </c>
      <c r="F208">
        <v>0.98583981850250224</v>
      </c>
      <c r="G208">
        <v>0.10627833783843889</v>
      </c>
      <c r="H208">
        <v>0.99839414784031366</v>
      </c>
      <c r="I208">
        <v>-1.3596677281039235E-3</v>
      </c>
      <c r="J208">
        <v>11.543235163631744</v>
      </c>
      <c r="K208">
        <v>460.40773361381764</v>
      </c>
      <c r="L208">
        <v>460.55241552884615</v>
      </c>
      <c r="M208">
        <v>88.563794477516566</v>
      </c>
      <c r="N208">
        <v>5.4421362980714983E-5</v>
      </c>
      <c r="O208">
        <v>-2.1706234027933265E-3</v>
      </c>
      <c r="P208">
        <v>3.2260591181718514E-5</v>
      </c>
      <c r="Q208">
        <v>2.739041346069382E-5</v>
      </c>
      <c r="R208">
        <v>260.29596510615323</v>
      </c>
      <c r="S208">
        <v>2.2160771798996469E-5</v>
      </c>
      <c r="T208">
        <v>-2.1980138162540205E-3</v>
      </c>
      <c r="U208">
        <v>4.5864841995398624</v>
      </c>
      <c r="V208">
        <v>454.90995214687854</v>
      </c>
      <c r="W208">
        <v>454.93307243987874</v>
      </c>
      <c r="X208">
        <v>89.422353187402678</v>
      </c>
      <c r="Y208">
        <v>1.5675706818650718E-2</v>
      </c>
      <c r="Z208">
        <v>89.438028894221333</v>
      </c>
      <c r="AA208">
        <v>4.3230900913704673</v>
      </c>
      <c r="AB208" s="7">
        <f t="shared" si="27"/>
        <v>105227.96021645411</v>
      </c>
      <c r="AC208" s="7">
        <f>等価回路パラメータ!$B$4/(等価回路パラメータ!$B$4^2+(AB208*等価回路パラメータ!$B$5)^2)</f>
        <v>1.0422535609314953E-6</v>
      </c>
      <c r="AD208" s="7">
        <f>-(AB208*等価回路パラメータ!$B$5)/(等価回路パラメータ!$B$4^2+(AB208*等価回路パラメータ!$B$5)^2)</f>
        <v>-2.1051363982972529E-3</v>
      </c>
      <c r="AE208" s="7">
        <f>AB208*等価回路パラメータ!$B$6</f>
        <v>1.1408745241001255E-6</v>
      </c>
      <c r="AF208" s="7">
        <f>1/等価回路パラメータ!$B$7</f>
        <v>2.0783638028968546E-5</v>
      </c>
      <c r="AG208" s="7">
        <f>AB208*等価回路パラメータ!$B$9-1/(AB208*等価回路パラメータ!$B$10)</f>
        <v>-325780.71433709073</v>
      </c>
      <c r="AH208" s="7">
        <f>等価回路パラメータ!$B$8/(等価回路パラメータ!$B$8^2+AG208^2)</f>
        <v>1.6268812656778869E-10</v>
      </c>
      <c r="AI208" s="7">
        <f>-AG208/(等価回路パラメータ!$B$8^2+AG208^2)</f>
        <v>3.0695494029650084E-6</v>
      </c>
      <c r="AJ208" s="7">
        <f t="shared" si="28"/>
        <v>2.182605427802661E-5</v>
      </c>
      <c r="AK208" s="7">
        <f t="shared" si="29"/>
        <v>-2.1009259743701878E-3</v>
      </c>
      <c r="AL208" s="7">
        <f t="shared" si="30"/>
        <v>4.9443232989873804</v>
      </c>
      <c r="AM208" s="7">
        <f t="shared" si="31"/>
        <v>475.92923174318605</v>
      </c>
      <c r="AN208" s="7">
        <f t="shared" si="32"/>
        <v>475.95491378968262</v>
      </c>
      <c r="AO208" s="9">
        <f t="shared" si="33"/>
        <v>89.404788258700009</v>
      </c>
      <c r="AP208" s="9">
        <f t="shared" si="34"/>
        <v>53.551316297277907</v>
      </c>
      <c r="AQ208" s="9">
        <f t="shared" si="35"/>
        <v>-3.3240635521337936E-2</v>
      </c>
    </row>
    <row r="209" spans="1:43">
      <c r="A209">
        <v>17169.085508777011</v>
      </c>
      <c r="B209">
        <v>-7.1040180697955424E-2</v>
      </c>
      <c r="C209">
        <v>6.0044276449801259</v>
      </c>
      <c r="D209">
        <v>-1.455323613902521E-2</v>
      </c>
      <c r="E209">
        <v>-8.2891917771895862E-2</v>
      </c>
      <c r="F209">
        <v>0.98641305454719841</v>
      </c>
      <c r="G209">
        <v>0.10375325947758884</v>
      </c>
      <c r="H209">
        <v>0.99832485487084988</v>
      </c>
      <c r="I209">
        <v>-1.4443144018332827E-3</v>
      </c>
      <c r="J209">
        <v>11.996385913301401</v>
      </c>
      <c r="K209">
        <v>471.8924120739681</v>
      </c>
      <c r="L209">
        <v>472.04487270594154</v>
      </c>
      <c r="M209">
        <v>88.543747998089714</v>
      </c>
      <c r="N209">
        <v>5.3837372803700738E-5</v>
      </c>
      <c r="O209">
        <v>-2.1177584562276073E-3</v>
      </c>
      <c r="P209">
        <v>3.3651794993605519E-5</v>
      </c>
      <c r="Q209">
        <v>2.9099647129874329E-5</v>
      </c>
      <c r="R209">
        <v>269.74952629723867</v>
      </c>
      <c r="S209">
        <v>2.0185577810095218E-5</v>
      </c>
      <c r="T209">
        <v>-2.1468581033574816E-3</v>
      </c>
      <c r="U209">
        <v>4.3792134325060967</v>
      </c>
      <c r="V209">
        <v>465.75579517004161</v>
      </c>
      <c r="W209">
        <v>465.77638223160824</v>
      </c>
      <c r="X209">
        <v>89.461299126343974</v>
      </c>
      <c r="Y209">
        <v>1.6070264036215282E-2</v>
      </c>
      <c r="Z209">
        <v>89.47736939038019</v>
      </c>
      <c r="AA209">
        <v>4.3174889563636798</v>
      </c>
      <c r="AB209" s="7">
        <f t="shared" si="27"/>
        <v>107876.54580645767</v>
      </c>
      <c r="AC209" s="7">
        <f>等価回路パラメータ!$B$4/(等価回路パラメータ!$B$4^2+(AB209*等価回路パラメータ!$B$5)^2)</f>
        <v>9.9170301303252415E-7</v>
      </c>
      <c r="AD209" s="7">
        <f>-(AB209*等価回路パラメータ!$B$5)/(等価回路パラメータ!$B$4^2+(AB209*等価回路パラメータ!$B$5)^2)</f>
        <v>-2.0534511014216627E-3</v>
      </c>
      <c r="AE209" s="7">
        <f>AB209*等価回路パラメータ!$B$6</f>
        <v>1.1695903123594255E-6</v>
      </c>
      <c r="AF209" s="7">
        <f>1/等価回路パラメータ!$B$7</f>
        <v>2.0783638028968546E-5</v>
      </c>
      <c r="AG209" s="7">
        <f>AB209*等価回路パラメータ!$B$9-1/(AB209*等価回路パラメータ!$B$10)</f>
        <v>-317782.13327727048</v>
      </c>
      <c r="AH209" s="7">
        <f>等価回路パラメータ!$B$8/(等価回路パラメータ!$B$8^2+AG209^2)</f>
        <v>1.7098091946651072E-10</v>
      </c>
      <c r="AI209" s="7">
        <f>-AG209/(等価回路パラメータ!$B$8^2+AG209^2)</f>
        <v>3.1468100070157968E-6</v>
      </c>
      <c r="AJ209" s="7">
        <f t="shared" si="28"/>
        <v>2.1775512022920537E-5</v>
      </c>
      <c r="AK209" s="7">
        <f t="shared" si="29"/>
        <v>-2.0491347011022875E-3</v>
      </c>
      <c r="AL209" s="7">
        <f t="shared" si="30"/>
        <v>5.1853529078204925</v>
      </c>
      <c r="AM209" s="7">
        <f t="shared" si="31"/>
        <v>487.95576286300013</v>
      </c>
      <c r="AN209" s="7">
        <f t="shared" si="32"/>
        <v>487.98331364503753</v>
      </c>
      <c r="AO209" s="9">
        <f t="shared" si="33"/>
        <v>89.391158631925876</v>
      </c>
      <c r="AP209" s="9">
        <f t="shared" si="34"/>
        <v>53.76809943530904</v>
      </c>
      <c r="AQ209" s="9">
        <f t="shared" si="35"/>
        <v>-8.6210758454313918E-2</v>
      </c>
    </row>
    <row r="210" spans="1:43">
      <c r="A210">
        <v>17601.231037195001</v>
      </c>
      <c r="B210">
        <v>-6.7960173479987535E-2</v>
      </c>
      <c r="C210">
        <v>5.8565154467301062</v>
      </c>
      <c r="D210">
        <v>-1.4343437789676E-2</v>
      </c>
      <c r="E210">
        <v>-7.7923388068199984E-2</v>
      </c>
      <c r="F210">
        <v>0.98702754891563538</v>
      </c>
      <c r="G210">
        <v>0.10124233121858746</v>
      </c>
      <c r="H210">
        <v>0.99834909012452333</v>
      </c>
      <c r="I210">
        <v>-1.35777525330677E-3</v>
      </c>
      <c r="J210">
        <v>12.209006148439778</v>
      </c>
      <c r="K210">
        <v>483.94372799620015</v>
      </c>
      <c r="L210">
        <v>484.09770883365354</v>
      </c>
      <c r="M210">
        <v>88.554839882906109</v>
      </c>
      <c r="N210">
        <v>5.2097185076338511E-5</v>
      </c>
      <c r="O210">
        <v>-2.0650416305321622E-3</v>
      </c>
      <c r="P210">
        <v>3.3168417165253206E-5</v>
      </c>
      <c r="Q210">
        <v>2.73547588169035E-5</v>
      </c>
      <c r="R210">
        <v>247.34889699457136</v>
      </c>
      <c r="S210">
        <v>1.8928767911085305E-5</v>
      </c>
      <c r="T210">
        <v>-2.0923963893490658E-3</v>
      </c>
      <c r="U210">
        <v>4.3231358395963131</v>
      </c>
      <c r="V210">
        <v>477.88180741227228</v>
      </c>
      <c r="W210">
        <v>477.90136153719806</v>
      </c>
      <c r="X210">
        <v>89.48169049896407</v>
      </c>
      <c r="Y210">
        <v>1.6474752250814521E-2</v>
      </c>
      <c r="Z210">
        <v>89.498165251214886</v>
      </c>
      <c r="AA210">
        <v>4.3211325220734702</v>
      </c>
      <c r="AB210" s="7">
        <f t="shared" si="27"/>
        <v>110591.79624117694</v>
      </c>
      <c r="AC210" s="7">
        <f>等価回路パラメータ!$B$4/(等価回路パラメータ!$B$4^2+(AB210*等価回路パラメータ!$B$5)^2)</f>
        <v>9.4360422679844791E-7</v>
      </c>
      <c r="AD210" s="7">
        <f>-(AB210*等価回路パラメータ!$B$5)/(等価回路パラメータ!$B$4^2+(AB210*等価回路パラメータ!$B$5)^2)</f>
        <v>-2.0030347805059471E-3</v>
      </c>
      <c r="AE210" s="7">
        <f>AB210*等価回路パラメータ!$B$6</f>
        <v>1.199028876417409E-6</v>
      </c>
      <c r="AF210" s="7">
        <f>1/等価回路パラメータ!$B$7</f>
        <v>2.0783638028968546E-5</v>
      </c>
      <c r="AG210" s="7">
        <f>AB210*等価回路パラメータ!$B$9-1/(AB210*等価回路パラメータ!$B$10)</f>
        <v>-309979.9331490972</v>
      </c>
      <c r="AH210" s="7">
        <f>等価回路パラメータ!$B$8/(等価回路パラメータ!$B$8^2+AG210^2)</f>
        <v>1.7969642617236281E-10</v>
      </c>
      <c r="AI210" s="7">
        <f>-AG210/(等価回路パラメータ!$B$8^2+AG210^2)</f>
        <v>3.2260152673052725E-6</v>
      </c>
      <c r="AJ210" s="7">
        <f t="shared" si="28"/>
        <v>2.1727421952193167E-5</v>
      </c>
      <c r="AK210" s="7">
        <f t="shared" si="29"/>
        <v>-1.9986097363622244E-3</v>
      </c>
      <c r="AL210" s="7">
        <f t="shared" si="30"/>
        <v>5.4387723022718335</v>
      </c>
      <c r="AM210" s="7">
        <f t="shared" si="31"/>
        <v>500.28868133066567</v>
      </c>
      <c r="AN210" s="7">
        <f t="shared" si="32"/>
        <v>500.31824363272256</v>
      </c>
      <c r="AO210" s="9">
        <f t="shared" si="33"/>
        <v>89.377146765481044</v>
      </c>
      <c r="AP210" s="9">
        <f t="shared" si="34"/>
        <v>53.984926786213663</v>
      </c>
      <c r="AQ210" s="9">
        <f t="shared" si="35"/>
        <v>-0.12101848573382767</v>
      </c>
    </row>
    <row r="211" spans="1:43">
      <c r="A211">
        <v>18044.253659657159</v>
      </c>
      <c r="B211">
        <v>-6.6964553055645637E-2</v>
      </c>
      <c r="C211">
        <v>5.7136710129337356</v>
      </c>
      <c r="D211">
        <v>-1.443865540731561E-2</v>
      </c>
      <c r="E211">
        <v>-8.0544072179360882E-2</v>
      </c>
      <c r="F211">
        <v>0.9873900621516164</v>
      </c>
      <c r="G211">
        <v>9.8792578585941329E-2</v>
      </c>
      <c r="H211">
        <v>0.99833808280130021</v>
      </c>
      <c r="I211">
        <v>-1.4034239214779567E-3</v>
      </c>
      <c r="J211">
        <v>13.510405329100891</v>
      </c>
      <c r="K211">
        <v>496.00547353885185</v>
      </c>
      <c r="L211">
        <v>496.18944046871582</v>
      </c>
      <c r="M211">
        <v>88.439739295352823</v>
      </c>
      <c r="N211">
        <v>5.487484963039971E-5</v>
      </c>
      <c r="O211">
        <v>-2.014612079600062E-3</v>
      </c>
      <c r="P211">
        <v>3.3387636904170772E-5</v>
      </c>
      <c r="Q211">
        <v>2.8275051044467098E-5</v>
      </c>
      <c r="R211">
        <v>249.39319878681528</v>
      </c>
      <c r="S211">
        <v>2.1487212726228938E-5</v>
      </c>
      <c r="T211">
        <v>-2.0428871306445292E-3</v>
      </c>
      <c r="U211">
        <v>5.1480563871880314</v>
      </c>
      <c r="V211">
        <v>489.44915635246946</v>
      </c>
      <c r="W211">
        <v>489.47622939087631</v>
      </c>
      <c r="X211">
        <v>89.39738168224298</v>
      </c>
      <c r="Y211">
        <v>1.6889421425439102E-2</v>
      </c>
      <c r="Z211">
        <v>89.414271103668412</v>
      </c>
      <c r="AA211">
        <v>4.3170670339120871</v>
      </c>
      <c r="AB211" s="7">
        <f t="shared" si="27"/>
        <v>113375.38947337934</v>
      </c>
      <c r="AC211" s="7">
        <f>等価回路パラメータ!$B$4/(等価回路パラメータ!$B$4^2+(AB211*等価回路パラメータ!$B$5)^2)</f>
        <v>8.978382889254974E-7</v>
      </c>
      <c r="AD211" s="7">
        <f>-(AB211*等価回路パラメータ!$B$5)/(等価回路パラメータ!$B$4^2+(AB211*等価回路パラメータ!$B$5)^2)</f>
        <v>-1.9538562797709186E-3</v>
      </c>
      <c r="AE211" s="7">
        <f>AB211*等価回路パラメータ!$B$6</f>
        <v>1.2292084085260306E-6</v>
      </c>
      <c r="AF211" s="7">
        <f>1/等価回路パラメータ!$B$7</f>
        <v>2.0783638028968546E-5</v>
      </c>
      <c r="AG211" s="7">
        <f>AB211*等価回路パラメータ!$B$9-1/(AB211*等価回路パラメータ!$B$10)</f>
        <v>-302369.29239978525</v>
      </c>
      <c r="AH211" s="7">
        <f>等価回路パラメータ!$B$8/(等価回路パラメータ!$B$8^2+AG211^2)</f>
        <v>1.8885619401148488E-10</v>
      </c>
      <c r="AI211" s="7">
        <f>-AG211/(等価回路パラメータ!$B$8^2+AG211^2)</f>
        <v>3.307214131443354E-6</v>
      </c>
      <c r="AJ211" s="7">
        <f t="shared" si="28"/>
        <v>2.1681665174088056E-5</v>
      </c>
      <c r="AK211" s="7">
        <f t="shared" si="29"/>
        <v>-1.9493198572309491E-3</v>
      </c>
      <c r="AL211" s="7">
        <f t="shared" si="30"/>
        <v>5.7052239238422144</v>
      </c>
      <c r="AM211" s="7">
        <f t="shared" si="31"/>
        <v>512.93598510071399</v>
      </c>
      <c r="AN211" s="7">
        <f t="shared" si="32"/>
        <v>512.96771281559336</v>
      </c>
      <c r="AO211" s="9">
        <f t="shared" si="33"/>
        <v>89.362743534460336</v>
      </c>
      <c r="AP211" s="9">
        <f t="shared" si="34"/>
        <v>54.20180061267277</v>
      </c>
      <c r="AQ211" s="9">
        <f t="shared" si="35"/>
        <v>-5.1527569208076329E-2</v>
      </c>
    </row>
    <row r="212" spans="1:43">
      <c r="A212">
        <v>18498.427152396449</v>
      </c>
      <c r="B212">
        <v>-6.432734629216233E-2</v>
      </c>
      <c r="C212">
        <v>5.5739684993273784</v>
      </c>
      <c r="D212">
        <v>-1.372817646159087E-2</v>
      </c>
      <c r="E212">
        <v>-7.9865499807024065E-2</v>
      </c>
      <c r="F212">
        <v>0.98792791848299577</v>
      </c>
      <c r="G212">
        <v>9.6414033637289231E-2</v>
      </c>
      <c r="H212">
        <v>0.99841976366551044</v>
      </c>
      <c r="I212">
        <v>-1.3917141151507609E-3</v>
      </c>
      <c r="J212">
        <v>13.875894854858343</v>
      </c>
      <c r="K212">
        <v>508.54940465513869</v>
      </c>
      <c r="L212">
        <v>508.73867302684891</v>
      </c>
      <c r="M212">
        <v>88.437058431196107</v>
      </c>
      <c r="N212">
        <v>5.3613170982941974E-5</v>
      </c>
      <c r="O212">
        <v>-1.9649144412119176E-3</v>
      </c>
      <c r="P212">
        <v>3.1742798354784492E-5</v>
      </c>
      <c r="Q212">
        <v>2.8034544675934912E-5</v>
      </c>
      <c r="R212">
        <v>241.20085052353184</v>
      </c>
      <c r="S212">
        <v>2.1870372628157482E-5</v>
      </c>
      <c r="T212">
        <v>-1.9929489858878527E-3</v>
      </c>
      <c r="U212">
        <v>5.5056870420895097</v>
      </c>
      <c r="V212">
        <v>501.70857139495325</v>
      </c>
      <c r="W212">
        <v>501.73877984561881</v>
      </c>
      <c r="X212">
        <v>89.371268527508889</v>
      </c>
      <c r="Y212">
        <v>1.7314527814643078E-2</v>
      </c>
      <c r="Z212">
        <v>89.388583055323537</v>
      </c>
      <c r="AA212">
        <v>4.316550724623931</v>
      </c>
      <c r="AB212" s="7">
        <f t="shared" si="27"/>
        <v>116229.04568986928</v>
      </c>
      <c r="AC212" s="7">
        <f>等価回路パラメータ!$B$4/(等価回路パラメータ!$B$4^2+(AB212*等価回路パラメータ!$B$5)^2)</f>
        <v>8.5429205353911635E-7</v>
      </c>
      <c r="AD212" s="7">
        <f>-(AB212*等価回路パラメータ!$B$5)/(等価回路パラメータ!$B$4^2+(AB212*等価回路パラメータ!$B$5)^2)</f>
        <v>-1.9058852083651983E-3</v>
      </c>
      <c r="AE212" s="7">
        <f>AB212*等価回路パラメータ!$B$6</f>
        <v>1.2601475588358571E-6</v>
      </c>
      <c r="AF212" s="7">
        <f>1/等価回路パラメータ!$B$7</f>
        <v>2.0783638028968546E-5</v>
      </c>
      <c r="AG212" s="7">
        <f>AB212*等価回路パラメータ!$B$9-1/(AB212*等価回路パラメータ!$B$10)</f>
        <v>-294945.50785516429</v>
      </c>
      <c r="AH212" s="7">
        <f>等価回路パラメータ!$B$8/(等価回路パラメータ!$B$8^2+AG212^2)</f>
        <v>1.9848286866590213E-10</v>
      </c>
      <c r="AI212" s="7">
        <f>-AG212/(等価回路パラメータ!$B$8^2+AG212^2)</f>
        <v>3.3904567791008253E-6</v>
      </c>
      <c r="AJ212" s="7">
        <f t="shared" si="28"/>
        <v>2.1638128565376331E-5</v>
      </c>
      <c r="AK212" s="7">
        <f t="shared" si="29"/>
        <v>-1.9012346040272615E-3</v>
      </c>
      <c r="AL212" s="7">
        <f t="shared" si="30"/>
        <v>5.9853841086911519</v>
      </c>
      <c r="AM212" s="7">
        <f t="shared" si="31"/>
        <v>525.90589576435355</v>
      </c>
      <c r="AN212" s="7">
        <f t="shared" si="32"/>
        <v>525.93995476920713</v>
      </c>
      <c r="AO212" s="9">
        <f t="shared" si="33"/>
        <v>89.347939535761967</v>
      </c>
      <c r="AP212" s="9">
        <f t="shared" si="34"/>
        <v>54.418723293685744</v>
      </c>
      <c r="AQ212" s="9">
        <f t="shared" si="35"/>
        <v>-4.0643519561569974E-2</v>
      </c>
    </row>
    <row r="213" spans="1:43">
      <c r="A213">
        <v>18964.032182587911</v>
      </c>
      <c r="B213">
        <v>-6.2446410486771263E-2</v>
      </c>
      <c r="C213">
        <v>5.4371526737247962</v>
      </c>
      <c r="D213">
        <v>-1.480326295001912E-2</v>
      </c>
      <c r="E213">
        <v>-8.1728941615472284E-2</v>
      </c>
      <c r="F213">
        <v>0.98836933639904434</v>
      </c>
      <c r="G213">
        <v>9.4075070959529591E-2</v>
      </c>
      <c r="H213">
        <v>0.99829614721364168</v>
      </c>
      <c r="I213">
        <v>-1.4240096489063962E-3</v>
      </c>
      <c r="J213">
        <v>14.660970838791453</v>
      </c>
      <c r="K213">
        <v>521.39504793872618</v>
      </c>
      <c r="L213">
        <v>521.60113121135237</v>
      </c>
      <c r="M213">
        <v>88.389339384686124</v>
      </c>
      <c r="N213">
        <v>5.3887207775639292E-5</v>
      </c>
      <c r="O213">
        <v>-1.916416285824877E-3</v>
      </c>
      <c r="P213">
        <v>3.4231378626641018E-5</v>
      </c>
      <c r="Q213">
        <v>2.869220436900124E-5</v>
      </c>
      <c r="R213">
        <v>240.79827061895753</v>
      </c>
      <c r="S213">
        <v>1.9655829148998274E-5</v>
      </c>
      <c r="T213">
        <v>-1.9451084901938782E-3</v>
      </c>
      <c r="U213">
        <v>5.1946867427298615</v>
      </c>
      <c r="V213">
        <v>514.05764725505765</v>
      </c>
      <c r="W213">
        <v>514.08389341795214</v>
      </c>
      <c r="X213">
        <v>89.421030895310736</v>
      </c>
      <c r="Y213">
        <v>1.7750334122902285E-2</v>
      </c>
      <c r="Z213">
        <v>89.438781229433644</v>
      </c>
      <c r="AA213">
        <v>4.3142099110099448</v>
      </c>
      <c r="AB213" s="7">
        <f t="shared" si="27"/>
        <v>119154.52837451718</v>
      </c>
      <c r="AC213" s="7">
        <f>等価回路パラメータ!$B$4/(等価回路パラメータ!$B$4^2+(AB213*等価回路パラメータ!$B$5)^2)</f>
        <v>8.1285786246761811E-7</v>
      </c>
      <c r="AD213" s="7">
        <f>-(AB213*等価回路パラメータ!$B$5)/(等価回路パラメータ!$B$4^2+(AB213*等価回路パラメータ!$B$5)^2)</f>
        <v>-1.8590919215853668E-3</v>
      </c>
      <c r="AE213" s="7">
        <f>AB213*等価回路パラメータ!$B$6</f>
        <v>1.2918654469213562E-6</v>
      </c>
      <c r="AF213" s="7">
        <f>1/等価回路パラメータ!$B$7</f>
        <v>2.0783638028968546E-5</v>
      </c>
      <c r="AG213" s="7">
        <f>AB213*等価回路パラメータ!$B$9-1/(AB213*等価回路パラメータ!$B$10)</f>
        <v>-287703.99181324488</v>
      </c>
      <c r="AH213" s="7">
        <f>等価回路パラメータ!$B$8/(等価回路パラメータ!$B$8^2+AG213^2)</f>
        <v>2.0860025016196689E-10</v>
      </c>
      <c r="AI213" s="7">
        <f>-AG213/(等価回路パラメータ!$B$8^2+AG213^2)</f>
        <v>3.4757946530241652E-6</v>
      </c>
      <c r="AJ213" s="7">
        <f t="shared" si="28"/>
        <v>2.1596704491686326E-5</v>
      </c>
      <c r="AK213" s="7">
        <f t="shared" si="29"/>
        <v>-1.8543242614854213E-3</v>
      </c>
      <c r="AL213" s="7">
        <f t="shared" si="30"/>
        <v>6.2799649366851575</v>
      </c>
      <c r="AM213" s="7">
        <f t="shared" si="31"/>
        <v>539.20686592974573</v>
      </c>
      <c r="AN213" s="7">
        <f t="shared" si="32"/>
        <v>539.24343503225407</v>
      </c>
      <c r="AO213" s="9">
        <f t="shared" si="33"/>
        <v>89.33272507942705</v>
      </c>
      <c r="AP213" s="9">
        <f t="shared" si="34"/>
        <v>54.635697330600735</v>
      </c>
      <c r="AQ213" s="9">
        <f t="shared" si="35"/>
        <v>-0.10605615000659441</v>
      </c>
    </row>
    <row r="214" spans="1:43">
      <c r="A214">
        <v>19441.35648179362</v>
      </c>
      <c r="B214">
        <v>-6.1418550935191232E-2</v>
      </c>
      <c r="C214">
        <v>5.3044557872862157</v>
      </c>
      <c r="D214">
        <v>-1.506479437648164E-2</v>
      </c>
      <c r="E214">
        <v>-8.1299585593200163E-2</v>
      </c>
      <c r="F214">
        <v>0.98870155587287512</v>
      </c>
      <c r="G214">
        <v>9.1796621984141624E-2</v>
      </c>
      <c r="H214">
        <v>0.9982660996935574</v>
      </c>
      <c r="I214">
        <v>-1.416486089813336E-3</v>
      </c>
      <c r="J214">
        <v>15.97559649692637</v>
      </c>
      <c r="K214">
        <v>534.40787948085938</v>
      </c>
      <c r="L214">
        <v>534.64661350714766</v>
      </c>
      <c r="M214">
        <v>88.287709122053911</v>
      </c>
      <c r="N214">
        <v>5.5888627210829502E-5</v>
      </c>
      <c r="O214">
        <v>-1.8695591592202512E-3</v>
      </c>
      <c r="P214">
        <v>3.4837249731767193E-5</v>
      </c>
      <c r="Q214">
        <v>2.8542331816920608E-5</v>
      </c>
      <c r="R214">
        <v>233.65927168127814</v>
      </c>
      <c r="S214">
        <v>2.1051377479062309E-5</v>
      </c>
      <c r="T214">
        <v>-1.8981014910371718E-3</v>
      </c>
      <c r="U214">
        <v>5.8423590161115682</v>
      </c>
      <c r="V214">
        <v>526.77742208011489</v>
      </c>
      <c r="W214">
        <v>526.80981916840221</v>
      </c>
      <c r="X214">
        <v>89.364572633481316</v>
      </c>
      <c r="Y214">
        <v>1.8197109666958831E-2</v>
      </c>
      <c r="Z214">
        <v>89.382769743148273</v>
      </c>
      <c r="AA214">
        <v>4.3124167139144589</v>
      </c>
      <c r="AB214" s="7">
        <f t="shared" si="27"/>
        <v>122153.64539804628</v>
      </c>
      <c r="AC214" s="7">
        <f>等価回路パラメータ!$B$4/(等価回路パラメータ!$B$4^2+(AB214*等価回路パラメータ!$B$5)^2)</f>
        <v>7.7343327908280202E-7</v>
      </c>
      <c r="AD214" s="7">
        <f>-(AB214*等価回路パラメータ!$B$5)/(等価回路パラメータ!$B$4^2+(AB214*等価回路パラメータ!$B$5)^2)</f>
        <v>-1.8134475025571326E-3</v>
      </c>
      <c r="AE214" s="7">
        <f>AB214*等価回路パラメータ!$B$6</f>
        <v>1.324381673596292E-6</v>
      </c>
      <c r="AF214" s="7">
        <f>1/等価回路パラメータ!$B$7</f>
        <v>2.0783638028968546E-5</v>
      </c>
      <c r="AG214" s="7">
        <f>AB214*等価回路パラメータ!$B$9-1/(AB214*等価回路パラメータ!$B$10)</f>
        <v>-280640.26920913847</v>
      </c>
      <c r="AH214" s="7">
        <f>等価回路パラメータ!$B$8/(等価回路パラメータ!$B$8^2+AG214^2)</f>
        <v>2.1923335171287979E-10</v>
      </c>
      <c r="AI214" s="7">
        <f>-AG214/(等価回路パラメータ!$B$8^2+AG214^2)</f>
        <v>3.5632804908313726E-6</v>
      </c>
      <c r="AJ214" s="7">
        <f t="shared" si="28"/>
        <v>2.1557290541403064E-5</v>
      </c>
      <c r="AK214" s="7">
        <f t="shared" si="29"/>
        <v>-1.808559840392705E-3</v>
      </c>
      <c r="AL214" s="7">
        <f t="shared" si="30"/>
        <v>6.5897161876068289</v>
      </c>
      <c r="AM214" s="7">
        <f t="shared" si="31"/>
        <v>552.8475869266523</v>
      </c>
      <c r="AN214" s="7">
        <f t="shared" si="32"/>
        <v>552.88685888711041</v>
      </c>
      <c r="AO214" s="9">
        <f t="shared" si="33"/>
        <v>89.317090179576581</v>
      </c>
      <c r="AP214" s="9">
        <f t="shared" si="34"/>
        <v>54.852725353463192</v>
      </c>
      <c r="AQ214" s="9">
        <f t="shared" si="35"/>
        <v>-6.5679563571677591E-2</v>
      </c>
    </row>
    <row r="215" spans="1:43">
      <c r="A215">
        <v>19930.695023773169</v>
      </c>
      <c r="B215">
        <v>-5.7912490156078203E-2</v>
      </c>
      <c r="C215">
        <v>5.1712082618743693</v>
      </c>
      <c r="D215">
        <v>-1.486543552053439E-2</v>
      </c>
      <c r="E215">
        <v>-7.9784559505370112E-2</v>
      </c>
      <c r="F215">
        <v>0.98931162018367114</v>
      </c>
      <c r="G215">
        <v>8.953317632029334E-2</v>
      </c>
      <c r="H215">
        <v>0.99828904930331286</v>
      </c>
      <c r="I215">
        <v>-1.3901216497190433E-3</v>
      </c>
      <c r="J215">
        <v>15.667784753752079</v>
      </c>
      <c r="K215">
        <v>548.40292133910702</v>
      </c>
      <c r="L215">
        <v>548.62668875325119</v>
      </c>
      <c r="M215">
        <v>88.363513794480923</v>
      </c>
      <c r="N215">
        <v>5.205395534340013E-5</v>
      </c>
      <c r="O215">
        <v>-1.8219896192242359E-3</v>
      </c>
      <c r="P215">
        <v>3.4376318849809068E-5</v>
      </c>
      <c r="Q215">
        <v>2.8009800003689165E-5</v>
      </c>
      <c r="R215">
        <v>223.66997840693335</v>
      </c>
      <c r="S215">
        <v>1.7677636493591062E-5</v>
      </c>
      <c r="T215">
        <v>-1.8499994192279251E-3</v>
      </c>
      <c r="U215">
        <v>5.1646555567172374</v>
      </c>
      <c r="V215">
        <v>540.49135945877947</v>
      </c>
      <c r="W215">
        <v>540.51603428262797</v>
      </c>
      <c r="X215">
        <v>89.452527861876803</v>
      </c>
      <c r="Y215">
        <v>1.8655130542251687E-2</v>
      </c>
      <c r="Z215">
        <v>89.47118299241906</v>
      </c>
      <c r="AA215">
        <v>4.3160497641310061</v>
      </c>
      <c r="AB215" s="7">
        <f t="shared" si="27"/>
        <v>125228.25013524888</v>
      </c>
      <c r="AC215" s="7">
        <f>等価回路パラメータ!$B$4/(等価回路パラメータ!$B$4^2+(AB215*等価回路パラメータ!$B$5)^2)</f>
        <v>7.359208350495456E-7</v>
      </c>
      <c r="AD215" s="7">
        <f>-(AB215*等価回路パラメータ!$B$5)/(等価回路パラメータ!$B$4^2+(AB215*等価回路パラメータ!$B$5)^2)</f>
        <v>-1.7689237443662238E-3</v>
      </c>
      <c r="AE215" s="7">
        <f>AB215*等価回路パラメータ!$B$6</f>
        <v>1.3577163330265098E-6</v>
      </c>
      <c r="AF215" s="7">
        <f>1/等価回路パラメータ!$B$7</f>
        <v>2.0783638028968546E-5</v>
      </c>
      <c r="AG215" s="7">
        <f>AB215*等価回路パラメータ!$B$9-1/(AB215*等価回路パラメータ!$B$10)</f>
        <v>-273749.97484958608</v>
      </c>
      <c r="AH215" s="7">
        <f>等価回路パラメータ!$B$8/(等価回路パラメータ!$B$8^2+AG215^2)</f>
        <v>2.3040846156078078E-10</v>
      </c>
      <c r="AI215" s="7">
        <f>-AG215/(等価回路パラメータ!$B$8^2+AG215^2)</f>
        <v>3.6529683576083927E-6</v>
      </c>
      <c r="AJ215" s="7">
        <f t="shared" si="28"/>
        <v>2.151978927247965E-5</v>
      </c>
      <c r="AK215" s="7">
        <f t="shared" si="29"/>
        <v>-1.7639130596755889E-3</v>
      </c>
      <c r="AL215" s="7">
        <f t="shared" si="30"/>
        <v>6.915427411372983</v>
      </c>
      <c r="AM215" s="7">
        <f t="shared" si="31"/>
        <v>566.83699685474653</v>
      </c>
      <c r="AN215" s="7">
        <f t="shared" si="32"/>
        <v>566.87917949029486</v>
      </c>
      <c r="AO215" s="9">
        <f t="shared" si="33"/>
        <v>89.301024544922015</v>
      </c>
      <c r="AP215" s="9">
        <f t="shared" si="34"/>
        <v>55.069810127699938</v>
      </c>
      <c r="AQ215" s="9">
        <f t="shared" si="35"/>
        <v>-0.17015844749704456</v>
      </c>
    </row>
    <row r="216" spans="1:43">
      <c r="A216">
        <v>20432.350206769559</v>
      </c>
      <c r="B216">
        <v>-5.6819638414899093E-2</v>
      </c>
      <c r="C216">
        <v>5.0463763701508038</v>
      </c>
      <c r="D216">
        <v>-1.4607285472602351E-2</v>
      </c>
      <c r="E216">
        <v>-7.9558829803744402E-2</v>
      </c>
      <c r="F216">
        <v>0.98962884685026797</v>
      </c>
      <c r="G216">
        <v>8.7388519532903775E-2</v>
      </c>
      <c r="H216">
        <v>0.99831872498541974</v>
      </c>
      <c r="I216">
        <v>-1.3862298628755411E-3</v>
      </c>
      <c r="J216">
        <v>16.89195178965965</v>
      </c>
      <c r="K216">
        <v>561.95399368957703</v>
      </c>
      <c r="L216">
        <v>562.20781661137505</v>
      </c>
      <c r="M216">
        <v>88.278246593939741</v>
      </c>
      <c r="N216">
        <v>5.3442414890141822E-5</v>
      </c>
      <c r="O216">
        <v>-1.7778986616759473E-3</v>
      </c>
      <c r="P216">
        <v>3.3778616588778367E-5</v>
      </c>
      <c r="Q216">
        <v>2.7929723494915335E-5</v>
      </c>
      <c r="R216">
        <v>217.55468697540596</v>
      </c>
      <c r="S216">
        <v>1.9663798301363454E-5</v>
      </c>
      <c r="T216">
        <v>-1.8058283851708626E-3</v>
      </c>
      <c r="U216">
        <v>6.0292455046692082</v>
      </c>
      <c r="V216">
        <v>553.69682431804324</v>
      </c>
      <c r="W216">
        <v>553.72964979423091</v>
      </c>
      <c r="X216">
        <v>89.376126693714326</v>
      </c>
      <c r="Y216">
        <v>1.9124679793536308E-2</v>
      </c>
      <c r="Z216">
        <v>89.395251373507861</v>
      </c>
      <c r="AA216">
        <v>4.3129442121300672</v>
      </c>
      <c r="AB216" s="7">
        <f t="shared" si="27"/>
        <v>128380.24261032227</v>
      </c>
      <c r="AC216" s="7">
        <f>等価回路パラメータ!$B$4/(等価回路パラメータ!$B$4^2+(AB216*等価回路パラメータ!$B$5)^2)</f>
        <v>7.0022778935828476E-7</v>
      </c>
      <c r="AD216" s="7">
        <f>-(AB216*等価回路パラメータ!$B$5)/(等価回路パラメータ!$B$4^2+(AB216*等価回路パラメータ!$B$5)^2)</f>
        <v>-1.7254931326279772E-3</v>
      </c>
      <c r="AE216" s="7">
        <f>AB216*等価回路パラメータ!$B$6</f>
        <v>1.3918900251475914E-6</v>
      </c>
      <c r="AF216" s="7">
        <f>1/等価回路パラメータ!$B$7</f>
        <v>2.0783638028968546E-5</v>
      </c>
      <c r="AG216" s="7">
        <f>AB216*等価回路パラメータ!$B$9-1/(AB216*等価回路パラメータ!$B$10)</f>
        <v>-267028.85071538552</v>
      </c>
      <c r="AH216" s="7">
        <f>等価回路パラメータ!$B$8/(等価回路パラメータ!$B$8^2+AG216^2)</f>
        <v>2.4215320797132638E-10</v>
      </c>
      <c r="AI216" s="7">
        <f>-AG216/(等価回路パラメータ!$B$8^2+AG216^2)</f>
        <v>3.744913679326345E-6</v>
      </c>
      <c r="AJ216" s="7">
        <f t="shared" si="28"/>
        <v>2.1484107971534802E-5</v>
      </c>
      <c r="AK216" s="7">
        <f t="shared" si="29"/>
        <v>-1.7203563289235032E-3</v>
      </c>
      <c r="AL216" s="7">
        <f t="shared" si="30"/>
        <v>7.2579301196101342</v>
      </c>
      <c r="AM216" s="7">
        <f t="shared" si="31"/>
        <v>581.18428899628225</v>
      </c>
      <c r="AN216" s="7">
        <f t="shared" si="32"/>
        <v>581.22960637405185</v>
      </c>
      <c r="AO216" s="9">
        <f t="shared" si="33"/>
        <v>89.284517568824086</v>
      </c>
      <c r="AP216" s="9">
        <f t="shared" si="34"/>
        <v>55.286954561156989</v>
      </c>
      <c r="AQ216" s="9">
        <f t="shared" si="35"/>
        <v>-0.11073380468377536</v>
      </c>
    </row>
    <row r="217" spans="1:43">
      <c r="A217">
        <v>20946.632040383349</v>
      </c>
      <c r="B217">
        <v>-5.4800655685571208E-2</v>
      </c>
      <c r="C217">
        <v>4.9174757876775814</v>
      </c>
      <c r="D217">
        <v>-1.5470978876205511E-2</v>
      </c>
      <c r="E217">
        <v>-8.0516258067490298E-2</v>
      </c>
      <c r="F217">
        <v>0.99005304880141054</v>
      </c>
      <c r="G217">
        <v>8.5181690751790481E-2</v>
      </c>
      <c r="H217">
        <v>0.998219437421488</v>
      </c>
      <c r="I217">
        <v>-1.4027725501099507E-3</v>
      </c>
      <c r="J217">
        <v>17.551114269868673</v>
      </c>
      <c r="K217">
        <v>576.76786313559171</v>
      </c>
      <c r="L217">
        <v>577.03484258587935</v>
      </c>
      <c r="M217">
        <v>88.257020517291679</v>
      </c>
      <c r="N217">
        <v>5.2710922710124028E-5</v>
      </c>
      <c r="O217">
        <v>-1.7321957904186712E-3</v>
      </c>
      <c r="P217">
        <v>3.5778319700752812E-5</v>
      </c>
      <c r="Q217">
        <v>2.8268646434936255E-5</v>
      </c>
      <c r="R217">
        <v>214.78845887793858</v>
      </c>
      <c r="S217">
        <v>1.6932603009371216E-5</v>
      </c>
      <c r="T217">
        <v>-1.7604644368536075E-3</v>
      </c>
      <c r="U217">
        <v>5.4629728049658794</v>
      </c>
      <c r="V217">
        <v>567.97937903098375</v>
      </c>
      <c r="W217">
        <v>568.00565056721894</v>
      </c>
      <c r="X217">
        <v>89.448931342798573</v>
      </c>
      <c r="Y217">
        <v>1.9606047589798815E-2</v>
      </c>
      <c r="Z217">
        <v>89.468537390388377</v>
      </c>
      <c r="AA217">
        <v>4.3155732899097563</v>
      </c>
      <c r="AB217" s="7">
        <f t="shared" si="27"/>
        <v>131611.57067103381</v>
      </c>
      <c r="AC217" s="7">
        <f>等価回路パラメータ!$B$4/(等価回路パラメータ!$B$4^2+(AB217*等価回路パラメータ!$B$5)^2)</f>
        <v>6.6626589904462852E-7</v>
      </c>
      <c r="AD217" s="7">
        <f>-(AB217*等価回路パラメータ!$B$5)/(等価回路パラメータ!$B$4^2+(AB217*等価回路パラメータ!$B$5)^2)</f>
        <v>-1.6831288284848219E-3</v>
      </c>
      <c r="AE217" s="7">
        <f>AB217*等価回路パラメータ!$B$6</f>
        <v>1.4269238683950746E-6</v>
      </c>
      <c r="AF217" s="7">
        <f>1/等価回路パラメータ!$B$7</f>
        <v>2.0783638028968546E-5</v>
      </c>
      <c r="AG217" s="7">
        <f>AB217*等価回路パラメータ!$B$9-1/(AB217*等価回路パラメータ!$B$10)</f>
        <v>-260472.74333004784</v>
      </c>
      <c r="AH217" s="7">
        <f>等価回路パラメータ!$B$8/(等価回路パラメータ!$B$8^2+AG217^2)</f>
        <v>2.5449662754146834E-10</v>
      </c>
      <c r="AI217" s="7">
        <f>-AG217/(等価回路パラメータ!$B$8^2+AG217^2)</f>
        <v>3.8391732771002455E-6</v>
      </c>
      <c r="AJ217" s="7">
        <f t="shared" si="28"/>
        <v>2.1450158424640715E-5</v>
      </c>
      <c r="AK217" s="7">
        <f t="shared" si="29"/>
        <v>-1.6778627313393266E-3</v>
      </c>
      <c r="AL217" s="7">
        <f t="shared" si="30"/>
        <v>7.618100106477991</v>
      </c>
      <c r="AM217" s="7">
        <f t="shared" si="31"/>
        <v>595.89892061534613</v>
      </c>
      <c r="AN217" s="7">
        <f t="shared" si="32"/>
        <v>595.94761434187058</v>
      </c>
      <c r="AO217" s="9">
        <f t="shared" si="33"/>
        <v>89.267558318872616</v>
      </c>
      <c r="AP217" s="9">
        <f t="shared" si="34"/>
        <v>55.504161711510747</v>
      </c>
      <c r="AQ217" s="9">
        <f t="shared" si="35"/>
        <v>-0.20097907151574645</v>
      </c>
    </row>
    <row r="218" spans="1:43">
      <c r="A218">
        <v>21473.858337150341</v>
      </c>
      <c r="B218">
        <v>-5.3194032437227257E-2</v>
      </c>
      <c r="C218">
        <v>4.801251734157697</v>
      </c>
      <c r="D218">
        <v>-1.5593025702867341E-2</v>
      </c>
      <c r="E218">
        <v>-8.0904892266069339E-2</v>
      </c>
      <c r="F218">
        <v>0.99040698015118844</v>
      </c>
      <c r="G218">
        <v>8.318858770305472E-2</v>
      </c>
      <c r="H218">
        <v>0.99820540184105322</v>
      </c>
      <c r="I218">
        <v>-1.409523613387015E-3</v>
      </c>
      <c r="J218">
        <v>18.327121411295042</v>
      </c>
      <c r="K218">
        <v>590.78362223781767</v>
      </c>
      <c r="L218">
        <v>591.0678232518336</v>
      </c>
      <c r="M218">
        <v>88.223156466172099</v>
      </c>
      <c r="N218">
        <v>5.2458953360420561E-5</v>
      </c>
      <c r="O218">
        <v>-1.6910397322938901E-3</v>
      </c>
      <c r="P218">
        <v>3.6060784014271145E-5</v>
      </c>
      <c r="Q218">
        <v>2.8405491986010955E-5</v>
      </c>
      <c r="R218">
        <v>210.52921135786906</v>
      </c>
      <c r="S218">
        <v>1.6398169346149416E-5</v>
      </c>
      <c r="T218">
        <v>-1.7194452242799011E-3</v>
      </c>
      <c r="U218">
        <v>5.5459912283708119</v>
      </c>
      <c r="V218">
        <v>581.53004339838969</v>
      </c>
      <c r="W218">
        <v>581.55648856636287</v>
      </c>
      <c r="X218">
        <v>89.453592705996513</v>
      </c>
      <c r="Y218">
        <v>2.0099531403572721E-2</v>
      </c>
      <c r="Z218">
        <v>89.473692237400087</v>
      </c>
      <c r="AA218">
        <v>4.3100489679201406</v>
      </c>
      <c r="AB218" s="7">
        <f t="shared" si="27"/>
        <v>134924.23119243889</v>
      </c>
      <c r="AC218" s="7">
        <f>等価回路パラメータ!$B$4/(等価回路パラメータ!$B$4^2+(AB218*等価回路パラメータ!$B$5)^2)</f>
        <v>6.3395120102930247E-7</v>
      </c>
      <c r="AD218" s="7">
        <f>-(AB218*等価回路パラメータ!$B$5)/(等価回路パラメータ!$B$4^2+(AB218*等価回路パラメータ!$B$5)^2)</f>
        <v>-1.6418046520211864E-3</v>
      </c>
      <c r="AE218" s="7">
        <f>AB218*等価回路パラメータ!$B$6</f>
        <v>1.4628395127550833E-6</v>
      </c>
      <c r="AF218" s="7">
        <f>1/等価回路パラメータ!$B$7</f>
        <v>2.0783638028968546E-5</v>
      </c>
      <c r="AG218" s="7">
        <f>AB218*等価回路パラメータ!$B$9-1/(AB218*等価回路パラメータ!$B$10)</f>
        <v>-254077.60119305924</v>
      </c>
      <c r="AH218" s="7">
        <f>等価回路パラメータ!$B$8/(等価回路パラメータ!$B$8^2+AG218^2)</f>
        <v>2.6746923698933806E-10</v>
      </c>
      <c r="AI218" s="7">
        <f>-AG218/(等価回路パラメータ!$B$8^2+AG218^2)</f>
        <v>3.935805402310432E-6</v>
      </c>
      <c r="AJ218" s="7">
        <f t="shared" si="28"/>
        <v>2.1417856699234836E-5</v>
      </c>
      <c r="AK218" s="7">
        <f t="shared" si="29"/>
        <v>-1.6364060071061208E-3</v>
      </c>
      <c r="AL218" s="7">
        <f t="shared" si="30"/>
        <v>7.9968599072198367</v>
      </c>
      <c r="AM218" s="7">
        <f t="shared" si="31"/>
        <v>610.99062216753669</v>
      </c>
      <c r="AN218" s="7">
        <f t="shared" si="32"/>
        <v>611.04295278241227</v>
      </c>
      <c r="AO218" s="9">
        <f t="shared" si="33"/>
        <v>89.250135525957731</v>
      </c>
      <c r="AP218" s="9">
        <f t="shared" si="34"/>
        <v>55.721434794072984</v>
      </c>
      <c r="AQ218" s="9">
        <f t="shared" si="35"/>
        <v>-0.22355671144237022</v>
      </c>
    </row>
    <row r="219" spans="1:43">
      <c r="A219">
        <v>22014.354908941361</v>
      </c>
      <c r="B219">
        <v>-5.1236752555357451E-2</v>
      </c>
      <c r="C219">
        <v>4.6760109166380346</v>
      </c>
      <c r="D219">
        <v>-1.538107255915979E-2</v>
      </c>
      <c r="E219">
        <v>-7.979234912735933E-2</v>
      </c>
      <c r="F219">
        <v>0.99080969698952948</v>
      </c>
      <c r="G219">
        <v>8.1041755014267192E-2</v>
      </c>
      <c r="H219">
        <v>0.99822978753587177</v>
      </c>
      <c r="I219">
        <v>-1.3901748416075494E-3</v>
      </c>
      <c r="J219">
        <v>19.000574608488542</v>
      </c>
      <c r="K219">
        <v>606.69591698005127</v>
      </c>
      <c r="L219">
        <v>606.99337518272637</v>
      </c>
      <c r="M219">
        <v>88.206190306427516</v>
      </c>
      <c r="N219">
        <v>5.1570202011750985E-5</v>
      </c>
      <c r="O219">
        <v>-1.646657095537944E-3</v>
      </c>
      <c r="P219">
        <v>3.5570457657305553E-5</v>
      </c>
      <c r="Q219">
        <v>2.801419769927845E-5</v>
      </c>
      <c r="R219">
        <v>202.53139640184781</v>
      </c>
      <c r="S219">
        <v>1.5999744354445432E-5</v>
      </c>
      <c r="T219">
        <v>-1.6746712932372225E-3</v>
      </c>
      <c r="U219">
        <v>5.7044562287016269</v>
      </c>
      <c r="V219">
        <v>597.07760812319566</v>
      </c>
      <c r="W219">
        <v>597.10485757778054</v>
      </c>
      <c r="X219">
        <v>89.452615006946075</v>
      </c>
      <c r="Y219">
        <v>2.0605436194769115E-2</v>
      </c>
      <c r="Z219">
        <v>89.473220443140846</v>
      </c>
      <c r="AA219">
        <v>4.3166312678867387</v>
      </c>
      <c r="AB219" s="7">
        <f t="shared" si="27"/>
        <v>138320.27131089717</v>
      </c>
      <c r="AC219" s="7">
        <f>等価回路パラメータ!$B$4/(等価回路パラメータ!$B$4^2+(AB219*等価回路パラメータ!$B$5)^2)</f>
        <v>6.032038045390535E-7</v>
      </c>
      <c r="AD219" s="7">
        <f>-(AB219*等価回路パラメータ!$B$5)/(等価回路パラメータ!$B$4^2+(AB219*等価回路パラメータ!$B$5)^2)</f>
        <v>-1.6014950660855618E-3</v>
      </c>
      <c r="AE219" s="7">
        <f>AB219*等価回路パラメータ!$B$6</f>
        <v>1.4996591531434482E-6</v>
      </c>
      <c r="AF219" s="7">
        <f>1/等価回路パラメータ!$B$7</f>
        <v>2.0783638028968546E-5</v>
      </c>
      <c r="AG219" s="7">
        <f>AB219*等価回路パラメータ!$B$9-1/(AB219*等価回路パラメータ!$B$10)</f>
        <v>-247839.47227616044</v>
      </c>
      <c r="AH219" s="7">
        <f>等価回路パラメータ!$B$8/(等価回路パラメータ!$B$8^2+AG219^2)</f>
        <v>2.8110310860375582E-10</v>
      </c>
      <c r="AI219" s="7">
        <f>-AG219/(等価回路パラメータ!$B$8^2+AG219^2)</f>
        <v>4.0348697726084417E-6</v>
      </c>
      <c r="AJ219" s="7">
        <f t="shared" si="28"/>
        <v>2.1387122936616203E-5</v>
      </c>
      <c r="AK219" s="7">
        <f t="shared" si="29"/>
        <v>-1.5959605371598099E-3</v>
      </c>
      <c r="AL219" s="7">
        <f t="shared" si="30"/>
        <v>8.395181403558162</v>
      </c>
      <c r="AM219" s="7">
        <f t="shared" si="31"/>
        <v>626.46940694570003</v>
      </c>
      <c r="AN219" s="7">
        <f t="shared" si="32"/>
        <v>626.52565542816819</v>
      </c>
      <c r="AO219" s="9">
        <f t="shared" si="33"/>
        <v>89.232237572801111</v>
      </c>
      <c r="AP219" s="9">
        <f t="shared" si="34"/>
        <v>55.938777190011379</v>
      </c>
      <c r="AQ219" s="9">
        <f t="shared" si="35"/>
        <v>-0.2409828703397352</v>
      </c>
    </row>
    <row r="220" spans="1:43">
      <c r="A220">
        <v>22568.455768305259</v>
      </c>
      <c r="B220">
        <v>-5.0073326293737647E-2</v>
      </c>
      <c r="C220">
        <v>4.5643841741899394</v>
      </c>
      <c r="D220">
        <v>-1.5984102506436799E-2</v>
      </c>
      <c r="E220">
        <v>-7.6803086692017075E-2</v>
      </c>
      <c r="F220">
        <v>0.99109844961875693</v>
      </c>
      <c r="G220">
        <v>7.9121850506887734E-2</v>
      </c>
      <c r="H220">
        <v>0.9981605576180006</v>
      </c>
      <c r="I220">
        <v>-1.3380018285367068E-3</v>
      </c>
      <c r="J220">
        <v>20.126156867993679</v>
      </c>
      <c r="K220">
        <v>621.54194418635132</v>
      </c>
      <c r="L220">
        <v>621.86771147344871</v>
      </c>
      <c r="M220">
        <v>88.145352738889187</v>
      </c>
      <c r="N220">
        <v>5.2043301256663397E-5</v>
      </c>
      <c r="O220">
        <v>-1.6072166612386713E-3</v>
      </c>
      <c r="P220">
        <v>3.6968514142449714E-5</v>
      </c>
      <c r="Q220">
        <v>2.6966573995748612E-5</v>
      </c>
      <c r="R220">
        <v>190.17090020417669</v>
      </c>
      <c r="S220">
        <v>1.5074787114213683E-5</v>
      </c>
      <c r="T220">
        <v>-1.6341832352344198E-3</v>
      </c>
      <c r="U220">
        <v>5.6443343466531477</v>
      </c>
      <c r="V220">
        <v>611.87441610113399</v>
      </c>
      <c r="W220">
        <v>611.90044908409766</v>
      </c>
      <c r="X220">
        <v>89.47148082170672</v>
      </c>
      <c r="Y220">
        <v>2.1124074599133725E-2</v>
      </c>
      <c r="Z220">
        <v>89.492604896305849</v>
      </c>
      <c r="AA220">
        <v>4.3149978391842572</v>
      </c>
      <c r="AB220" s="7">
        <f t="shared" si="27"/>
        <v>141801.78968914799</v>
      </c>
      <c r="AC220" s="7">
        <f>等価回路パラメータ!$B$4/(等価回路パラメータ!$B$4^2+(AB220*等価回路パラメータ!$B$5)^2)</f>
        <v>5.7394769359535513E-7</v>
      </c>
      <c r="AD220" s="7">
        <f>-(AB220*等価回路パラメータ!$B$5)/(等価回路パラメータ!$B$4^2+(AB220*等価回路パラメータ!$B$5)^2)</f>
        <v>-1.5621751605097486E-3</v>
      </c>
      <c r="AE220" s="7">
        <f>AB220*等価回路パラメータ!$B$6</f>
        <v>1.5374055431215719E-6</v>
      </c>
      <c r="AF220" s="7">
        <f>1/等価回路パラメータ!$B$7</f>
        <v>2.0783638028968546E-5</v>
      </c>
      <c r="AG220" s="7">
        <f>AB220*等価回路パラメータ!$B$9-1/(AB220*等価回路パラメータ!$B$10)</f>
        <v>-241754.50158109926</v>
      </c>
      <c r="AH220" s="7">
        <f>等価回路パラメータ!$B$8/(等価回路パラメータ!$B$8^2+AG220^2)</f>
        <v>2.9543194953992988E-10</v>
      </c>
      <c r="AI220" s="7">
        <f>-AG220/(等価回路パラメータ!$B$8^2+AG220^2)</f>
        <v>4.1364276088295969E-6</v>
      </c>
      <c r="AJ220" s="7">
        <f t="shared" si="28"/>
        <v>2.1357881154513442E-5</v>
      </c>
      <c r="AK220" s="7">
        <f t="shared" si="29"/>
        <v>-1.5565013273577974E-3</v>
      </c>
      <c r="AL220" s="7">
        <f t="shared" si="30"/>
        <v>8.8140885857487223</v>
      </c>
      <c r="AM220" s="7">
        <f t="shared" si="31"/>
        <v>642.34558118926088</v>
      </c>
      <c r="AN220" s="7">
        <f t="shared" si="32"/>
        <v>642.40605058713982</v>
      </c>
      <c r="AO220" s="9">
        <f t="shared" si="33"/>
        <v>89.213852481913293</v>
      </c>
      <c r="AP220" s="9">
        <f t="shared" si="34"/>
        <v>56.156192455008764</v>
      </c>
      <c r="AQ220" s="9">
        <f t="shared" si="35"/>
        <v>-0.2787524143925566</v>
      </c>
    </row>
    <row r="221" spans="1:43">
      <c r="A221">
        <v>23136.50333487985</v>
      </c>
      <c r="B221">
        <v>-4.8858415648994562E-2</v>
      </c>
      <c r="C221">
        <v>4.4442001747297581</v>
      </c>
      <c r="D221">
        <v>-1.5886237070309259E-2</v>
      </c>
      <c r="E221">
        <v>-7.9293437133429734E-2</v>
      </c>
      <c r="F221">
        <v>0.99140089489992989</v>
      </c>
      <c r="G221">
        <v>7.7053520273964865E-2</v>
      </c>
      <c r="H221">
        <v>0.9981717450312324</v>
      </c>
      <c r="I221">
        <v>-1.381402255380862E-3</v>
      </c>
      <c r="J221">
        <v>21.439715069087264</v>
      </c>
      <c r="K221">
        <v>638.35373163919542</v>
      </c>
      <c r="L221">
        <v>638.71366673958801</v>
      </c>
      <c r="M221">
        <v>88.076390013776106</v>
      </c>
      <c r="N221">
        <v>5.2554098581657376E-5</v>
      </c>
      <c r="O221">
        <v>-1.5647644959100367E-3</v>
      </c>
      <c r="P221">
        <v>3.6740659313958528E-5</v>
      </c>
      <c r="Q221">
        <v>2.7840654556733072E-5</v>
      </c>
      <c r="R221">
        <v>191.51458314523995</v>
      </c>
      <c r="S221">
        <v>1.5813439267698847E-5</v>
      </c>
      <c r="T221">
        <v>-1.5926051504667699E-3</v>
      </c>
      <c r="U221">
        <v>6.2340070324939481</v>
      </c>
      <c r="V221">
        <v>627.84012635858949</v>
      </c>
      <c r="W221">
        <v>627.87107522934252</v>
      </c>
      <c r="X221">
        <v>89.431112253233351</v>
      </c>
      <c r="Y221">
        <v>2.1655767121447539E-2</v>
      </c>
      <c r="Z221">
        <v>89.452768020354796</v>
      </c>
      <c r="AA221">
        <v>4.3188833738228576</v>
      </c>
      <c r="AB221" s="7">
        <f t="shared" si="27"/>
        <v>145370.93781322858</v>
      </c>
      <c r="AC221" s="7">
        <f>等価回路パラメータ!$B$4/(等価回路パラメータ!$B$4^2+(AB221*等価回路パラメータ!$B$5)^2)</f>
        <v>5.4611053908259657E-7</v>
      </c>
      <c r="AD221" s="7">
        <f>-(AB221*等価回路パラメータ!$B$5)/(等価回路パラメータ!$B$4^2+(AB221*等価回路パラメータ!$B$5)^2)</f>
        <v>-1.5238206367155134E-3</v>
      </c>
      <c r="AE221" s="7">
        <f>AB221*等価回路パラメータ!$B$6</f>
        <v>1.5761020089575272E-6</v>
      </c>
      <c r="AF221" s="7">
        <f>1/等価回路パラメータ!$B$7</f>
        <v>2.0783638028968546E-5</v>
      </c>
      <c r="AG221" s="7">
        <f>AB221*等価回路パラメータ!$B$9-1/(AB221*等価回路パラメータ!$B$10)</f>
        <v>-235818.9287573433</v>
      </c>
      <c r="AH221" s="7">
        <f>等価回路パラメータ!$B$8/(等価回路パラメータ!$B$8^2+AG221^2)</f>
        <v>3.1049118515743469E-10</v>
      </c>
      <c r="AI221" s="7">
        <f>-AG221/(等価回路パラメータ!$B$8^2+AG221^2)</f>
        <v>4.2405416728352269E-6</v>
      </c>
      <c r="AJ221" s="7">
        <f t="shared" si="28"/>
        <v>2.1330059059236299E-5</v>
      </c>
      <c r="AK221" s="7">
        <f t="shared" si="29"/>
        <v>-1.5180039930337205E-3</v>
      </c>
      <c r="AL221" s="7">
        <f t="shared" si="30"/>
        <v>9.2546604818629188</v>
      </c>
      <c r="AM221" s="7">
        <f t="shared" si="31"/>
        <v>658.6297546867778</v>
      </c>
      <c r="AN221" s="7">
        <f t="shared" si="32"/>
        <v>658.6947718779918</v>
      </c>
      <c r="AO221" s="9">
        <f t="shared" si="33"/>
        <v>89.194967902940107</v>
      </c>
      <c r="AP221" s="9">
        <f t="shared" si="34"/>
        <v>56.373684328385465</v>
      </c>
      <c r="AQ221" s="9">
        <f t="shared" si="35"/>
        <v>-0.25780011741468911</v>
      </c>
    </row>
    <row r="222" spans="1:43">
      <c r="A222">
        <v>23718.848646998242</v>
      </c>
      <c r="B222">
        <v>-4.8271306622539201E-2</v>
      </c>
      <c r="C222">
        <v>4.3359035770341174</v>
      </c>
      <c r="D222">
        <v>-1.50573625946672E-2</v>
      </c>
      <c r="E222">
        <v>-7.7635549722849362E-2</v>
      </c>
      <c r="F222">
        <v>0.99161178938564121</v>
      </c>
      <c r="G222">
        <v>7.5184586807963985E-2</v>
      </c>
      <c r="H222">
        <v>0.99826704236828712</v>
      </c>
      <c r="I222">
        <v>-1.3526486364983552E-3</v>
      </c>
      <c r="J222">
        <v>23.190869281070142</v>
      </c>
      <c r="K222">
        <v>654.22634217808843</v>
      </c>
      <c r="L222">
        <v>654.63724551673113</v>
      </c>
      <c r="M222">
        <v>87.969842046093063</v>
      </c>
      <c r="N222">
        <v>5.4114743754807718E-5</v>
      </c>
      <c r="O222">
        <v>-1.5266047354900497E-3</v>
      </c>
      <c r="P222">
        <v>3.4821823032869007E-5</v>
      </c>
      <c r="Q222">
        <v>2.7255954312275158E-5</v>
      </c>
      <c r="R222">
        <v>182.88914112340109</v>
      </c>
      <c r="S222">
        <v>1.9292920721938711E-5</v>
      </c>
      <c r="T222">
        <v>-1.5538606898023249E-3</v>
      </c>
      <c r="U222">
        <v>7.989265874724226</v>
      </c>
      <c r="V222">
        <v>643.45914037766693</v>
      </c>
      <c r="W222">
        <v>643.50873630804972</v>
      </c>
      <c r="X222">
        <v>89.288645281156548</v>
      </c>
      <c r="Y222">
        <v>2.2200842333590355E-2</v>
      </c>
      <c r="Z222">
        <v>89.310846123490137</v>
      </c>
      <c r="AA222">
        <v>4.3176506749086245</v>
      </c>
      <c r="AB222" s="7">
        <f t="shared" si="27"/>
        <v>149029.92132203575</v>
      </c>
      <c r="AC222" s="7">
        <f>等価回路パラメータ!$B$4/(等価回路パラメータ!$B$4^2+(AB222*等価回路パラメータ!$B$5)^2)</f>
        <v>5.1962351993115004E-7</v>
      </c>
      <c r="AD222" s="7">
        <f>-(AB222*等価回路パラメータ!$B$5)/(等価回路パラメータ!$B$4^2+(AB222*等価回路パラメータ!$B$5)^2)</f>
        <v>-1.4864077926991578E-3</v>
      </c>
      <c r="AE222" s="7">
        <f>AB222*等価回路パラメータ!$B$6</f>
        <v>1.6157724640410787E-6</v>
      </c>
      <c r="AF222" s="7">
        <f>1/等価回路パラメータ!$B$7</f>
        <v>2.0783638028968546E-5</v>
      </c>
      <c r="AG222" s="7">
        <f>AB222*等価回路パラメータ!$B$9-1/(AB222*等価回路パラメータ!$B$10)</f>
        <v>-230029.08577828226</v>
      </c>
      <c r="AH222" s="7">
        <f>等価回路パラメータ!$B$8/(等価回路パラメータ!$B$8^2+AG222^2)</f>
        <v>3.2631804660654475E-10</v>
      </c>
      <c r="AI222" s="7">
        <f>-AG222/(等価回路パラメータ!$B$8^2+AG222^2)</f>
        <v>4.3472763063079254E-6</v>
      </c>
      <c r="AJ222" s="7">
        <f t="shared" si="28"/>
        <v>2.1303587866946304E-5</v>
      </c>
      <c r="AK222" s="7">
        <f t="shared" si="29"/>
        <v>-1.4804447439288088E-3</v>
      </c>
      <c r="AL222" s="7">
        <f t="shared" si="30"/>
        <v>9.7180342656918963</v>
      </c>
      <c r="AM222" s="7">
        <f t="shared" si="31"/>
        <v>675.332851903593</v>
      </c>
      <c r="AN222" s="7">
        <f t="shared" si="32"/>
        <v>675.40276950145051</v>
      </c>
      <c r="AO222" s="9">
        <f t="shared" si="33"/>
        <v>89.175571099359374</v>
      </c>
      <c r="AP222" s="9">
        <f t="shared" si="34"/>
        <v>56.591256742710733</v>
      </c>
      <c r="AQ222" s="9">
        <f t="shared" si="35"/>
        <v>-0.13527502413074899</v>
      </c>
    </row>
    <row r="223" spans="1:43">
      <c r="A223">
        <v>24315.851578621099</v>
      </c>
      <c r="B223">
        <v>-4.5864443626777593E-2</v>
      </c>
      <c r="C223">
        <v>4.2294403283646318</v>
      </c>
      <c r="D223">
        <v>-1.471650956195975E-2</v>
      </c>
      <c r="E223">
        <v>-7.8797464294968478E-2</v>
      </c>
      <c r="F223">
        <v>0.99202463279203901</v>
      </c>
      <c r="G223">
        <v>7.3362236158819746E-2</v>
      </c>
      <c r="H223">
        <v>0.99830618965051265</v>
      </c>
      <c r="I223">
        <v>-1.3729466044014706E-3</v>
      </c>
      <c r="J223">
        <v>23.134391742131825</v>
      </c>
      <c r="K223">
        <v>670.8945095023538</v>
      </c>
      <c r="L223">
        <v>671.29326151964494</v>
      </c>
      <c r="M223">
        <v>88.02505760312529</v>
      </c>
      <c r="N223">
        <v>5.1337357443464353E-5</v>
      </c>
      <c r="O223">
        <v>-1.4887770391842695E-3</v>
      </c>
      <c r="P223">
        <v>3.4031920100810768E-5</v>
      </c>
      <c r="Q223">
        <v>2.7662788450240678E-5</v>
      </c>
      <c r="R223">
        <v>181.06170402158958</v>
      </c>
      <c r="S223">
        <v>1.7305437342653586E-5</v>
      </c>
      <c r="T223">
        <v>-1.5164398276345103E-3</v>
      </c>
      <c r="U223">
        <v>7.5244655805421461</v>
      </c>
      <c r="V223">
        <v>659.35341951025703</v>
      </c>
      <c r="W223">
        <v>659.39635228149518</v>
      </c>
      <c r="X223">
        <v>89.346175519112705</v>
      </c>
      <c r="Y223">
        <v>2.2759637077589351E-2</v>
      </c>
      <c r="Z223">
        <v>89.36893515619029</v>
      </c>
      <c r="AA223">
        <v>4.3156767765380657</v>
      </c>
      <c r="AB223" s="7">
        <f t="shared" si="27"/>
        <v>152781.00137035165</v>
      </c>
      <c r="AC223" s="7">
        <f>等価回路パラメータ!$B$4/(等価回路パラメータ!$B$4^2+(AB223*等価回路パラメータ!$B$5)^2)</f>
        <v>4.944211529732479E-7</v>
      </c>
      <c r="AD223" s="7">
        <f>-(AB223*等価回路パラメータ!$B$5)/(等価回路パラメータ!$B$4^2+(AB223*等価回路パラメータ!$B$5)^2)</f>
        <v>-1.4499135083847318E-3</v>
      </c>
      <c r="AE223" s="7">
        <f>AB223*等価回路パラメータ!$B$6</f>
        <v>1.6564414236615153E-6</v>
      </c>
      <c r="AF223" s="7">
        <f>1/等価回路パラメータ!$B$7</f>
        <v>2.0783638028968546E-5</v>
      </c>
      <c r="AG223" s="7">
        <f>AB223*等価回路パラメータ!$B$9-1/(AB223*等価回路パラメータ!$B$10)</f>
        <v>-224381.39467448601</v>
      </c>
      <c r="AH223" s="7">
        <f>等価回路パラメータ!$B$8/(等価回路パラメータ!$B$8^2+AG223^2)</f>
        <v>3.4295166287950643E-10</v>
      </c>
      <c r="AI223" s="7">
        <f>-AG223/(等価回路パラメータ!$B$8^2+AG223^2)</f>
        <v>4.4566974705238437E-6</v>
      </c>
      <c r="AJ223" s="7">
        <f t="shared" si="28"/>
        <v>2.1278402133604673E-5</v>
      </c>
      <c r="AK223" s="7">
        <f t="shared" si="29"/>
        <v>-1.4438003694905463E-3</v>
      </c>
      <c r="AL223" s="7">
        <f t="shared" si="30"/>
        <v>10.205408555563718</v>
      </c>
      <c r="AM223" s="7">
        <f t="shared" si="31"/>
        <v>692.4661236688811</v>
      </c>
      <c r="AN223" s="7">
        <f t="shared" si="32"/>
        <v>692.5413220832329</v>
      </c>
      <c r="AO223" s="9">
        <f t="shared" si="33"/>
        <v>89.155648934485015</v>
      </c>
      <c r="AP223" s="9">
        <f t="shared" si="34"/>
        <v>56.808913833930433</v>
      </c>
      <c r="AQ223" s="9">
        <f t="shared" si="35"/>
        <v>-0.21328622170528888</v>
      </c>
    </row>
    <row r="224" spans="1:43">
      <c r="A224">
        <v>24927.881061729229</v>
      </c>
      <c r="B224">
        <v>-4.5049038913905499E-2</v>
      </c>
      <c r="C224">
        <v>4.1251950495693279</v>
      </c>
      <c r="D224">
        <v>-1.504794528439427E-2</v>
      </c>
      <c r="E224">
        <v>-8.0355556415895535E-2</v>
      </c>
      <c r="F224">
        <v>0.99224961271577561</v>
      </c>
      <c r="G224">
        <v>7.1563920840087392E-2</v>
      </c>
      <c r="H224">
        <v>0.99826805935854901</v>
      </c>
      <c r="I224">
        <v>-1.4000409565376884E-3</v>
      </c>
      <c r="J224">
        <v>24.690402944468701</v>
      </c>
      <c r="K224">
        <v>687.81405421053682</v>
      </c>
      <c r="L224">
        <v>688.25706619481616</v>
      </c>
      <c r="M224">
        <v>87.944140996464157</v>
      </c>
      <c r="N224">
        <v>5.2122689843838886E-5</v>
      </c>
      <c r="O224">
        <v>-1.4520102688676735E-3</v>
      </c>
      <c r="P224">
        <v>3.4798697458229213E-5</v>
      </c>
      <c r="Q224">
        <v>2.8210851341275874E-5</v>
      </c>
      <c r="R224">
        <v>180.11544698389298</v>
      </c>
      <c r="S224">
        <v>1.7323992385609673E-5</v>
      </c>
      <c r="T224">
        <v>-1.4802211202089492E-3</v>
      </c>
      <c r="U224">
        <v>7.9056085721017215</v>
      </c>
      <c r="V224">
        <v>675.48221657325894</v>
      </c>
      <c r="W224">
        <v>675.52847723365323</v>
      </c>
      <c r="X224">
        <v>89.329460769102482</v>
      </c>
      <c r="Y224">
        <v>2.3332496673778562E-2</v>
      </c>
      <c r="Z224">
        <v>89.352793265776256</v>
      </c>
      <c r="AA224">
        <v>4.3126944272593821</v>
      </c>
      <c r="AB224" s="7">
        <f t="shared" si="27"/>
        <v>156626.49602617737</v>
      </c>
      <c r="AC224" s="7">
        <f>等価回路パラメータ!$B$4/(等価回路パラメータ!$B$4^2+(AB224*等価回路パラメータ!$B$5)^2)</f>
        <v>4.7044113105101806E-7</v>
      </c>
      <c r="AD224" s="7">
        <f>-(AB224*等価回路パラメータ!$B$5)/(等価回路パラメータ!$B$4^2+(AB224*等価回路パラメータ!$B$5)^2)</f>
        <v>-1.4143152313368264E-3</v>
      </c>
      <c r="AE224" s="7">
        <f>AB224*等価回路パラメータ!$B$6</f>
        <v>1.6981340201574487E-6</v>
      </c>
      <c r="AF224" s="7">
        <f>1/等価回路パラメータ!$B$7</f>
        <v>2.0783638028968546E-5</v>
      </c>
      <c r="AG224" s="7">
        <f>AB224*等価回路パラメータ!$B$9-1/(AB224*等価回路パラメータ!$B$10)</f>
        <v>-218872.36532261429</v>
      </c>
      <c r="AH224" s="7">
        <f>等価回路パラメータ!$B$8/(等価回路パラメータ!$B$8^2+AG224^2)</f>
        <v>3.6043315755438735E-10</v>
      </c>
      <c r="AI224" s="7">
        <f>-AG224/(等価回路パラメータ!$B$8^2+AG224^2)</f>
        <v>4.5688727871267094E-6</v>
      </c>
      <c r="AJ224" s="7">
        <f t="shared" si="28"/>
        <v>2.1254439593177116E-5</v>
      </c>
      <c r="AK224" s="7">
        <f t="shared" si="29"/>
        <v>-1.4080482245295422E-3</v>
      </c>
      <c r="AL224" s="7">
        <f t="shared" si="30"/>
        <v>10.718046917345173</v>
      </c>
      <c r="AM224" s="7">
        <f t="shared" si="31"/>
        <v>710.04115945906813</v>
      </c>
      <c r="AN224" s="7">
        <f t="shared" si="32"/>
        <v>710.12204912655704</v>
      </c>
      <c r="AO224" s="9">
        <f t="shared" si="33"/>
        <v>89.135187856732855</v>
      </c>
      <c r="AP224" s="9">
        <f t="shared" si="34"/>
        <v>57.026659952040653</v>
      </c>
      <c r="AQ224" s="9">
        <f t="shared" si="35"/>
        <v>-0.21760540904341497</v>
      </c>
    </row>
    <row r="225" spans="1:43">
      <c r="A225">
        <v>25555.315314313899</v>
      </c>
      <c r="B225">
        <v>-4.4405585867731759E-2</v>
      </c>
      <c r="C225">
        <v>4.0245371307779578</v>
      </c>
      <c r="D225">
        <v>-1.5345282771371401E-2</v>
      </c>
      <c r="E225">
        <v>-7.9199093672968957E-2</v>
      </c>
      <c r="F225">
        <v>0.99244732382177558</v>
      </c>
      <c r="G225">
        <v>6.9825787694411584E-2</v>
      </c>
      <c r="H225">
        <v>0.99823391504264503</v>
      </c>
      <c r="I225">
        <v>-1.3798445953616845E-3</v>
      </c>
      <c r="J225">
        <v>26.451247475113828</v>
      </c>
      <c r="K225">
        <v>704.95587153361112</v>
      </c>
      <c r="L225">
        <v>705.45194684167041</v>
      </c>
      <c r="M225">
        <v>87.851164498581056</v>
      </c>
      <c r="N225">
        <v>5.3150981176449751E-5</v>
      </c>
      <c r="O225">
        <v>-1.4165341840063608E-3</v>
      </c>
      <c r="P225">
        <v>3.5487860256713481E-5</v>
      </c>
      <c r="Q225">
        <v>2.7805797932058639E-5</v>
      </c>
      <c r="R225">
        <v>173.1706352698684</v>
      </c>
      <c r="S225">
        <v>1.766312091973627E-5</v>
      </c>
      <c r="T225">
        <v>-1.4443399819384195E-3</v>
      </c>
      <c r="U225">
        <v>8.4657147279886313</v>
      </c>
      <c r="V225">
        <v>692.25423484795351</v>
      </c>
      <c r="W225">
        <v>692.30599736733564</v>
      </c>
      <c r="X225">
        <v>89.299353442758971</v>
      </c>
      <c r="Y225">
        <v>2.391977513419781E-2</v>
      </c>
      <c r="Z225">
        <v>89.323273217893174</v>
      </c>
      <c r="AA225">
        <v>4.31126292112853</v>
      </c>
      <c r="AB225" s="7">
        <f t="shared" si="27"/>
        <v>160568.78170323855</v>
      </c>
      <c r="AC225" s="7">
        <f>等価回路パラメータ!$B$4/(等価回路パラメータ!$B$4^2+(AB225*等価回路パラメータ!$B$5)^2)</f>
        <v>4.4762416897643937E-7</v>
      </c>
      <c r="AD225" s="7">
        <f>-(AB225*等価回路パラメータ!$B$5)/(等価回路パラメータ!$B$4^2+(AB225*等価回路パラメータ!$B$5)^2)</f>
        <v>-1.3795909628241186E-3</v>
      </c>
      <c r="AE225" s="7">
        <f>AB225*等価回路パラメータ!$B$6</f>
        <v>1.7408760184479432E-6</v>
      </c>
      <c r="AF225" s="7">
        <f>1/等価回路パラメータ!$B$7</f>
        <v>2.0783638028968546E-5</v>
      </c>
      <c r="AG225" s="7">
        <f>AB225*等価回路パラメータ!$B$9-1/(AB225*等価回路パラメータ!$B$10)</f>
        <v>-213498.59328861153</v>
      </c>
      <c r="AH225" s="7">
        <f>等価回路パラメータ!$B$8/(等価回路パラメータ!$B$8^2+AG225^2)</f>
        <v>3.7880575047074378E-10</v>
      </c>
      <c r="AI225" s="7">
        <f>-AG225/(等価回路パラメータ!$B$8^2+AG225^2)</f>
        <v>4.6838715799288509E-6</v>
      </c>
      <c r="AJ225" s="7">
        <f t="shared" si="28"/>
        <v>2.1231641003695456E-5</v>
      </c>
      <c r="AK225" s="7">
        <f t="shared" si="29"/>
        <v>-1.3731662152257418E-3</v>
      </c>
      <c r="AL225" s="7">
        <f t="shared" si="30"/>
        <v>11.257281585969613</v>
      </c>
      <c r="AM225" s="7">
        <f t="shared" si="31"/>
        <v>728.06990031744499</v>
      </c>
      <c r="AN225" s="7">
        <f t="shared" si="32"/>
        <v>728.15692411523503</v>
      </c>
      <c r="AO225" s="9">
        <f t="shared" si="33"/>
        <v>89.114173884099031</v>
      </c>
      <c r="AP225" s="9">
        <f t="shared" si="34"/>
        <v>57.24449967233771</v>
      </c>
      <c r="AQ225" s="9">
        <f t="shared" si="35"/>
        <v>-0.20909933379414269</v>
      </c>
    </row>
    <row r="226" spans="1:43">
      <c r="A226">
        <v>26198.54207410532</v>
      </c>
      <c r="B226">
        <v>-4.2367299847524832E-2</v>
      </c>
      <c r="C226">
        <v>3.92831450439482</v>
      </c>
      <c r="D226">
        <v>-1.5588456399669321E-2</v>
      </c>
      <c r="E226">
        <v>-7.784207708343871E-2</v>
      </c>
      <c r="F226">
        <v>0.99279613827819679</v>
      </c>
      <c r="G226">
        <v>6.8174968835549049E-2</v>
      </c>
      <c r="H226">
        <v>0.99820600087920475</v>
      </c>
      <c r="I226">
        <v>-1.3561640479204842E-3</v>
      </c>
      <c r="J226">
        <v>26.534794651456615</v>
      </c>
      <c r="K226">
        <v>722.40729311617611</v>
      </c>
      <c r="L226">
        <v>722.89445458838304</v>
      </c>
      <c r="M226">
        <v>87.896410263725741</v>
      </c>
      <c r="N226">
        <v>5.0776872115868735E-5</v>
      </c>
      <c r="O226">
        <v>-1.3823955760711854E-3</v>
      </c>
      <c r="P226">
        <v>3.6051691290812372E-5</v>
      </c>
      <c r="Q226">
        <v>2.7330132038042884E-5</v>
      </c>
      <c r="R226">
        <v>166.02930029102561</v>
      </c>
      <c r="S226">
        <v>1.4725180825056364E-5</v>
      </c>
      <c r="T226">
        <v>-1.4097257081092283E-3</v>
      </c>
      <c r="U226">
        <v>7.4087342205594906</v>
      </c>
      <c r="V226">
        <v>709.28046448837551</v>
      </c>
      <c r="W226">
        <v>709.31915711307045</v>
      </c>
      <c r="X226">
        <v>89.401543132219487</v>
      </c>
      <c r="Y226">
        <v>2.4521835381362579E-2</v>
      </c>
      <c r="Z226">
        <v>89.426064967600851</v>
      </c>
      <c r="AA226">
        <v>4.3088463336063532</v>
      </c>
      <c r="AB226" s="7">
        <f t="shared" si="27"/>
        <v>164610.29462954475</v>
      </c>
      <c r="AC226" s="7">
        <f>等価回路パラメータ!$B$4/(等価回路パラメータ!$B$4^2+(AB226*等価回路パラメータ!$B$5)^2)</f>
        <v>4.2591385696241137E-7</v>
      </c>
      <c r="AD226" s="7">
        <f>-(AB226*等価回路パラメータ!$B$5)/(等価回路パラメータ!$B$4^2+(AB226*等価回路パラメータ!$B$5)^2)</f>
        <v>-1.3457192442250809E-3</v>
      </c>
      <c r="AE226" s="7">
        <f>AB226*等価回路パラメータ!$B$6</f>
        <v>1.7846938319545392E-6</v>
      </c>
      <c r="AF226" s="7">
        <f>1/等価回路パラメータ!$B$7</f>
        <v>2.0783638028968546E-5</v>
      </c>
      <c r="AG226" s="7">
        <f>AB226*等価回路パラメータ!$B$9-1/(AB226*等価回路パラメータ!$B$10)</f>
        <v>-208256.75772385887</v>
      </c>
      <c r="AH226" s="7">
        <f>等価回路パラメータ!$B$8/(等価回路パラメータ!$B$8^2+AG226^2)</f>
        <v>3.9811486458852835E-10</v>
      </c>
      <c r="AI226" s="7">
        <f>-AG226/(等価回路パラメータ!$B$8^2+AG226^2)</f>
        <v>4.8017649177650131E-6</v>
      </c>
      <c r="AJ226" s="7">
        <f t="shared" si="28"/>
        <v>2.1209950000795545E-5</v>
      </c>
      <c r="AK226" s="7">
        <f t="shared" si="29"/>
        <v>-1.3391327854753614E-3</v>
      </c>
      <c r="AL226" s="7">
        <f t="shared" si="30"/>
        <v>11.824517421001465</v>
      </c>
      <c r="AM226" s="7">
        <f t="shared" si="31"/>
        <v>746.56465245291486</v>
      </c>
      <c r="AN226" s="7">
        <f t="shared" si="32"/>
        <v>746.65828831158183</v>
      </c>
      <c r="AO226" s="9">
        <f t="shared" si="33"/>
        <v>89.092592587797327</v>
      </c>
      <c r="AP226" s="9">
        <f t="shared" si="34"/>
        <v>57.462437807277624</v>
      </c>
      <c r="AQ226" s="9">
        <f t="shared" si="35"/>
        <v>-0.33347237980353839</v>
      </c>
    </row>
    <row r="227" spans="1:43">
      <c r="A227">
        <v>26857.958838184419</v>
      </c>
      <c r="B227">
        <v>-4.1806866541377163E-2</v>
      </c>
      <c r="C227">
        <v>3.8198635970209689</v>
      </c>
      <c r="D227">
        <v>-1.4897022386384439E-2</v>
      </c>
      <c r="E227">
        <v>-7.61503078505541E-2</v>
      </c>
      <c r="F227">
        <v>0.99298747076357918</v>
      </c>
      <c r="G227">
        <v>6.629993575582141E-2</v>
      </c>
      <c r="H227">
        <v>0.99828550512599534</v>
      </c>
      <c r="I227">
        <v>-1.3267956897614185E-3</v>
      </c>
      <c r="J227">
        <v>28.768096170558742</v>
      </c>
      <c r="K227">
        <v>742.82181976669199</v>
      </c>
      <c r="L227">
        <v>743.37867825138642</v>
      </c>
      <c r="M227">
        <v>87.782150282027743</v>
      </c>
      <c r="N227">
        <v>5.2058412586556502E-5</v>
      </c>
      <c r="O227">
        <v>-1.3442017345341795E-3</v>
      </c>
      <c r="P227">
        <v>3.4451203729764117E-5</v>
      </c>
      <c r="Q227">
        <v>2.6734028794093678E-5</v>
      </c>
      <c r="R227">
        <v>158.42055820310046</v>
      </c>
      <c r="S227">
        <v>1.7607208856792385E-5</v>
      </c>
      <c r="T227">
        <v>-1.3709357633282732E-3</v>
      </c>
      <c r="U227">
        <v>9.3666582285899249</v>
      </c>
      <c r="V227">
        <v>729.30848113914635</v>
      </c>
      <c r="W227">
        <v>729.36862761422628</v>
      </c>
      <c r="X227">
        <v>89.264179021762516</v>
      </c>
      <c r="Y227">
        <v>2.5139049472540618E-2</v>
      </c>
      <c r="Z227">
        <v>89.289318071235058</v>
      </c>
      <c r="AA227">
        <v>4.3217375717738618</v>
      </c>
      <c r="AB227" s="7">
        <f t="shared" si="27"/>
        <v>168753.53235291445</v>
      </c>
      <c r="AC227" s="7">
        <f>等価回路パラメータ!$B$4/(等価回路パラメータ!$B$4^2+(AB227*等価回路パラメータ!$B$5)^2)</f>
        <v>4.0525652116256018E-7</v>
      </c>
      <c r="AD227" s="7">
        <f>-(AB227*等価回路パラメータ!$B$5)/(等価回路パラメータ!$B$4^2+(AB227*等価回路パラメータ!$B$5)^2)</f>
        <v>-1.3126791437674283E-3</v>
      </c>
      <c r="AE227" s="7">
        <f>AB227*等価回路パラメータ!$B$6</f>
        <v>1.8296145389240541E-6</v>
      </c>
      <c r="AF227" s="7">
        <f>1/等価回路パラメータ!$B$7</f>
        <v>2.0783638028968546E-5</v>
      </c>
      <c r="AG227" s="7">
        <f>AB227*等価回路パラメータ!$B$9-1/(AB227*等価回路パラメータ!$B$10)</f>
        <v>-203143.61931297646</v>
      </c>
      <c r="AH227" s="7">
        <f>等価回路パラメータ!$B$8/(等価回路パラメータ!$B$8^2+AG227^2)</f>
        <v>4.1840823829451842E-10</v>
      </c>
      <c r="AI227" s="7">
        <f>-AG227/(等価回路パラメータ!$B$8^2+AG227^2)</f>
        <v>4.9226256584256787E-6</v>
      </c>
      <c r="AJ227" s="7">
        <f t="shared" si="28"/>
        <v>2.1189312958369401E-5</v>
      </c>
      <c r="AK227" s="7">
        <f t="shared" si="29"/>
        <v>-1.3059269035700784E-3</v>
      </c>
      <c r="AL227" s="7">
        <f t="shared" si="30"/>
        <v>12.421236113028487</v>
      </c>
      <c r="AM227" s="7">
        <f t="shared" si="31"/>
        <v>765.5381015642148</v>
      </c>
      <c r="AN227" s="7">
        <f t="shared" si="32"/>
        <v>765.63886529689546</v>
      </c>
      <c r="AO227" s="9">
        <f t="shared" si="33"/>
        <v>89.070429074998202</v>
      </c>
      <c r="AP227" s="9">
        <f t="shared" si="34"/>
        <v>57.6804794189799</v>
      </c>
      <c r="AQ227" s="9">
        <f t="shared" si="35"/>
        <v>-0.2188889962368421</v>
      </c>
    </row>
    <row r="228" spans="1:43">
      <c r="A228">
        <v>27533.973108625429</v>
      </c>
      <c r="B228">
        <v>-4.059958032310787E-2</v>
      </c>
      <c r="C228">
        <v>3.7229403604653242</v>
      </c>
      <c r="D228">
        <v>-1.5241787357446491E-2</v>
      </c>
      <c r="E228">
        <v>-7.3408345428454425E-2</v>
      </c>
      <c r="F228">
        <v>0.99323624912045738</v>
      </c>
      <c r="G228">
        <v>6.4629057121593309E-2</v>
      </c>
      <c r="H228">
        <v>0.99824594378075426</v>
      </c>
      <c r="I228">
        <v>-1.2789706987665018E-3</v>
      </c>
      <c r="J228">
        <v>29.968327676507112</v>
      </c>
      <c r="K228">
        <v>762.2030878593755</v>
      </c>
      <c r="L228">
        <v>762.79200822117514</v>
      </c>
      <c r="M228">
        <v>87.748402312713338</v>
      </c>
      <c r="N228">
        <v>5.1505100637773379E-5</v>
      </c>
      <c r="O228">
        <v>-1.3099612087261556E-3</v>
      </c>
      <c r="P228">
        <v>3.5250882276420511E-5</v>
      </c>
      <c r="Q228">
        <v>2.5772433688645959E-5</v>
      </c>
      <c r="R228">
        <v>148.97269641667299</v>
      </c>
      <c r="S228">
        <v>1.6254218361352868E-5</v>
      </c>
      <c r="T228">
        <v>-1.3357336424148017E-3</v>
      </c>
      <c r="U228">
        <v>9.1088186555386041</v>
      </c>
      <c r="V228">
        <v>748.54140939729564</v>
      </c>
      <c r="W228">
        <v>748.59682884700317</v>
      </c>
      <c r="X228">
        <v>89.302815982583482</v>
      </c>
      <c r="Y228">
        <v>2.5771798829673401E-2</v>
      </c>
      <c r="Z228">
        <v>89.328587781413162</v>
      </c>
      <c r="AA228">
        <v>4.3268025629484317</v>
      </c>
      <c r="AB228" s="7">
        <f t="shared" si="27"/>
        <v>173001.05528439314</v>
      </c>
      <c r="AC228" s="7">
        <f>等価回路パラメータ!$B$4/(等価回路パラメータ!$B$4^2+(AB228*等価回路パラメータ!$B$5)^2)</f>
        <v>3.8560109097501427E-7</v>
      </c>
      <c r="AD228" s="7">
        <f>-(AB228*等価回路パラメータ!$B$5)/(等価回路パラメータ!$B$4^2+(AB228*等価回路パラメータ!$B$5)^2)</f>
        <v>-1.2804502435931262E-3</v>
      </c>
      <c r="AE228" s="7">
        <f>AB228*等価回路パラメータ!$B$6</f>
        <v>1.875665899162218E-6</v>
      </c>
      <c r="AF228" s="7">
        <f>1/等価回路パラメータ!$B$7</f>
        <v>2.0783638028968546E-5</v>
      </c>
      <c r="AG228" s="7">
        <f>AB228*等価回路パラメータ!$B$9-1/(AB228*等価回路パラメータ!$B$10)</f>
        <v>-198156.01827201314</v>
      </c>
      <c r="AH228" s="7">
        <f>等価回路パラメータ!$B$8/(等価回路パラメータ!$B$8^2+AG228^2)</f>
        <v>4.3973604343398372E-10</v>
      </c>
      <c r="AI228" s="7">
        <f>-AG228/(等価回路パラメータ!$B$8^2+AG228^2)</f>
        <v>5.0465284936970003E-6</v>
      </c>
      <c r="AJ228" s="7">
        <f t="shared" si="28"/>
        <v>2.1169678855986995E-5</v>
      </c>
      <c r="AK228" s="7">
        <f t="shared" si="29"/>
        <v>-1.273528049200267E-3</v>
      </c>
      <c r="AL228" s="7">
        <f t="shared" si="30"/>
        <v>13.049000659073364</v>
      </c>
      <c r="AM228" s="7">
        <f t="shared" si="31"/>
        <v>785.00332793961536</v>
      </c>
      <c r="AN228" s="7">
        <f t="shared" si="32"/>
        <v>785.1117763060696</v>
      </c>
      <c r="AO228" s="9">
        <f t="shared" si="33"/>
        <v>89.047667970607293</v>
      </c>
      <c r="AP228" s="9">
        <f t="shared" si="34"/>
        <v>57.898629832412787</v>
      </c>
      <c r="AQ228" s="9">
        <f t="shared" si="35"/>
        <v>-0.28091981080586947</v>
      </c>
    </row>
    <row r="229" spans="1:43">
      <c r="A229">
        <v>28227.002644321481</v>
      </c>
      <c r="B229">
        <v>-3.8943856348696168E-2</v>
      </c>
      <c r="C229">
        <v>3.6339391491892741</v>
      </c>
      <c r="D229">
        <v>-1.514421022481522E-2</v>
      </c>
      <c r="E229">
        <v>-8.4291345556806618E-2</v>
      </c>
      <c r="F229">
        <v>0.99352481313510288</v>
      </c>
      <c r="G229">
        <v>6.3098148928203521E-2</v>
      </c>
      <c r="H229">
        <v>0.99825689717752764</v>
      </c>
      <c r="I229">
        <v>-1.468598184624364E-3</v>
      </c>
      <c r="J229">
        <v>30.349118823164964</v>
      </c>
      <c r="K229">
        <v>781.02163558930647</v>
      </c>
      <c r="L229">
        <v>781.61106969639184</v>
      </c>
      <c r="M229">
        <v>87.774706972392011</v>
      </c>
      <c r="N229">
        <v>4.9678066323148553E-5</v>
      </c>
      <c r="O229">
        <v>-1.278443859892381E-3</v>
      </c>
      <c r="P229">
        <v>3.5019647421415352E-5</v>
      </c>
      <c r="Q229">
        <v>2.9592936708161924E-5</v>
      </c>
      <c r="R229">
        <v>166.85661659003918</v>
      </c>
      <c r="S229">
        <v>1.4658418901733201E-5</v>
      </c>
      <c r="T229">
        <v>-1.308036796600543E-3</v>
      </c>
      <c r="U229">
        <v>8.5662879505507732</v>
      </c>
      <c r="V229">
        <v>764.40848939522323</v>
      </c>
      <c r="W229">
        <v>764.45648662872816</v>
      </c>
      <c r="X229">
        <v>89.357945904623946</v>
      </c>
      <c r="Y229">
        <v>2.6420474475084908E-2</v>
      </c>
      <c r="Z229">
        <v>89.384366379099035</v>
      </c>
      <c r="AA229">
        <v>4.310035718692685</v>
      </c>
      <c r="AB229" s="7">
        <f t="shared" si="27"/>
        <v>177355.48828052005</v>
      </c>
      <c r="AC229" s="7">
        <f>等価回路パラメータ!$B$4/(等価回路パラメータ!$B$4^2+(AB229*等価回路パラメータ!$B$5)^2)</f>
        <v>3.6689897278208359E-7</v>
      </c>
      <c r="AD229" s="7">
        <f>-(AB229*等価回路パラメータ!$B$5)/(等価回路パラメータ!$B$4^2+(AB229*等価回路パラメータ!$B$5)^2)</f>
        <v>-1.2490126271409554E-3</v>
      </c>
      <c r="AE229" s="7">
        <f>AB229*等価回路パラメータ!$B$6</f>
        <v>1.9228763711885053E-6</v>
      </c>
      <c r="AF229" s="7">
        <f>1/等価回路パラメータ!$B$7</f>
        <v>2.0783638028968546E-5</v>
      </c>
      <c r="AG229" s="7">
        <f>AB229*等価回路パラメータ!$B$9-1/(AB229*等価回路パラメータ!$B$10)</f>
        <v>-193290.87239578282</v>
      </c>
      <c r="AH229" s="7">
        <f>等価回路パラメータ!$B$8/(等価回路パラメータ!$B$8^2+AG229^2)</f>
        <v>4.6215100935950382E-10</v>
      </c>
      <c r="AI229" s="7">
        <f>-AG229/(等価回路パラメータ!$B$8^2+AG229^2)</f>
        <v>5.1735499955353577E-6</v>
      </c>
      <c r="AJ229" s="7">
        <f t="shared" si="28"/>
        <v>2.1150999152759988E-5</v>
      </c>
      <c r="AK229" s="7">
        <f t="shared" si="29"/>
        <v>-1.2419162007742317E-3</v>
      </c>
      <c r="AL229" s="7">
        <f t="shared" si="30"/>
        <v>13.709460126752814</v>
      </c>
      <c r="AM229" s="7">
        <f t="shared" si="31"/>
        <v>804.97382238611431</v>
      </c>
      <c r="AN229" s="7">
        <f t="shared" si="32"/>
        <v>805.09055641205885</v>
      </c>
      <c r="AO229" s="9">
        <f t="shared" si="33"/>
        <v>89.024293398016169</v>
      </c>
      <c r="AP229" s="9">
        <f t="shared" si="34"/>
        <v>58.11689464929934</v>
      </c>
      <c r="AQ229" s="9">
        <f t="shared" si="35"/>
        <v>-0.36007298108285113</v>
      </c>
    </row>
    <row r="230" spans="1:43">
      <c r="A230">
        <v>28937.475719148359</v>
      </c>
      <c r="B230">
        <v>-3.8543759822345827E-2</v>
      </c>
      <c r="C230">
        <v>3.5438392468111601</v>
      </c>
      <c r="D230">
        <v>-1.530949331230072E-2</v>
      </c>
      <c r="E230">
        <v>-7.6491043907566336E-2</v>
      </c>
      <c r="F230">
        <v>0.99366857913743878</v>
      </c>
      <c r="G230">
        <v>6.1538548666314467E-2</v>
      </c>
      <c r="H230">
        <v>0.99823809229064686</v>
      </c>
      <c r="I230">
        <v>-1.3326691731798135E-3</v>
      </c>
      <c r="J230">
        <v>32.58781794925163</v>
      </c>
      <c r="K230">
        <v>800.77234706689876</v>
      </c>
      <c r="L230">
        <v>801.43516126117356</v>
      </c>
      <c r="M230">
        <v>87.669606446853521</v>
      </c>
      <c r="N230">
        <v>5.0736265456298649E-5</v>
      </c>
      <c r="O230">
        <v>-1.246729634801538E-3</v>
      </c>
      <c r="P230">
        <v>3.5406266720969976E-5</v>
      </c>
      <c r="Q230">
        <v>2.6854925905436602E-5</v>
      </c>
      <c r="R230">
        <v>147.70100356018949</v>
      </c>
      <c r="S230">
        <v>1.5329998735328673E-5</v>
      </c>
      <c r="T230">
        <v>-1.2735845607069745E-3</v>
      </c>
      <c r="U230">
        <v>9.4498220173510408</v>
      </c>
      <c r="V230">
        <v>785.07165137538993</v>
      </c>
      <c r="W230">
        <v>785.12852255502821</v>
      </c>
      <c r="X230">
        <v>89.310370243081067</v>
      </c>
      <c r="Y230">
        <v>2.7085477273122868E-2</v>
      </c>
      <c r="Z230">
        <v>89.337455720354185</v>
      </c>
      <c r="AA230">
        <v>4.3178622492987708</v>
      </c>
      <c r="AB230" s="7">
        <f t="shared" si="27"/>
        <v>181819.52226541899</v>
      </c>
      <c r="AC230" s="7">
        <f>等価回路パラメータ!$B$4/(等価回路パラメータ!$B$4^2+(AB230*等価回路パラメータ!$B$5)^2)</f>
        <v>3.4910392981370732E-7</v>
      </c>
      <c r="AD230" s="7">
        <f>-(AB230*等価回路パラメータ!$B$5)/(等価回路パラメータ!$B$4^2+(AB230*等価回路パラメータ!$B$5)^2)</f>
        <v>-1.2183468668388645E-3</v>
      </c>
      <c r="AE230" s="7">
        <f>AB230*等価回路パラメータ!$B$6</f>
        <v>1.9712751298227337E-6</v>
      </c>
      <c r="AF230" s="7">
        <f>1/等価回路パラメータ!$B$7</f>
        <v>2.0783638028968546E-5</v>
      </c>
      <c r="AG230" s="7">
        <f>AB230*等価回路パラメータ!$B$9-1/(AB230*等価回路パラメータ!$B$10)</f>
        <v>-188545.17515314449</v>
      </c>
      <c r="AH230" s="7">
        <f>等価回路パラメータ!$B$8/(等価回路パラメータ!$B$8^2+AG230^2)</f>
        <v>4.8570855330370418E-10</v>
      </c>
      <c r="AI230" s="7">
        <f>-AG230/(等価回路パラメータ!$B$8^2+AG230^2)</f>
        <v>5.303768663405076E-6</v>
      </c>
      <c r="AJ230" s="7">
        <f t="shared" si="28"/>
        <v>2.1133227667335558E-5</v>
      </c>
      <c r="AK230" s="7">
        <f t="shared" si="29"/>
        <v>-1.2110718230456366E-3</v>
      </c>
      <c r="AL230" s="7">
        <f t="shared" si="30"/>
        <v>14.404354728596401</v>
      </c>
      <c r="AM230" s="7">
        <f t="shared" si="31"/>
        <v>825.46350304646478</v>
      </c>
      <c r="AN230" s="7">
        <f t="shared" si="32"/>
        <v>825.58917162041814</v>
      </c>
      <c r="AO230" s="9">
        <f t="shared" si="33"/>
        <v>89.000288958752662</v>
      </c>
      <c r="AP230" s="9">
        <f t="shared" si="34"/>
        <v>58.335279762786257</v>
      </c>
      <c r="AQ230" s="9">
        <f t="shared" si="35"/>
        <v>-0.33716676160150882</v>
      </c>
    </row>
    <row r="231" spans="1:43">
      <c r="A231">
        <v>29665.83138662644</v>
      </c>
      <c r="B231">
        <v>-3.7185998401310823E-2</v>
      </c>
      <c r="C231">
        <v>3.4474692519627301</v>
      </c>
      <c r="D231">
        <v>-1.532656244578085E-2</v>
      </c>
      <c r="E231">
        <v>-8.8424522106521408E-2</v>
      </c>
      <c r="F231">
        <v>0.99392603619544506</v>
      </c>
      <c r="G231">
        <v>5.9876497026572585E-2</v>
      </c>
      <c r="H231">
        <v>0.99823583138090843</v>
      </c>
      <c r="I231">
        <v>-1.5405776336086959E-3</v>
      </c>
      <c r="J231">
        <v>33.710782484063181</v>
      </c>
      <c r="K231">
        <v>823.24051969884124</v>
      </c>
      <c r="L231">
        <v>823.93044010383926</v>
      </c>
      <c r="M231">
        <v>87.655111695615247</v>
      </c>
      <c r="N231">
        <v>4.9657829959631155E-5</v>
      </c>
      <c r="O231">
        <v>-1.2126783993343878E-3</v>
      </c>
      <c r="P231">
        <v>3.5439767690364062E-5</v>
      </c>
      <c r="Q231">
        <v>3.1044659575221225E-5</v>
      </c>
      <c r="R231">
        <v>166.55225210472256</v>
      </c>
      <c r="S231">
        <v>1.4218062269267093E-5</v>
      </c>
      <c r="T231">
        <v>-1.2437230589096091E-3</v>
      </c>
      <c r="U231">
        <v>9.1904396215306434</v>
      </c>
      <c r="V231">
        <v>803.93245312487795</v>
      </c>
      <c r="W231">
        <v>803.98498329746246</v>
      </c>
      <c r="X231">
        <v>89.345031459902955</v>
      </c>
      <c r="Y231">
        <v>2.7767218177882348E-2</v>
      </c>
      <c r="Z231">
        <v>89.372798678080841</v>
      </c>
      <c r="AA231">
        <v>4.3130368456317205</v>
      </c>
      <c r="AB231" s="7">
        <f t="shared" si="27"/>
        <v>186395.91589371825</v>
      </c>
      <c r="AC231" s="7">
        <f>等価回路パラメータ!$B$4/(等価回路パラメータ!$B$4^2+(AB231*等価回路パラメータ!$B$5)^2)</f>
        <v>3.3217196783764611E-7</v>
      </c>
      <c r="AD231" s="7">
        <f>-(AB231*等価回路パラメータ!$B$5)/(等価回路パラメータ!$B$4^2+(AB231*等価回路パラメータ!$B$5)^2)</f>
        <v>-1.1884340120984689E-3</v>
      </c>
      <c r="AE231" s="7">
        <f>AB231*等価回路パラメータ!$B$6</f>
        <v>2.0208920842143325E-6</v>
      </c>
      <c r="AF231" s="7">
        <f>1/等価回路パラメータ!$B$7</f>
        <v>2.0783638028968546E-5</v>
      </c>
      <c r="AG231" s="7">
        <f>AB231*等価回路パラメータ!$B$9-1/(AB231*等価回路パラメータ!$B$10)</f>
        <v>-183915.99382904553</v>
      </c>
      <c r="AH231" s="7">
        <f>等価回路パラメータ!$B$8/(等価回路パラメータ!$B$8^2+AG231^2)</f>
        <v>5.104669173983525E-10</v>
      </c>
      <c r="AI231" s="7">
        <f>-AG231/(等価回路パラメータ!$B$8^2+AG231^2)</f>
        <v>5.4372649728087335E-6</v>
      </c>
      <c r="AJ231" s="7">
        <f t="shared" si="28"/>
        <v>2.1116320463723591E-5</v>
      </c>
      <c r="AK231" s="7">
        <f t="shared" si="29"/>
        <v>-1.1809758550414458E-3</v>
      </c>
      <c r="AL231" s="7">
        <f t="shared" si="30"/>
        <v>15.13552122978917</v>
      </c>
      <c r="AM231" s="7">
        <f t="shared" si="31"/>
        <v>846.4867331671594</v>
      </c>
      <c r="AN231" s="7">
        <f t="shared" si="32"/>
        <v>846.62203693909782</v>
      </c>
      <c r="AO231" s="9">
        <f t="shared" si="33"/>
        <v>88.975637710952483</v>
      </c>
      <c r="AP231" s="9">
        <f t="shared" si="34"/>
        <v>58.553791372920244</v>
      </c>
      <c r="AQ231" s="9">
        <f t="shared" si="35"/>
        <v>-0.39716096712834315</v>
      </c>
    </row>
    <row r="232" spans="1:43">
      <c r="A232">
        <v>30412.519751244279</v>
      </c>
      <c r="B232">
        <v>-3.73688440397036E-2</v>
      </c>
      <c r="C232">
        <v>3.3652815405981999</v>
      </c>
      <c r="D232">
        <v>-1.495422146184752E-2</v>
      </c>
      <c r="E232">
        <v>-8.2464358445339059E-2</v>
      </c>
      <c r="F232">
        <v>0.9939899786229236</v>
      </c>
      <c r="G232">
        <v>5.8449472093730574E-2</v>
      </c>
      <c r="H232">
        <v>0.99827877887626892</v>
      </c>
      <c r="I232">
        <v>-1.4367982527372473E-3</v>
      </c>
      <c r="J232">
        <v>36.891508465733665</v>
      </c>
      <c r="K232">
        <v>843.10397366609777</v>
      </c>
      <c r="L232">
        <v>843.91071435812535</v>
      </c>
      <c r="M232">
        <v>87.494519859119563</v>
      </c>
      <c r="N232">
        <v>5.1800435626035948E-5</v>
      </c>
      <c r="O232">
        <v>-1.1838267105426497E-3</v>
      </c>
      <c r="P232">
        <v>3.4580597438565956E-5</v>
      </c>
      <c r="Q232">
        <v>2.895088675670725E-5</v>
      </c>
      <c r="R232">
        <v>151.50591834914084</v>
      </c>
      <c r="S232">
        <v>1.7219838187469992E-5</v>
      </c>
      <c r="T232">
        <v>-1.2127775972993568E-3</v>
      </c>
      <c r="U232">
        <v>11.705209420735608</v>
      </c>
      <c r="V232">
        <v>824.38729113581951</v>
      </c>
      <c r="W232">
        <v>824.47038619579155</v>
      </c>
      <c r="X232">
        <v>89.186530357820985</v>
      </c>
      <c r="Y232">
        <v>2.8466118487164647E-2</v>
      </c>
      <c r="Z232">
        <v>89.214996476308144</v>
      </c>
      <c r="AA232">
        <v>4.3141874951362773</v>
      </c>
      <c r="AB232" s="7">
        <f t="shared" si="27"/>
        <v>191087.49725532701</v>
      </c>
      <c r="AC232" s="7">
        <f>等価回路パラメータ!$B$4/(等価回路パラメータ!$B$4^2+(AB232*等価回路パラメータ!$B$5)^2)</f>
        <v>3.1606122639382245E-7</v>
      </c>
      <c r="AD232" s="7">
        <f>-(AB232*等価回路パラメータ!$B$5)/(等価回路パラメータ!$B$4^2+(AB232*等価回路パラメータ!$B$5)^2)</f>
        <v>-1.1592555776042989E-3</v>
      </c>
      <c r="AE232" s="7">
        <f>AB232*等価回路パラメータ!$B$6</f>
        <v>2.0717578963254131E-6</v>
      </c>
      <c r="AF232" s="7">
        <f>1/等価回路パラメータ!$B$7</f>
        <v>2.0783638028968546E-5</v>
      </c>
      <c r="AG232" s="7">
        <f>AB232*等価回路パラメータ!$B$9-1/(AB232*等価回路パラメータ!$B$10)</f>
        <v>-179400.4677121806</v>
      </c>
      <c r="AH232" s="7">
        <f>等価回路パラメータ!$B$8/(等価回路パラメータ!$B$8^2+AG232^2)</f>
        <v>5.3648731267868781E-10</v>
      </c>
      <c r="AI232" s="7">
        <f>-AG232/(等価回路パラメータ!$B$8^2+AG232^2)</f>
        <v>5.5741214250401687E-6</v>
      </c>
      <c r="AJ232" s="7">
        <f t="shared" si="28"/>
        <v>2.1100235742675047E-5</v>
      </c>
      <c r="AK232" s="7">
        <f t="shared" si="29"/>
        <v>-1.1516096982829335E-3</v>
      </c>
      <c r="AL232" s="7">
        <f t="shared" si="30"/>
        <v>15.904898714635175</v>
      </c>
      <c r="AM232" s="7">
        <f t="shared" si="31"/>
        <v>868.05833988561562</v>
      </c>
      <c r="AN232" s="7">
        <f t="shared" si="32"/>
        <v>868.20403549401556</v>
      </c>
      <c r="AO232" s="9">
        <f t="shared" si="33"/>
        <v>88.950322146566336</v>
      </c>
      <c r="AP232" s="9">
        <f t="shared" si="34"/>
        <v>58.77243600297944</v>
      </c>
      <c r="AQ232" s="9">
        <f t="shared" si="35"/>
        <v>-0.26467432974180838</v>
      </c>
    </row>
    <row r="233" spans="1:43">
      <c r="A233">
        <v>31178.002246611039</v>
      </c>
      <c r="B233">
        <v>-3.5274419268521498E-2</v>
      </c>
      <c r="C233">
        <v>3.275144769381455</v>
      </c>
      <c r="D233">
        <v>-1.4623892988088119E-2</v>
      </c>
      <c r="E233">
        <v>-7.9218621295197522E-2</v>
      </c>
      <c r="F233">
        <v>0.99432043145723303</v>
      </c>
      <c r="G233">
        <v>5.6899390312585549E-2</v>
      </c>
      <c r="H233">
        <v>0.99831682440446501</v>
      </c>
      <c r="I233">
        <v>-1.380299448088818E-3</v>
      </c>
      <c r="J233">
        <v>36.701521907010225</v>
      </c>
      <c r="K233">
        <v>866.59467538035994</v>
      </c>
      <c r="L233">
        <v>867.37150812548714</v>
      </c>
      <c r="M233">
        <v>87.574891159368292</v>
      </c>
      <c r="N233">
        <v>4.8783591384149574E-5</v>
      </c>
      <c r="O233">
        <v>-1.1518759534426917E-3</v>
      </c>
      <c r="P233">
        <v>3.381724048907835E-5</v>
      </c>
      <c r="Q233">
        <v>2.7810343998029545E-5</v>
      </c>
      <c r="R233">
        <v>141.96399375952754</v>
      </c>
      <c r="S233">
        <v>1.4966350895071224E-5</v>
      </c>
      <c r="T233">
        <v>-1.1796862974407212E-3</v>
      </c>
      <c r="U233">
        <v>10.752586825774403</v>
      </c>
      <c r="V233">
        <v>847.5465682543263</v>
      </c>
      <c r="W233">
        <v>847.61477304441257</v>
      </c>
      <c r="X233">
        <v>89.273143427085429</v>
      </c>
      <c r="Y233">
        <v>2.9182610102827931E-2</v>
      </c>
      <c r="Z233">
        <v>89.302326037188251</v>
      </c>
      <c r="AA233">
        <v>4.3264871421616116</v>
      </c>
      <c r="AB233" s="7">
        <f t="shared" si="27"/>
        <v>195897.16562311861</v>
      </c>
      <c r="AC233" s="7">
        <f>等価回路パラメータ!$B$4/(等価回路パラメータ!$B$4^2+(AB233*等価回路パラメータ!$B$5)^2)</f>
        <v>3.0073187530392129E-7</v>
      </c>
      <c r="AD233" s="7">
        <f>-(AB233*等価回路パラメータ!$B$5)/(等価回路パラメータ!$B$4^2+(AB233*等価回路パラメータ!$B$5)^2)</f>
        <v>-1.1307935318905712E-3</v>
      </c>
      <c r="AE233" s="7">
        <f>AB233*等価回路パラメータ!$B$6</f>
        <v>2.1239039998790354E-6</v>
      </c>
      <c r="AF233" s="7">
        <f>1/等価回路パラメータ!$B$7</f>
        <v>2.0783638028968546E-5</v>
      </c>
      <c r="AG233" s="7">
        <f>AB233*等価回路パラメータ!$B$9-1/(AB233*等価回路パラメータ!$B$10)</f>
        <v>-174995.80632714901</v>
      </c>
      <c r="AH233" s="7">
        <f>等価回路パラメータ!$B$8/(等価回路パラメータ!$B$8^2+AG233^2)</f>
        <v>5.6383407042911984E-10</v>
      </c>
      <c r="AI233" s="7">
        <f>-AG233/(等価回路パラメータ!$B$8^2+AG233^2)</f>
        <v>5.7144225981909525E-6</v>
      </c>
      <c r="AJ233" s="7">
        <f t="shared" si="28"/>
        <v>2.1084933738342898E-5</v>
      </c>
      <c r="AK233" s="7">
        <f t="shared" si="29"/>
        <v>-1.1229552052925012E-3</v>
      </c>
      <c r="AL233" s="7">
        <f t="shared" si="30"/>
        <v>16.714534739276665</v>
      </c>
      <c r="AM233" s="7">
        <f t="shared" si="31"/>
        <v>890.19363411042957</v>
      </c>
      <c r="AN233" s="7">
        <f t="shared" si="32"/>
        <v>890.35053876677352</v>
      </c>
      <c r="AO233" s="9">
        <f t="shared" si="33"/>
        <v>88.924324167211125</v>
      </c>
      <c r="AP233" s="9">
        <f t="shared" si="34"/>
        <v>58.991220516710435</v>
      </c>
      <c r="AQ233" s="9">
        <f t="shared" si="35"/>
        <v>-0.37800186997714036</v>
      </c>
    </row>
    <row r="234" spans="1:43">
      <c r="A234">
        <v>31962.75192061031</v>
      </c>
      <c r="B234">
        <v>-3.4794554710461383E-2</v>
      </c>
      <c r="C234">
        <v>3.1968406875699031</v>
      </c>
      <c r="D234">
        <v>-1.5797555408253221E-2</v>
      </c>
      <c r="E234">
        <v>-7.8601565021891417E-2</v>
      </c>
      <c r="F234">
        <v>0.99445220363813636</v>
      </c>
      <c r="G234">
        <v>5.5543504111465934E-2</v>
      </c>
      <c r="H234">
        <v>0.99818195287913924</v>
      </c>
      <c r="I234">
        <v>-1.3693628668492556E-3</v>
      </c>
      <c r="J234">
        <v>38.869053467508834</v>
      </c>
      <c r="K234">
        <v>887.73805211875913</v>
      </c>
      <c r="L234">
        <v>888.58857324245889</v>
      </c>
      <c r="M234">
        <v>87.492941504605739</v>
      </c>
      <c r="N234">
        <v>4.9226903296650199E-5</v>
      </c>
      <c r="O234">
        <v>-1.1243030469197477E-3</v>
      </c>
      <c r="P234">
        <v>3.6535602822288542E-5</v>
      </c>
      <c r="Q234">
        <v>2.759745028513099E-5</v>
      </c>
      <c r="R234">
        <v>137.4184125484889</v>
      </c>
      <c r="S234">
        <v>1.2691300474361657E-5</v>
      </c>
      <c r="T234">
        <v>-1.1519004972048788E-3</v>
      </c>
      <c r="U234">
        <v>9.5636457127957559</v>
      </c>
      <c r="V234">
        <v>868.0251699906928</v>
      </c>
      <c r="W234">
        <v>868.07785310805559</v>
      </c>
      <c r="X234">
        <v>89.368757514710836</v>
      </c>
      <c r="Y234">
        <v>2.9917135797691251E-2</v>
      </c>
      <c r="Z234">
        <v>89.398674650508525</v>
      </c>
      <c r="AA234">
        <v>4.3222341078559916</v>
      </c>
      <c r="AB234" s="7">
        <f t="shared" si="27"/>
        <v>200827.89324460481</v>
      </c>
      <c r="AC234" s="7">
        <f>等価回路パラメータ!$B$4/(等価回路パラメータ!$B$4^2+(AB234*等価回路パラメータ!$B$5)^2)</f>
        <v>2.8614601620038164E-7</v>
      </c>
      <c r="AD234" s="7">
        <f>-(AB234*等価回路パラメータ!$B$5)/(等価回路パラメータ!$B$4^2+(AB234*等価回路パラメータ!$B$5)^2)</f>
        <v>-1.1030302861984006E-3</v>
      </c>
      <c r="AE234" s="7">
        <f>AB234*等価回路パラメータ!$B$6</f>
        <v>2.1773626197844204E-6</v>
      </c>
      <c r="AF234" s="7">
        <f>1/等価回路パラメータ!$B$7</f>
        <v>2.0783638028968546E-5</v>
      </c>
      <c r="AG234" s="7">
        <f>AB234*等価回路パラメータ!$B$9-1/(AB234*等価回路パラメータ!$B$10)</f>
        <v>-170699.28771001476</v>
      </c>
      <c r="AH234" s="7">
        <f>等価回路パラメータ!$B$8/(等価回路パラメータ!$B$8^2+AG234^2)</f>
        <v>5.9257480124463451E-10</v>
      </c>
      <c r="AI234" s="7">
        <f>-AG234/(等価回路パラメータ!$B$8^2+AG234^2)</f>
        <v>5.8582551994420785E-6</v>
      </c>
      <c r="AJ234" s="7">
        <f t="shared" si="28"/>
        <v>2.1070376619970172E-5</v>
      </c>
      <c r="AK234" s="7">
        <f t="shared" si="29"/>
        <v>-1.094994668379174E-3</v>
      </c>
      <c r="AL234" s="7">
        <f t="shared" si="30"/>
        <v>17.566591900669458</v>
      </c>
      <c r="AM234" s="7">
        <f t="shared" si="31"/>
        <v>912.90843157473023</v>
      </c>
      <c r="AN234" s="7">
        <f t="shared" si="32"/>
        <v>913.07742803731526</v>
      </c>
      <c r="AO234" s="9">
        <f t="shared" si="33"/>
        <v>88.897625058564728</v>
      </c>
      <c r="AP234" s="9">
        <f t="shared" si="34"/>
        <v>59.21015213652521</v>
      </c>
      <c r="AQ234" s="9">
        <f t="shared" si="35"/>
        <v>-0.50104959194379717</v>
      </c>
    </row>
    <row r="235" spans="1:43">
      <c r="A235">
        <v>32767.253727731259</v>
      </c>
      <c r="B235">
        <v>-3.3562744136730181E-2</v>
      </c>
      <c r="C235">
        <v>3.1162373986289822</v>
      </c>
      <c r="D235">
        <v>-1.6167382421656849E-2</v>
      </c>
      <c r="E235">
        <v>-8.8127794160278938E-2</v>
      </c>
      <c r="F235">
        <v>0.99467040937218298</v>
      </c>
      <c r="G235">
        <v>5.415214060375699E-2</v>
      </c>
      <c r="H235">
        <v>0.99813921182186549</v>
      </c>
      <c r="I235">
        <v>-1.5352592654993029E-3</v>
      </c>
      <c r="J235">
        <v>39.840751240542886</v>
      </c>
      <c r="K235">
        <v>910.80889771688965</v>
      </c>
      <c r="L235">
        <v>911.6798416218636</v>
      </c>
      <c r="M235">
        <v>87.495355303696854</v>
      </c>
      <c r="N235">
        <v>4.7933905428113036E-5</v>
      </c>
      <c r="O235">
        <v>-1.095828422075968E-3</v>
      </c>
      <c r="P235">
        <v>3.738728802318336E-5</v>
      </c>
      <c r="Q235">
        <v>3.094347774514293E-5</v>
      </c>
      <c r="R235">
        <v>150.29661870703671</v>
      </c>
      <c r="S235">
        <v>1.0546617404929675E-5</v>
      </c>
      <c r="T235">
        <v>-1.126771899821111E-3</v>
      </c>
      <c r="U235">
        <v>8.3062142521264395</v>
      </c>
      <c r="V235">
        <v>887.41332446695537</v>
      </c>
      <c r="W235">
        <v>887.45219681777564</v>
      </c>
      <c r="X235">
        <v>89.463725515746034</v>
      </c>
      <c r="Y235">
        <v>3.0670149489156459E-2</v>
      </c>
      <c r="Z235">
        <v>89.494395665235189</v>
      </c>
      <c r="AA235">
        <v>4.3102854553538092</v>
      </c>
      <c r="AB235" s="7">
        <f t="shared" si="27"/>
        <v>205882.72717870658</v>
      </c>
      <c r="AC235" s="7">
        <f>等価回路パラメータ!$B$4/(等価回路パラメータ!$B$4^2+(AB235*等価回路パラメータ!$B$5)^2)</f>
        <v>2.7226758883134031E-7</v>
      </c>
      <c r="AD235" s="7">
        <f>-(AB235*等価回路パラメータ!$B$5)/(等価回路パラメータ!$B$4^2+(AB235*等価回路パラメータ!$B$5)^2)</f>
        <v>-1.0759486836065799E-3</v>
      </c>
      <c r="AE235" s="7">
        <f>AB235*等価回路パラメータ!$B$6</f>
        <v>2.2321667920510971E-6</v>
      </c>
      <c r="AF235" s="7">
        <f>1/等価回路パラメータ!$B$7</f>
        <v>2.0783638028968546E-5</v>
      </c>
      <c r="AG235" s="7">
        <f>AB235*等価回路パラメータ!$B$9-1/(AB235*等価回路パラメータ!$B$10)</f>
        <v>-166508.25672620404</v>
      </c>
      <c r="AH235" s="7">
        <f>等価回路パラメータ!$B$8/(等価回路パラメータ!$B$8^2+AG235^2)</f>
        <v>6.2278056220131404E-10</v>
      </c>
      <c r="AI235" s="7">
        <f>-AG235/(等価回路パラメータ!$B$8^2+AG235^2)</f>
        <v>6.0057081186733056E-6</v>
      </c>
      <c r="AJ235" s="7">
        <f t="shared" si="28"/>
        <v>2.1056528398362086E-5</v>
      </c>
      <c r="AK235" s="7">
        <f t="shared" si="29"/>
        <v>-1.0677108086958554E-3</v>
      </c>
      <c r="AL235" s="7">
        <f t="shared" si="30"/>
        <v>18.463354854531282</v>
      </c>
      <c r="AM235" s="7">
        <f t="shared" si="31"/>
        <v>936.21907514932946</v>
      </c>
      <c r="AN235" s="7">
        <f t="shared" si="32"/>
        <v>936.40111712126338</v>
      </c>
      <c r="AO235" s="9">
        <f t="shared" si="33"/>
        <v>88.870205463196058</v>
      </c>
      <c r="AP235" s="9">
        <f t="shared" si="34"/>
        <v>59.429238462715375</v>
      </c>
      <c r="AQ235" s="9">
        <f t="shared" si="35"/>
        <v>-0.62419020203913078</v>
      </c>
    </row>
    <row r="236" spans="1:43">
      <c r="A236">
        <v>33592.004828757446</v>
      </c>
      <c r="B236">
        <v>-3.2620843282904759E-2</v>
      </c>
      <c r="C236">
        <v>3.0307434744605501</v>
      </c>
      <c r="D236">
        <v>-1.5499418118481271E-2</v>
      </c>
      <c r="E236">
        <v>-8.336339159088979E-2</v>
      </c>
      <c r="F236">
        <v>0.99485798205285214</v>
      </c>
      <c r="G236">
        <v>5.2673594586251295E-2</v>
      </c>
      <c r="H236">
        <v>0.99821609812939194</v>
      </c>
      <c r="I236">
        <v>-1.4523711677836048E-3</v>
      </c>
      <c r="J236">
        <v>41.623511439758786</v>
      </c>
      <c r="K236">
        <v>936.52045300628538</v>
      </c>
      <c r="L236">
        <v>937.4449720403187</v>
      </c>
      <c r="M236">
        <v>87.455172405930369</v>
      </c>
      <c r="N236">
        <v>4.7363866371503625E-5</v>
      </c>
      <c r="O236">
        <v>-1.06567725922325E-3</v>
      </c>
      <c r="P236">
        <v>3.5842754153638288E-5</v>
      </c>
      <c r="Q236">
        <v>2.9268348518748483E-5</v>
      </c>
      <c r="R236">
        <v>138.66997122206234</v>
      </c>
      <c r="S236">
        <v>1.1521112217865338E-5</v>
      </c>
      <c r="T236">
        <v>-1.0949456077419984E-3</v>
      </c>
      <c r="U236">
        <v>9.608624798456983</v>
      </c>
      <c r="V236">
        <v>913.18627234590565</v>
      </c>
      <c r="W236">
        <v>913.23682233664238</v>
      </c>
      <c r="X236">
        <v>89.39715110861701</v>
      </c>
      <c r="Y236">
        <v>3.144211651971697E-2</v>
      </c>
      <c r="Z236">
        <v>89.428593225136723</v>
      </c>
      <c r="AA236">
        <v>4.3265684780770099</v>
      </c>
      <c r="AB236" s="7">
        <f t="shared" si="27"/>
        <v>211064.7911787545</v>
      </c>
      <c r="AC236" s="7">
        <f>等価回路パラメータ!$B$4/(等価回路パラメータ!$B$4^2+(AB236*等価回路パラメータ!$B$5)^2)</f>
        <v>2.5906228190989413E-7</v>
      </c>
      <c r="AD236" s="7">
        <f>-(AB236*等価回路パラメータ!$B$5)/(等価回路パラメータ!$B$4^2+(AB236*等価回路パラメータ!$B$5)^2)</f>
        <v>-1.0495319884292244E-3</v>
      </c>
      <c r="AE236" s="7">
        <f>AB236*等価回路パラメータ!$B$6</f>
        <v>2.2883503842042649E-6</v>
      </c>
      <c r="AF236" s="7">
        <f>1/等価回路パラメータ!$B$7</f>
        <v>2.0783638028968546E-5</v>
      </c>
      <c r="AG236" s="7">
        <f>AB236*等価回路パラメータ!$B$9-1/(AB236*等価回路パラメータ!$B$10)</f>
        <v>-162420.12342970379</v>
      </c>
      <c r="AH236" s="7">
        <f>等価回路パラメータ!$B$8/(等価回路パラメータ!$B$8^2+AG236^2)</f>
        <v>6.5452603254942597E-10</v>
      </c>
      <c r="AI236" s="7">
        <f>-AG236/(等価回路パラメータ!$B$8^2+AG236^2)</f>
        <v>6.1568724834233459E-6</v>
      </c>
      <c r="AJ236" s="7">
        <f t="shared" si="28"/>
        <v>2.1043354836910988E-5</v>
      </c>
      <c r="AK236" s="7">
        <f t="shared" si="29"/>
        <v>-1.0410867655615966E-3</v>
      </c>
      <c r="AL236" s="7">
        <f t="shared" si="30"/>
        <v>19.407237817977673</v>
      </c>
      <c r="AM236" s="7">
        <f t="shared" si="31"/>
        <v>960.14245850967006</v>
      </c>
      <c r="AN236" s="7">
        <f t="shared" si="32"/>
        <v>960.33857649930792</v>
      </c>
      <c r="AO236" s="9">
        <f t="shared" si="33"/>
        <v>88.842045351712997</v>
      </c>
      <c r="AP236" s="9">
        <f t="shared" si="34"/>
        <v>59.648487493745399</v>
      </c>
      <c r="AQ236" s="9">
        <f t="shared" si="35"/>
        <v>-0.58654787342373993</v>
      </c>
    </row>
    <row r="237" spans="1:43">
      <c r="A237">
        <v>34437.514897999172</v>
      </c>
      <c r="B237">
        <v>-3.2419216197346119E-2</v>
      </c>
      <c r="C237">
        <v>2.9438615043711138</v>
      </c>
      <c r="D237">
        <v>-1.6206782310407199E-2</v>
      </c>
      <c r="E237">
        <v>-9.4725626744427416E-2</v>
      </c>
      <c r="F237">
        <v>0.99495980714237975</v>
      </c>
      <c r="G237">
        <v>5.1166143116720519E-2</v>
      </c>
      <c r="H237">
        <v>0.99813450078485699</v>
      </c>
      <c r="I237">
        <v>-1.6501913947183995E-3</v>
      </c>
      <c r="J237">
        <v>45.154875344027197</v>
      </c>
      <c r="K237">
        <v>963.94619783989799</v>
      </c>
      <c r="L237">
        <v>965.00323061497068</v>
      </c>
      <c r="M237">
        <v>87.318010186619375</v>
      </c>
      <c r="N237">
        <v>4.8489433818559251E-5</v>
      </c>
      <c r="O237">
        <v>-1.035130869229433E-3</v>
      </c>
      <c r="P237">
        <v>3.7474847098529906E-5</v>
      </c>
      <c r="Q237">
        <v>3.3260261049002419E-5</v>
      </c>
      <c r="R237">
        <v>153.7141971525686</v>
      </c>
      <c r="S237">
        <v>1.1014586720029345E-5</v>
      </c>
      <c r="T237">
        <v>-1.0683911302784353E-3</v>
      </c>
      <c r="U237">
        <v>9.6485377831923866</v>
      </c>
      <c r="V237">
        <v>935.88733283781698</v>
      </c>
      <c r="W237">
        <v>935.93706735423007</v>
      </c>
      <c r="X237">
        <v>89.409329638709764</v>
      </c>
      <c r="Y237">
        <v>3.2233513944527226E-2</v>
      </c>
      <c r="Z237">
        <v>89.441563152654297</v>
      </c>
      <c r="AA237">
        <v>4.3252567915951037</v>
      </c>
      <c r="AB237" s="7">
        <f t="shared" si="27"/>
        <v>216377.28762288651</v>
      </c>
      <c r="AC237" s="7">
        <f>等価回路パラメータ!$B$4/(等価回路パラメータ!$B$4^2+(AB237*等価回路パラメータ!$B$5)^2)</f>
        <v>2.4649744828726656E-7</v>
      </c>
      <c r="AD237" s="7">
        <f>-(AB237*等価回路パラメータ!$B$5)/(等価回路パラメータ!$B$4^2+(AB237*等価回路パラメータ!$B$5)^2)</f>
        <v>-1.0237638758737008E-3</v>
      </c>
      <c r="AE237" s="7">
        <f>AB237*等価回路パラメータ!$B$6</f>
        <v>2.3459481162140413E-6</v>
      </c>
      <c r="AF237" s="7">
        <f>1/等価回路パラメータ!$B$7</f>
        <v>2.0783638028968546E-5</v>
      </c>
      <c r="AG237" s="7">
        <f>AB237*等価回路パラメータ!$B$9-1/(AB237*等価回路パラメータ!$B$10)</f>
        <v>-158432.3614625429</v>
      </c>
      <c r="AH237" s="7">
        <f>等価回路パラメータ!$B$8/(等価回路パラメータ!$B$8^2+AG237^2)</f>
        <v>6.8788969836367234E-10</v>
      </c>
      <c r="AI237" s="7">
        <f>-AG237/(等価回路パラメータ!$B$8^2+AG237^2)</f>
        <v>6.3118417152351356E-6</v>
      </c>
      <c r="AJ237" s="7">
        <f t="shared" si="28"/>
        <v>2.1030823366954176E-5</v>
      </c>
      <c r="AK237" s="7">
        <f t="shared" si="29"/>
        <v>-1.0151060860422517E-3</v>
      </c>
      <c r="AL237" s="7">
        <f t="shared" si="30"/>
        <v>20.400792595873323</v>
      </c>
      <c r="AM237" s="7">
        <f t="shared" si="31"/>
        <v>984.69605125859266</v>
      </c>
      <c r="AN237" s="7">
        <f t="shared" si="32"/>
        <v>984.90735894438558</v>
      </c>
      <c r="AO237" s="9">
        <f t="shared" si="33"/>
        <v>88.813123992100003</v>
      </c>
      <c r="AP237" s="9">
        <f t="shared" si="34"/>
        <v>59.867907647690572</v>
      </c>
      <c r="AQ237" s="9">
        <f t="shared" si="35"/>
        <v>-0.62843916055430782</v>
      </c>
    </row>
    <row r="238" spans="1:43">
      <c r="A238">
        <v>35304.306438258543</v>
      </c>
      <c r="B238">
        <v>-3.1497395651368658E-2</v>
      </c>
      <c r="C238">
        <v>2.8733120362058102</v>
      </c>
      <c r="D238">
        <v>-1.527784529995198E-2</v>
      </c>
      <c r="E238">
        <v>-8.8718901541923856E-2</v>
      </c>
      <c r="F238">
        <v>0.99512766060774338</v>
      </c>
      <c r="G238">
        <v>4.9946290670580901E-2</v>
      </c>
      <c r="H238">
        <v>0.99824142234194491</v>
      </c>
      <c r="I238">
        <v>-1.5457151294155714E-3</v>
      </c>
      <c r="J238">
        <v>46.548965180782893</v>
      </c>
      <c r="K238">
        <v>987.67204689742709</v>
      </c>
      <c r="L238">
        <v>988.76836437153236</v>
      </c>
      <c r="M238">
        <v>87.301647687968128</v>
      </c>
      <c r="N238">
        <v>4.7612491186964221E-5</v>
      </c>
      <c r="O238">
        <v>-1.0102378526757989E-3</v>
      </c>
      <c r="P238">
        <v>3.5326783587370758E-5</v>
      </c>
      <c r="Q238">
        <v>3.1147837448866199E-5</v>
      </c>
      <c r="R238">
        <v>140.41721242363079</v>
      </c>
      <c r="S238">
        <v>1.2285707599593464E-5</v>
      </c>
      <c r="T238">
        <v>-1.041385690124665E-3</v>
      </c>
      <c r="U238">
        <v>11.327042306858486</v>
      </c>
      <c r="V238">
        <v>960.12538750225724</v>
      </c>
      <c r="W238">
        <v>960.19220035041997</v>
      </c>
      <c r="X238">
        <v>89.324086603062227</v>
      </c>
      <c r="Y238">
        <v>3.304483082621E-2</v>
      </c>
      <c r="Z238">
        <v>89.357131433888441</v>
      </c>
      <c r="AA238">
        <v>4.3283303603837426</v>
      </c>
      <c r="AB238" s="7">
        <f t="shared" si="27"/>
        <v>221823.49949303176</v>
      </c>
      <c r="AC238" s="7">
        <f>等価回路パラメータ!$B$4/(等価回路パラメータ!$B$4^2+(AB238*等価回路パラメータ!$B$5)^2)</f>
        <v>2.3454202424017412E-7</v>
      </c>
      <c r="AD238" s="7">
        <f>-(AB238*等価回路パラメータ!$B$5)/(等価回路パラメータ!$B$4^2+(AB238*等価回路パラメータ!$B$5)^2)</f>
        <v>-9.9862842195248044E-4</v>
      </c>
      <c r="AE238" s="7">
        <f>AB238*等価回路パラメータ!$B$6</f>
        <v>2.4049955819514685E-6</v>
      </c>
      <c r="AF238" s="7">
        <f>1/等価回路パラメータ!$B$7</f>
        <v>2.0783638028968546E-5</v>
      </c>
      <c r="AG238" s="7">
        <f>AB238*等価回路パラメータ!$B$9-1/(AB238*等価回路パラメータ!$B$10)</f>
        <v>-154542.50649357046</v>
      </c>
      <c r="AH238" s="7">
        <f>等価回路パラメータ!$B$8/(等価回路パラメータ!$B$8^2+AG238^2)</f>
        <v>7.2295404660730757E-10</v>
      </c>
      <c r="AI238" s="7">
        <f>-AG238/(等価回路パラメータ!$B$8^2+AG238^2)</f>
        <v>6.4707115874211079E-6</v>
      </c>
      <c r="AJ238" s="7">
        <f t="shared" si="28"/>
        <v>2.1018903007255326E-5</v>
      </c>
      <c r="AK238" s="7">
        <f t="shared" si="29"/>
        <v>-9.8975271478310791E-4</v>
      </c>
      <c r="AL238" s="7">
        <f t="shared" si="30"/>
        <v>21.44671717358716</v>
      </c>
      <c r="AM238" s="7">
        <f t="shared" si="31"/>
        <v>1009.8979256156354</v>
      </c>
      <c r="AN238" s="7">
        <f t="shared" si="32"/>
        <v>1010.1256267614871</v>
      </c>
      <c r="AO238" s="9">
        <f t="shared" si="33"/>
        <v>88.783419917106855</v>
      </c>
      <c r="AP238" s="9">
        <f t="shared" si="34"/>
        <v>60.08750778488988</v>
      </c>
      <c r="AQ238" s="9">
        <f t="shared" si="35"/>
        <v>-0.57371151678160004</v>
      </c>
    </row>
    <row r="239" spans="1:43">
      <c r="A239">
        <v>36192.915103722538</v>
      </c>
      <c r="B239">
        <v>-3.1656349014515812E-2</v>
      </c>
      <c r="C239">
        <v>2.7979954058413341</v>
      </c>
      <c r="D239">
        <v>-1.5156203730178159E-2</v>
      </c>
      <c r="E239">
        <v>-9.5631600870348166E-2</v>
      </c>
      <c r="F239">
        <v>0.99517424433324597</v>
      </c>
      <c r="G239">
        <v>4.8637239437665271E-2</v>
      </c>
      <c r="H239">
        <v>0.99825520855749716</v>
      </c>
      <c r="I239">
        <v>-1.6661756438786418E-3</v>
      </c>
      <c r="J239">
        <v>50.801010114179839</v>
      </c>
      <c r="K239">
        <v>1013.9252283954781</v>
      </c>
      <c r="L239">
        <v>1015.1970800812243</v>
      </c>
      <c r="M239">
        <v>87.131690334059087</v>
      </c>
      <c r="N239">
        <v>4.9291453848726327E-5</v>
      </c>
      <c r="O239">
        <v>-9.8379635541075454E-4</v>
      </c>
      <c r="P239">
        <v>3.5041171584491589E-5</v>
      </c>
      <c r="Q239">
        <v>3.3574307157001623E-5</v>
      </c>
      <c r="R239">
        <v>147.63986071884034</v>
      </c>
      <c r="S239">
        <v>1.4250282264234739E-5</v>
      </c>
      <c r="T239">
        <v>-1.0173706625677562E-3</v>
      </c>
      <c r="U239">
        <v>13.765115149162979</v>
      </c>
      <c r="V239">
        <v>982.73311783957456</v>
      </c>
      <c r="W239">
        <v>982.82951690197058</v>
      </c>
      <c r="X239">
        <v>89.197512106093882</v>
      </c>
      <c r="Y239">
        <v>3.3876568537084296E-2</v>
      </c>
      <c r="Z239">
        <v>89.231388674630963</v>
      </c>
      <c r="AA239">
        <v>4.3214765374948065</v>
      </c>
      <c r="AB239" s="7">
        <f t="shared" si="27"/>
        <v>227406.79240370757</v>
      </c>
      <c r="AC239" s="7">
        <f>等価回路パラメータ!$B$4/(等価回路パラメータ!$B$4^2+(AB239*等価回路パラメータ!$B$5)^2)</f>
        <v>2.2316645267284152E-7</v>
      </c>
      <c r="AD239" s="7">
        <f>-(AB239*等価回路パラメータ!$B$5)/(等価回路パラメータ!$B$4^2+(AB239*等価回路パラメータ!$B$5)^2)</f>
        <v>-9.7411009364265801E-4</v>
      </c>
      <c r="AE239" s="7">
        <f>AB239*等価回路パラメータ!$B$6</f>
        <v>2.4655292711845972E-6</v>
      </c>
      <c r="AF239" s="7">
        <f>1/等価回路パラメータ!$B$7</f>
        <v>2.0783638028968546E-5</v>
      </c>
      <c r="AG239" s="7">
        <f>AB239*等価回路パラメータ!$B$9-1/(AB239*等価回路パラメータ!$B$10)</f>
        <v>-150748.15469556389</v>
      </c>
      <c r="AH239" s="7">
        <f>等価回路パラメータ!$B$8/(等価回路パラメータ!$B$8^2+AG239^2)</f>
        <v>7.5980576909016581E-10</v>
      </c>
      <c r="AI239" s="7">
        <f>-AG239/(等価回路パラメータ!$B$8^2+AG239^2)</f>
        <v>6.6335802842843807E-6</v>
      </c>
      <c r="AJ239" s="7">
        <f t="shared" si="28"/>
        <v>2.1007564287410476E-5</v>
      </c>
      <c r="AK239" s="7">
        <f t="shared" si="29"/>
        <v>-9.6501098408718899E-4</v>
      </c>
      <c r="AL239" s="7">
        <f t="shared" si="30"/>
        <v>22.547864922894199</v>
      </c>
      <c r="AM239" s="7">
        <f t="shared" si="31"/>
        <v>1035.766784793178</v>
      </c>
      <c r="AN239" s="7">
        <f t="shared" si="32"/>
        <v>1036.012180764965</v>
      </c>
      <c r="AO239" s="9">
        <f t="shared" si="33"/>
        <v>88.752910889537432</v>
      </c>
      <c r="AP239" s="9">
        <f t="shared" si="34"/>
        <v>60.30729723188913</v>
      </c>
      <c r="AQ239" s="9">
        <f t="shared" si="35"/>
        <v>-0.47847778509353134</v>
      </c>
    </row>
    <row r="240" spans="1:43">
      <c r="A240">
        <v>37103.890030982933</v>
      </c>
      <c r="B240">
        <v>-3.0086030327193331E-2</v>
      </c>
      <c r="C240">
        <v>2.7267330723460081</v>
      </c>
      <c r="D240">
        <v>-1.684447581829749E-2</v>
      </c>
      <c r="E240">
        <v>-0.10183928415959539</v>
      </c>
      <c r="F240">
        <v>0.9954139119816765</v>
      </c>
      <c r="G240">
        <v>4.7408011980060186E-2</v>
      </c>
      <c r="H240">
        <v>0.99806101069638087</v>
      </c>
      <c r="I240">
        <v>-1.773986265279867E-3</v>
      </c>
      <c r="J240">
        <v>50.875322022184413</v>
      </c>
      <c r="K240">
        <v>1040.7163694753726</v>
      </c>
      <c r="L240">
        <v>1041.9591451131187</v>
      </c>
      <c r="M240">
        <v>87.201329138044613</v>
      </c>
      <c r="N240">
        <v>4.6860378232111662E-5</v>
      </c>
      <c r="O240">
        <v>-9.5858582840419872E-4</v>
      </c>
      <c r="P240">
        <v>3.8947608285803616E-5</v>
      </c>
      <c r="Q240">
        <v>3.5760646194873208E-5</v>
      </c>
      <c r="R240">
        <v>153.39317805550519</v>
      </c>
      <c r="S240">
        <v>7.9127699463080463E-6</v>
      </c>
      <c r="T240">
        <v>-9.9434647459907197E-4</v>
      </c>
      <c r="U240">
        <v>8.0024977646286999</v>
      </c>
      <c r="V240">
        <v>1005.621987526405</v>
      </c>
      <c r="W240">
        <v>1005.6538279979994</v>
      </c>
      <c r="X240">
        <v>89.544063599423893</v>
      </c>
      <c r="Y240">
        <v>3.4729241069000029E-2</v>
      </c>
      <c r="Z240">
        <v>89.578792840492895</v>
      </c>
      <c r="AA240">
        <v>4.3135560735835803</v>
      </c>
      <c r="AB240" s="7">
        <f t="shared" si="27"/>
        <v>233130.6166818791</v>
      </c>
      <c r="AC240" s="7">
        <f>等価回路パラメータ!$B$4/(等価回路パラメータ!$B$4^2+(AB240*等価回路パラメータ!$B$5)^2)</f>
        <v>2.1234261004380997E-7</v>
      </c>
      <c r="AD240" s="7">
        <f>-(AB240*等価回路パラメータ!$B$5)/(等価回路パラメータ!$B$4^2+(AB240*等価回路パラメータ!$B$5)^2)</f>
        <v>-9.5019373928707676E-4</v>
      </c>
      <c r="AE240" s="7">
        <f>AB240*等価回路パラメータ!$B$6</f>
        <v>2.527586592128186E-6</v>
      </c>
      <c r="AF240" s="7">
        <f>1/等価回路パラメータ!$B$7</f>
        <v>2.0783638028968546E-5</v>
      </c>
      <c r="AG240" s="7">
        <f>AB240*等価回路パラメータ!$B$9-1/(AB240*等価回路パラメータ!$B$10)</f>
        <v>-147046.96125972777</v>
      </c>
      <c r="AH240" s="7">
        <f>等価回路パラメータ!$B$8/(等価回路パラメータ!$B$8^2+AG240^2)</f>
        <v>7.9853597682509851E-10</v>
      </c>
      <c r="AI240" s="7">
        <f>-AG240/(等価回路パラメータ!$B$8^2+AG240^2)</f>
        <v>6.8005484618326426E-6</v>
      </c>
      <c r="AJ240" s="7">
        <f t="shared" si="28"/>
        <v>2.0996779174989182E-5</v>
      </c>
      <c r="AK240" s="7">
        <f t="shared" si="29"/>
        <v>-9.4086560423311595E-4</v>
      </c>
      <c r="AL240" s="7">
        <f t="shared" si="30"/>
        <v>23.707254472257119</v>
      </c>
      <c r="AM240" s="7">
        <f t="shared" si="31"/>
        <v>1062.3219931901735</v>
      </c>
      <c r="AN240" s="7">
        <f t="shared" si="32"/>
        <v>1062.5864911291483</v>
      </c>
      <c r="AO240" s="9">
        <f t="shared" si="33"/>
        <v>88.721573865274181</v>
      </c>
      <c r="AP240" s="9">
        <f t="shared" si="34"/>
        <v>60.52728580675462</v>
      </c>
      <c r="AQ240" s="9">
        <f t="shared" si="35"/>
        <v>-0.85721897521870005</v>
      </c>
    </row>
    <row r="241" spans="1:43">
      <c r="A241">
        <v>38037.794178388132</v>
      </c>
      <c r="B241">
        <v>-3.095608775525982E-2</v>
      </c>
      <c r="C241">
        <v>2.6465656463811409</v>
      </c>
      <c r="D241">
        <v>-1.5878495030060141E-2</v>
      </c>
      <c r="E241">
        <v>-9.7357690619389814E-2</v>
      </c>
      <c r="F241">
        <v>0.99537955896204611</v>
      </c>
      <c r="G241">
        <v>4.6010588212427678E-2</v>
      </c>
      <c r="H241">
        <v>0.99817214959737488</v>
      </c>
      <c r="I241">
        <v>-1.6961079800485112E-3</v>
      </c>
      <c r="J241">
        <v>57.806753350702735</v>
      </c>
      <c r="K241">
        <v>1071.5535544390302</v>
      </c>
      <c r="L241">
        <v>1073.1116627657482</v>
      </c>
      <c r="M241">
        <v>86.912076312444654</v>
      </c>
      <c r="N241">
        <v>5.0198269824678323E-5</v>
      </c>
      <c r="O241">
        <v>-9.305164421013044E-4</v>
      </c>
      <c r="P241">
        <v>3.6712950824551292E-5</v>
      </c>
      <c r="Q241">
        <v>3.4183143976009074E-5</v>
      </c>
      <c r="R241">
        <v>143.02659898440857</v>
      </c>
      <c r="S241">
        <v>1.3485319000127031E-5</v>
      </c>
      <c r="T241">
        <v>-9.6469958607731349E-4</v>
      </c>
      <c r="U241">
        <v>14.487457815960694</v>
      </c>
      <c r="V241">
        <v>1036.3896143827349</v>
      </c>
      <c r="W241">
        <v>1036.4908678972347</v>
      </c>
      <c r="X241">
        <v>89.199127319877277</v>
      </c>
      <c r="Y241">
        <v>3.5603375350971293E-2</v>
      </c>
      <c r="Z241">
        <v>89.234730695228251</v>
      </c>
      <c r="AA241">
        <v>4.3363852626300012</v>
      </c>
      <c r="AB241" s="7">
        <f t="shared" si="27"/>
        <v>238998.50949916951</v>
      </c>
      <c r="AC241" s="7">
        <f>等価回路パラメータ!$B$4/(等価回路パラメータ!$B$4^2+(AB241*等価回路パラメータ!$B$5)^2)</f>
        <v>2.0204373683687578E-7</v>
      </c>
      <c r="AD241" s="7">
        <f>-(AB241*等価回路パラメータ!$B$5)/(等価回路パラメータ!$B$4^2+(AB241*等価回路パラメータ!$B$5)^2)</f>
        <v>-9.2686457923111599E-4</v>
      </c>
      <c r="AE241" s="7">
        <f>AB241*等価回路パラメータ!$B$6</f>
        <v>2.5912058945609813E-6</v>
      </c>
      <c r="AF241" s="7">
        <f>1/等価回路パラメータ!$B$7</f>
        <v>2.0783638028968546E-5</v>
      </c>
      <c r="AG241" s="7">
        <f>AB241*等価回路パラメータ!$B$9-1/(AB241*等価回路パラメータ!$B$10)</f>
        <v>-143436.63894666469</v>
      </c>
      <c r="AH241" s="7">
        <f>等価回路パラメータ!$B$8/(等価回路パラメータ!$B$8^2+AG241^2)</f>
        <v>8.3924042531307155E-10</v>
      </c>
      <c r="AI241" s="7">
        <f>-AG241/(等価回路パラメータ!$B$8^2+AG241^2)</f>
        <v>6.9717193100224384E-6</v>
      </c>
      <c r="AJ241" s="7">
        <f t="shared" si="28"/>
        <v>2.0986521006230734E-5</v>
      </c>
      <c r="AK241" s="7">
        <f t="shared" si="29"/>
        <v>-9.1730165402653262E-4</v>
      </c>
      <c r="AL241" s="7">
        <f t="shared" si="30"/>
        <v>24.928080297703286</v>
      </c>
      <c r="AM241" s="7">
        <f t="shared" si="31"/>
        <v>1089.5836085457202</v>
      </c>
      <c r="AN241" s="7">
        <f t="shared" si="32"/>
        <v>1089.8687302601363</v>
      </c>
      <c r="AO241" s="9">
        <f t="shared" si="33"/>
        <v>88.689384953859332</v>
      </c>
      <c r="AP241" s="9">
        <f t="shared" si="34"/>
        <v>60.747483845843533</v>
      </c>
      <c r="AQ241" s="9">
        <f t="shared" si="35"/>
        <v>-0.54534574136891933</v>
      </c>
    </row>
    <row r="242" spans="1:43">
      <c r="A242">
        <v>38995.204673936707</v>
      </c>
      <c r="B242">
        <v>-2.9888425649118779E-2</v>
      </c>
      <c r="C242">
        <v>2.5825054869875861</v>
      </c>
      <c r="D242">
        <v>-1.6220453156315019E-2</v>
      </c>
      <c r="E242">
        <v>-9.4888070280752856E-2</v>
      </c>
      <c r="F242">
        <v>0.99555274440894259</v>
      </c>
      <c r="G242">
        <v>4.4903184040745822E-2</v>
      </c>
      <c r="H242">
        <v>0.99813292512534446</v>
      </c>
      <c r="I242">
        <v>-1.6530186785415305E-3</v>
      </c>
      <c r="J242">
        <v>58.974694012336101</v>
      </c>
      <c r="K242">
        <v>1098.2796028258881</v>
      </c>
      <c r="L242">
        <v>1099.861855196933</v>
      </c>
      <c r="M242">
        <v>86.926320958836769</v>
      </c>
      <c r="N242">
        <v>4.8751660840371264E-5</v>
      </c>
      <c r="O242">
        <v>-9.0789711759531029E-4</v>
      </c>
      <c r="P242">
        <v>3.7506416430811197E-5</v>
      </c>
      <c r="Q242">
        <v>3.3317350951228825E-5</v>
      </c>
      <c r="R242">
        <v>135.98136332285111</v>
      </c>
      <c r="S242">
        <v>1.1245244409560067E-5</v>
      </c>
      <c r="T242">
        <v>-9.4121446854653914E-4</v>
      </c>
      <c r="U242">
        <v>12.691989989749164</v>
      </c>
      <c r="V242">
        <v>1062.3054669086644</v>
      </c>
      <c r="W242">
        <v>1062.3812835483948</v>
      </c>
      <c r="X242">
        <v>89.315486096602129</v>
      </c>
      <c r="Y242">
        <v>3.6499511574804758E-2</v>
      </c>
      <c r="Z242">
        <v>89.351985608176932</v>
      </c>
      <c r="AA242">
        <v>4.3356912098748435</v>
      </c>
      <c r="AB242" s="7">
        <f t="shared" si="27"/>
        <v>245014.09705773985</v>
      </c>
      <c r="AC242" s="7">
        <f>等価回路パラメータ!$B$4/(等価回路パラメータ!$B$4^2+(AB242*等価回路パラメータ!$B$5)^2)</f>
        <v>1.922443714042639E-7</v>
      </c>
      <c r="AD242" s="7">
        <f>-(AB242*等価回路パラメータ!$B$5)/(等価回路パラメータ!$B$4^2+(AB242*等価回路パラメータ!$B$5)^2)</f>
        <v>-9.0410819668935083E-4</v>
      </c>
      <c r="AE242" s="7">
        <f>AB242*等価回路パラメータ!$B$6</f>
        <v>2.6564264935248813E-6</v>
      </c>
      <c r="AF242" s="7">
        <f>1/等価回路パラメータ!$B$7</f>
        <v>2.0783638028968546E-5</v>
      </c>
      <c r="AG242" s="7">
        <f>AB242*等価回路パラメータ!$B$9-1/(AB242*等価回路パラメータ!$B$10)</f>
        <v>-139914.95667292076</v>
      </c>
      <c r="AH242" s="7">
        <f>等価回路パラメータ!$B$8/(等価回路パラメータ!$B$8^2+AG242^2)</f>
        <v>8.8201975131424456E-10</v>
      </c>
      <c r="AI242" s="7">
        <f>-AG242/(等価回路パラメータ!$B$8^2+AG242^2)</f>
        <v>7.147198616572679E-6</v>
      </c>
      <c r="AJ242" s="7">
        <f t="shared" si="28"/>
        <v>2.0976764420124124E-5</v>
      </c>
      <c r="AK242" s="7">
        <f t="shared" si="29"/>
        <v>-8.9430457157925317E-4</v>
      </c>
      <c r="AL242" s="7">
        <f t="shared" si="30"/>
        <v>26.213724096044146</v>
      </c>
      <c r="AM242" s="7">
        <f t="shared" si="31"/>
        <v>1117.5724162073031</v>
      </c>
      <c r="AN242" s="7">
        <f t="shared" si="32"/>
        <v>1117.879807849848</v>
      </c>
      <c r="AO242" s="9">
        <f t="shared" si="33"/>
        <v>88.656319376437963</v>
      </c>
      <c r="AP242" s="9">
        <f t="shared" si="34"/>
        <v>60.967902232123798</v>
      </c>
      <c r="AQ242" s="9">
        <f t="shared" si="35"/>
        <v>-0.69566623173898279</v>
      </c>
    </row>
    <row r="243" spans="1:43">
      <c r="A243">
        <v>39976.713171926967</v>
      </c>
      <c r="B243">
        <v>-3.000171687145485E-2</v>
      </c>
      <c r="C243">
        <v>2.51612782121477</v>
      </c>
      <c r="D243">
        <v>-1.6958386099541499E-2</v>
      </c>
      <c r="E243">
        <v>-9.4890190503747363E-2</v>
      </c>
      <c r="F243">
        <v>0.99559111133216527</v>
      </c>
      <c r="G243">
        <v>4.3749226902046516E-2</v>
      </c>
      <c r="H243">
        <v>0.99804812961883749</v>
      </c>
      <c r="I243">
        <v>-1.6529151805354054E-3</v>
      </c>
      <c r="J243">
        <v>63.761027556221556</v>
      </c>
      <c r="K243">
        <v>1126.8615599283553</v>
      </c>
      <c r="L243">
        <v>1128.664008409585</v>
      </c>
      <c r="M243">
        <v>86.761495270191773</v>
      </c>
      <c r="N243">
        <v>5.0052520829204805E-5</v>
      </c>
      <c r="O243">
        <v>-8.8458834278056918E-4</v>
      </c>
      <c r="P243">
        <v>3.9215651564786144E-5</v>
      </c>
      <c r="Q243">
        <v>3.3320926156861563E-5</v>
      </c>
      <c r="R243">
        <v>132.65698166473157</v>
      </c>
      <c r="S243">
        <v>1.0836869264418661E-5</v>
      </c>
      <c r="T243">
        <v>-9.1790926893743077E-4</v>
      </c>
      <c r="U243">
        <v>12.860083682055439</v>
      </c>
      <c r="V243">
        <v>1089.2804668067511</v>
      </c>
      <c r="W243">
        <v>1089.3563774628774</v>
      </c>
      <c r="X243">
        <v>89.323595427603991</v>
      </c>
      <c r="Y243">
        <v>3.7418203528923645E-2</v>
      </c>
      <c r="Z243">
        <v>89.36101363113292</v>
      </c>
      <c r="AA243">
        <v>4.3366339288614686</v>
      </c>
      <c r="AB243" s="7">
        <f t="shared" si="27"/>
        <v>251181.09683118414</v>
      </c>
      <c r="AC243" s="7">
        <f>等価回路パラメータ!$B$4/(等価回路パラメータ!$B$4^2+(AB243*等価回路パラメータ!$B$5)^2)</f>
        <v>1.8292028701848907E-7</v>
      </c>
      <c r="AD243" s="7">
        <f>-(AB243*等価回路パラメータ!$B$5)/(等価回路パラメータ!$B$4^2+(AB243*等価回路パラメータ!$B$5)^2)</f>
        <v>-8.819105288364633E-4</v>
      </c>
      <c r="AE243" s="7">
        <f>AB243*等価回路パラメータ!$B$6</f>
        <v>2.7232886936205709E-6</v>
      </c>
      <c r="AF243" s="7">
        <f>1/等価回路パラメータ!$B$7</f>
        <v>2.0783638028968546E-5</v>
      </c>
      <c r="AG243" s="7">
        <f>AB243*等価回路パラメータ!$B$9-1/(AB243*等価回路パラメータ!$B$10)</f>
        <v>-136479.73813223641</v>
      </c>
      <c r="AH243" s="7">
        <f>等価回路パラメータ!$B$8/(等価回路パラメータ!$B$8^2+AG243^2)</f>
        <v>9.2697972169071719E-10</v>
      </c>
      <c r="AI243" s="7">
        <f>-AG243/(等価回路パラメータ!$B$8^2+AG243^2)</f>
        <v>7.3270948323868522E-6</v>
      </c>
      <c r="AJ243" s="7">
        <f t="shared" si="28"/>
        <v>2.0967485295708727E-5</v>
      </c>
      <c r="AK243" s="7">
        <f t="shared" si="29"/>
        <v>-8.7186014531045585E-4</v>
      </c>
      <c r="AL243" s="7">
        <f t="shared" si="30"/>
        <v>27.567767008331355</v>
      </c>
      <c r="AM243" s="7">
        <f t="shared" si="31"/>
        <v>1146.3099656823269</v>
      </c>
      <c r="AN243" s="7">
        <f t="shared" si="32"/>
        <v>1146.6414082878932</v>
      </c>
      <c r="AO243" s="9">
        <f t="shared" si="33"/>
        <v>88.622351420850194</v>
      </c>
      <c r="AP243" s="9">
        <f t="shared" si="34"/>
        <v>61.188552425141857</v>
      </c>
      <c r="AQ243" s="9">
        <f t="shared" si="35"/>
        <v>-0.73866221028271184</v>
      </c>
    </row>
    <row r="244" spans="1:43">
      <c r="A244">
        <v>40982.926218583678</v>
      </c>
      <c r="B244">
        <v>-2.9579939007535191E-2</v>
      </c>
      <c r="C244">
        <v>2.4500125892545408</v>
      </c>
      <c r="D244">
        <v>-1.5773138304129668E-2</v>
      </c>
      <c r="E244">
        <v>-9.2923795609891613E-2</v>
      </c>
      <c r="F244">
        <v>0.99568928043305127</v>
      </c>
      <c r="G244">
        <v>4.2602425768367334E-2</v>
      </c>
      <c r="H244">
        <v>0.99818438540881604</v>
      </c>
      <c r="I244">
        <v>-1.6188829949474507E-3</v>
      </c>
      <c r="J244">
        <v>67.281046781301015</v>
      </c>
      <c r="K244">
        <v>1157.100694423912</v>
      </c>
      <c r="L244">
        <v>1159.0551135697935</v>
      </c>
      <c r="M244">
        <v>86.672213267678529</v>
      </c>
      <c r="N244">
        <v>5.0082334558390065E-5</v>
      </c>
      <c r="O244">
        <v>-8.6131692160279494E-4</v>
      </c>
      <c r="P244">
        <v>3.6471524925786273E-5</v>
      </c>
      <c r="Q244">
        <v>3.262596998024522E-5</v>
      </c>
      <c r="R244">
        <v>126.70116252385219</v>
      </c>
      <c r="S244">
        <v>1.3610809632603792E-5</v>
      </c>
      <c r="T244">
        <v>-8.9394289158304014E-4</v>
      </c>
      <c r="U244">
        <v>17.02800398853255</v>
      </c>
      <c r="V244">
        <v>1118.3804295471803</v>
      </c>
      <c r="W244">
        <v>1118.5100527549891</v>
      </c>
      <c r="X244">
        <v>89.127705245165828</v>
      </c>
      <c r="Y244">
        <v>3.8360018940594327E-2</v>
      </c>
      <c r="Z244">
        <v>89.166065264106422</v>
      </c>
      <c r="AA244">
        <v>4.3431689740826487</v>
      </c>
      <c r="AB244" s="7">
        <f t="shared" si="27"/>
        <v>257503.31986183001</v>
      </c>
      <c r="AC244" s="7">
        <f>等価回路パラメータ!$B$4/(等価回路パラメータ!$B$4^2+(AB244*等価回路パラメータ!$B$5)^2)</f>
        <v>1.7404843197726852E-7</v>
      </c>
      <c r="AD244" s="7">
        <f>-(AB244*等価回路パラメータ!$B$5)/(等価回路パラメータ!$B$4^2+(AB244*等価回路パラメータ!$B$5)^2)</f>
        <v>-8.6025785811687293E-4</v>
      </c>
      <c r="AE244" s="7">
        <f>AB244*等価回路パラメータ!$B$6</f>
        <v>2.7918338139147027E-6</v>
      </c>
      <c r="AF244" s="7">
        <f>1/等価回路パラメータ!$B$7</f>
        <v>2.0783638028968546E-5</v>
      </c>
      <c r="AG244" s="7">
        <f>AB244*等価回路パラメータ!$B$9-1/(AB244*等価回路パラメータ!$B$10)</f>
        <v>-133128.86045064617</v>
      </c>
      <c r="AH244" s="7">
        <f>等価回路パラメータ!$B$8/(等価回路パラメータ!$B$8^2+AG244^2)</f>
        <v>9.7423149493660239E-10</v>
      </c>
      <c r="AI244" s="7">
        <f>-AG244/(等価回路パラメータ!$B$8^2+AG244^2)</f>
        <v>7.5115191386248314E-6</v>
      </c>
      <c r="AJ244" s="7">
        <f t="shared" si="28"/>
        <v>2.0958660692440751E-5</v>
      </c>
      <c r="AK244" s="7">
        <f t="shared" si="29"/>
        <v>-8.4995450516433342E-4</v>
      </c>
      <c r="AL244" s="7">
        <f t="shared" si="30"/>
        <v>28.994002768289015</v>
      </c>
      <c r="AM244" s="7">
        <f t="shared" si="31"/>
        <v>1175.8186096568045</v>
      </c>
      <c r="AN244" s="7">
        <f t="shared" si="32"/>
        <v>1176.1760306228775</v>
      </c>
      <c r="AO244" s="9">
        <f t="shared" si="33"/>
        <v>88.587454393640556</v>
      </c>
      <c r="AP244" s="9">
        <f t="shared" si="34"/>
        <v>61.409446492745488</v>
      </c>
      <c r="AQ244" s="9">
        <f t="shared" si="35"/>
        <v>-0.5786108704658659</v>
      </c>
    </row>
    <row r="245" spans="1:43">
      <c r="A245">
        <v>42014.465626887708</v>
      </c>
      <c r="B245">
        <v>-2.9103731672844701E-2</v>
      </c>
      <c r="C245">
        <v>2.386241140683556</v>
      </c>
      <c r="D245">
        <v>-1.7578482792171762E-2</v>
      </c>
      <c r="E245">
        <v>-9.4210639566098209E-2</v>
      </c>
      <c r="F245">
        <v>0.99579067423203771</v>
      </c>
      <c r="G245">
        <v>4.1496450784123416E-2</v>
      </c>
      <c r="H245">
        <v>0.99797689977127735</v>
      </c>
      <c r="I245">
        <v>-1.6409607746328053E-3</v>
      </c>
      <c r="J245">
        <v>70.696392534712786</v>
      </c>
      <c r="K245">
        <v>1187.879698107015</v>
      </c>
      <c r="L245">
        <v>1189.9815784675975</v>
      </c>
      <c r="M245">
        <v>86.594072078235129</v>
      </c>
      <c r="N245">
        <v>4.9924850918259131E-5</v>
      </c>
      <c r="O245">
        <v>-8.3886482337412131E-4</v>
      </c>
      <c r="P245">
        <v>4.0652455944727269E-5</v>
      </c>
      <c r="Q245">
        <v>3.308466224429129E-5</v>
      </c>
      <c r="R245">
        <v>125.32796640724087</v>
      </c>
      <c r="S245">
        <v>9.2723949735318628E-6</v>
      </c>
      <c r="T245">
        <v>-8.7194948561841257E-4</v>
      </c>
      <c r="U245">
        <v>12.194392296205926</v>
      </c>
      <c r="V245">
        <v>1146.7257510554268</v>
      </c>
      <c r="W245">
        <v>1146.7905873947111</v>
      </c>
      <c r="X245">
        <v>89.390734116976361</v>
      </c>
      <c r="Y245">
        <v>3.9325539826766898E-2</v>
      </c>
      <c r="Z245">
        <v>89.430059656803124</v>
      </c>
      <c r="AA245">
        <v>4.3439103396435828</v>
      </c>
      <c r="AB245" s="7">
        <f t="shared" si="27"/>
        <v>263984.67311586259</v>
      </c>
      <c r="AC245" s="7">
        <f>等価回路パラメータ!$B$4/(等価回路パラメータ!$B$4^2+(AB245*等価回路パラメータ!$B$5)^2)</f>
        <v>1.6560687261341477E-7</v>
      </c>
      <c r="AD245" s="7">
        <f>-(AB245*等価回路パラメータ!$B$5)/(等価回路パラメータ!$B$4^2+(AB245*等価回路パラメータ!$B$5)^2)</f>
        <v>-8.3913680376772857E-4</v>
      </c>
      <c r="AE245" s="7">
        <f>AB245*等価回路パラメータ!$B$6</f>
        <v>2.862104213473992E-6</v>
      </c>
      <c r="AF245" s="7">
        <f>1/等価回路パラメータ!$B$7</f>
        <v>2.0783638028968546E-5</v>
      </c>
      <c r="AG245" s="7">
        <f>AB245*等価回路パラメータ!$B$9-1/(AB245*等価回路パラメータ!$B$10)</f>
        <v>-129860.25287459895</v>
      </c>
      <c r="AH245" s="7">
        <f>等価回路パラメータ!$B$8/(等価回路パラメータ!$B$8^2+AG245^2)</f>
        <v>1.0238918960424196E-9</v>
      </c>
      <c r="AI245" s="7">
        <f>-AG245/(等価回路パラメータ!$B$8^2+AG245^2)</f>
        <v>7.7005855154659144E-6</v>
      </c>
      <c r="AJ245" s="7">
        <f t="shared" si="28"/>
        <v>2.0950268793478002E-5</v>
      </c>
      <c r="AK245" s="7">
        <f t="shared" si="29"/>
        <v>-8.2857411403878872E-4</v>
      </c>
      <c r="AL245" s="7">
        <f t="shared" si="30"/>
        <v>30.496451858082398</v>
      </c>
      <c r="AM245" s="7">
        <f t="shared" si="31"/>
        <v>1206.1215456817201</v>
      </c>
      <c r="AN245" s="7">
        <f t="shared" si="32"/>
        <v>1206.5070312822857</v>
      </c>
      <c r="AO245" s="9">
        <f t="shared" si="33"/>
        <v>88.55160056873089</v>
      </c>
      <c r="AP245" s="9">
        <f t="shared" si="34"/>
        <v>61.630597144675612</v>
      </c>
      <c r="AQ245" s="9">
        <f t="shared" si="35"/>
        <v>-0.8784590880722476</v>
      </c>
    </row>
    <row r="246" spans="1:43">
      <c r="A246">
        <v>43071.968860839741</v>
      </c>
      <c r="B246">
        <v>-2.9929077023538701E-2</v>
      </c>
      <c r="C246">
        <v>2.3224704371438918</v>
      </c>
      <c r="D246">
        <v>-1.7180092978293302E-2</v>
      </c>
      <c r="E246">
        <v>-0.1024293166986503</v>
      </c>
      <c r="F246">
        <v>0.99574162209460093</v>
      </c>
      <c r="G246">
        <v>4.0384264032167057E-2</v>
      </c>
      <c r="H246">
        <v>0.99802242868849578</v>
      </c>
      <c r="I246">
        <v>-1.7841953664664647E-3</v>
      </c>
      <c r="J246">
        <v>78.801769523121237</v>
      </c>
      <c r="K246">
        <v>1219.592983713577</v>
      </c>
      <c r="L246">
        <v>1222.1361482270954</v>
      </c>
      <c r="M246">
        <v>86.303077022569511</v>
      </c>
      <c r="N246">
        <v>5.2759028540695151E-5</v>
      </c>
      <c r="O246">
        <v>-8.1653675323746142E-4</v>
      </c>
      <c r="P246">
        <v>3.9724649502923979E-5</v>
      </c>
      <c r="Q246">
        <v>3.5969224436025084E-5</v>
      </c>
      <c r="R246">
        <v>132.90963983260025</v>
      </c>
      <c r="S246">
        <v>1.3034379037771172E-5</v>
      </c>
      <c r="T246">
        <v>-8.5250597767348648E-4</v>
      </c>
      <c r="U246">
        <v>17.930564719679008</v>
      </c>
      <c r="V246">
        <v>1172.738153639079</v>
      </c>
      <c r="W246">
        <v>1172.8752201969155</v>
      </c>
      <c r="X246">
        <v>89.124045178280909</v>
      </c>
      <c r="Y246">
        <v>4.0315362853745998E-2</v>
      </c>
      <c r="Z246">
        <v>89.164360541134656</v>
      </c>
      <c r="AA246">
        <v>4.3333768815434439</v>
      </c>
      <c r="AB246" s="7">
        <f t="shared" si="27"/>
        <v>270629.1618977249</v>
      </c>
      <c r="AC246" s="7">
        <f>等価回路パラメータ!$B$4/(等価回路パラメータ!$B$4^2+(AB246*等価回路パラメータ!$B$5)^2)</f>
        <v>1.575747390688175E-7</v>
      </c>
      <c r="AD246" s="7">
        <f>-(AB246*等価回路パラメータ!$B$5)/(等価回路パラメータ!$B$4^2+(AB246*等価回路パラメータ!$B$5)^2)</f>
        <v>-8.1853431355003207E-4</v>
      </c>
      <c r="AE246" s="7">
        <f>AB246*等価回路パラメータ!$B$6</f>
        <v>2.9341433175419849E-6</v>
      </c>
      <c r="AF246" s="7">
        <f>1/等価回路パラメータ!$B$7</f>
        <v>2.0783638028968546E-5</v>
      </c>
      <c r="AG246" s="7">
        <f>AB246*等価回路パラメータ!$B$9-1/(AB246*等価回路パラメータ!$B$10)</f>
        <v>-126671.89549128729</v>
      </c>
      <c r="AH246" s="7">
        <f>等価回路パラメータ!$B$8/(等価回路パラメータ!$B$8^2+AG246^2)</f>
        <v>1.0760837053738508E-9</v>
      </c>
      <c r="AI246" s="7">
        <f>-AG246/(等価回路パラメータ!$B$8^2+AG246^2)</f>
        <v>7.8944108126058988E-6</v>
      </c>
      <c r="AJ246" s="7">
        <f t="shared" si="28"/>
        <v>2.094228885174274E-5</v>
      </c>
      <c r="AK246" s="7">
        <f t="shared" si="29"/>
        <v>-8.0770575941988422E-4</v>
      </c>
      <c r="AL246" s="7">
        <f t="shared" si="30"/>
        <v>32.079376762285989</v>
      </c>
      <c r="AM246" s="7">
        <f t="shared" si="31"/>
        <v>1237.2428607459781</v>
      </c>
      <c r="AN246" s="7">
        <f t="shared" si="32"/>
        <v>1237.6586697794946</v>
      </c>
      <c r="AO246" s="9">
        <f t="shared" si="33"/>
        <v>88.514761132480089</v>
      </c>
      <c r="AP246" s="9">
        <f t="shared" si="34"/>
        <v>61.852017768149999</v>
      </c>
      <c r="AQ246" s="9">
        <f t="shared" si="35"/>
        <v>-0.64959940865458066</v>
      </c>
    </row>
    <row r="247" spans="1:43">
      <c r="A247">
        <v>44156.089429396263</v>
      </c>
      <c r="B247">
        <v>-2.7995408009992711E-2</v>
      </c>
      <c r="C247">
        <v>2.260841053620041</v>
      </c>
      <c r="D247">
        <v>-1.556718482377982E-2</v>
      </c>
      <c r="E247">
        <v>-9.6507802628522654E-2</v>
      </c>
      <c r="F247">
        <v>0.99600619289213677</v>
      </c>
      <c r="G247">
        <v>3.932193863048717E-2</v>
      </c>
      <c r="H247">
        <v>0.99820795068872004</v>
      </c>
      <c r="I247">
        <v>-1.6813620097498999E-3</v>
      </c>
      <c r="J247">
        <v>77.517888343637097</v>
      </c>
      <c r="K247">
        <v>1253.5373033301628</v>
      </c>
      <c r="L247">
        <v>1255.9318428376253</v>
      </c>
      <c r="M247">
        <v>86.461374330920108</v>
      </c>
      <c r="N247">
        <v>4.914391943176337E-5</v>
      </c>
      <c r="O247">
        <v>-7.9470348787724784E-4</v>
      </c>
      <c r="P247">
        <v>3.5992455710316695E-5</v>
      </c>
      <c r="Q247">
        <v>3.3883526650674636E-5</v>
      </c>
      <c r="R247">
        <v>122.12881225507053</v>
      </c>
      <c r="S247">
        <v>1.3151463721446675E-5</v>
      </c>
      <c r="T247">
        <v>-8.2858701452792247E-4</v>
      </c>
      <c r="U247">
        <v>19.15086741589187</v>
      </c>
      <c r="V247">
        <v>1206.5698840713069</v>
      </c>
      <c r="W247">
        <v>1206.7218572938125</v>
      </c>
      <c r="X247">
        <v>89.090668710964124</v>
      </c>
      <c r="Y247">
        <v>4.1330099705914905E-2</v>
      </c>
      <c r="Z247">
        <v>89.131998810670041</v>
      </c>
      <c r="AA247">
        <v>4.3489259061949772</v>
      </c>
      <c r="AB247" s="7">
        <f t="shared" si="27"/>
        <v>277440.89232529042</v>
      </c>
      <c r="AC247" s="7">
        <f>等価回路パラメータ!$B$4/(等価回路パラメータ!$B$4^2+(AB247*等価回路パラメータ!$B$5)^2)</f>
        <v>1.4993217369844628E-7</v>
      </c>
      <c r="AD247" s="7">
        <f>-(AB247*等価回路パラメータ!$B$5)/(等価回路パラメータ!$B$4^2+(AB247*等価回路パラメータ!$B$5)^2)</f>
        <v>-7.9843765568276778E-4</v>
      </c>
      <c r="AE247" s="7">
        <f>AB247*等価回路パラメータ!$B$6</f>
        <v>3.0079956443747156E-6</v>
      </c>
      <c r="AF247" s="7">
        <f>1/等価回路パラメータ!$B$7</f>
        <v>2.0783638028968546E-5</v>
      </c>
      <c r="AG247" s="7">
        <f>AB247*等価回路パラメータ!$B$9-1/(AB247*等価回路パラメータ!$B$10)</f>
        <v>-123561.81798039489</v>
      </c>
      <c r="AH247" s="7">
        <f>等価回路パラメータ!$B$8/(等価回路パラメータ!$B$8^2+AG247^2)</f>
        <v>1.1309359622795929E-9</v>
      </c>
      <c r="AI247" s="7">
        <f>-AG247/(等価回路パラメータ!$B$8^2+AG247^2)</f>
        <v>8.0931148215321484E-6</v>
      </c>
      <c r="AJ247" s="7">
        <f t="shared" si="28"/>
        <v>2.0934701138629272E-5</v>
      </c>
      <c r="AK247" s="7">
        <f t="shared" si="29"/>
        <v>-7.8733654521686083E-4</v>
      </c>
      <c r="AL247" s="7">
        <f t="shared" si="30"/>
        <v>33.747298420409315</v>
      </c>
      <c r="AM247" s="7">
        <f t="shared" si="31"/>
        <v>1269.2075789751273</v>
      </c>
      <c r="AN247" s="7">
        <f t="shared" si="32"/>
        <v>1269.6561576578833</v>
      </c>
      <c r="AO247" s="9">
        <f t="shared" si="33"/>
        <v>88.476906124827309</v>
      </c>
      <c r="AP247" s="9">
        <f t="shared" si="34"/>
        <v>62.073722465571599</v>
      </c>
      <c r="AQ247" s="9">
        <f t="shared" si="35"/>
        <v>-0.65509268584273173</v>
      </c>
    </row>
    <row r="248" spans="1:43">
      <c r="A248">
        <v>45267.497290320629</v>
      </c>
      <c r="B248">
        <v>-2.83786885095123E-2</v>
      </c>
      <c r="C248">
        <v>2.1991351417667739</v>
      </c>
      <c r="D248">
        <v>-1.5362106780701559E-2</v>
      </c>
      <c r="E248">
        <v>-0.1019974828654746</v>
      </c>
      <c r="F248">
        <v>0.99600401242925796</v>
      </c>
      <c r="G248">
        <v>3.8247558140182374E-2</v>
      </c>
      <c r="H248">
        <v>0.99823135345596559</v>
      </c>
      <c r="I248">
        <v>-1.7770452516908044E-3</v>
      </c>
      <c r="J248">
        <v>84.764722249378863</v>
      </c>
      <c r="K248">
        <v>1287.9849966337283</v>
      </c>
      <c r="L248">
        <v>1290.7712460740668</v>
      </c>
      <c r="M248">
        <v>86.234686518647308</v>
      </c>
      <c r="N248">
        <v>5.0876424086175003E-5</v>
      </c>
      <c r="O248">
        <v>-7.7305828611794213E-4</v>
      </c>
      <c r="P248">
        <v>3.5514166710312322E-5</v>
      </c>
      <c r="Q248">
        <v>3.5810085257036576E-5</v>
      </c>
      <c r="R248">
        <v>125.9038476248663</v>
      </c>
      <c r="S248">
        <v>1.5362257375862681E-5</v>
      </c>
      <c r="T248">
        <v>-8.0886837137497875E-4</v>
      </c>
      <c r="U248">
        <v>23.471600493981846</v>
      </c>
      <c r="V248">
        <v>1235.8493156716233</v>
      </c>
      <c r="W248">
        <v>1236.0721852204947</v>
      </c>
      <c r="X248">
        <v>88.911953124895533</v>
      </c>
      <c r="Y248">
        <v>4.237037746374011E-2</v>
      </c>
      <c r="Z248">
        <v>88.954323502359273</v>
      </c>
      <c r="AA248">
        <v>4.3450939256571806</v>
      </c>
      <c r="AB248" s="7">
        <f t="shared" si="27"/>
        <v>284424.07386733429</v>
      </c>
      <c r="AC248" s="7">
        <f>等価回路パラメータ!$B$4/(等価回路パラメータ!$B$4^2+(AB248*等価回路パラメータ!$B$5)^2)</f>
        <v>1.4266028197682049E-7</v>
      </c>
      <c r="AD248" s="7">
        <f>-(AB248*等価回路パラメータ!$B$5)/(等価回路パラメータ!$B$4^2+(AB248*等価回路パラメータ!$B$5)^2)</f>
        <v>-7.7883441097506589E-4</v>
      </c>
      <c r="AE248" s="7">
        <f>AB248*等価回路パラメータ!$B$6</f>
        <v>3.0837068327517981E-6</v>
      </c>
      <c r="AF248" s="7">
        <f>1/等価回路パラメータ!$B$7</f>
        <v>2.0783638028968546E-5</v>
      </c>
      <c r="AG248" s="7">
        <f>AB248*等価回路パラメータ!$B$9-1/(AB248*等価回路パラメータ!$B$10)</f>
        <v>-120528.09839649106</v>
      </c>
      <c r="AH248" s="7">
        <f>等価回路パラメータ!$B$8/(等価回路パラメータ!$B$8^2+AG248^2)</f>
        <v>1.1885842841795096E-9</v>
      </c>
      <c r="AI248" s="7">
        <f>-AG248/(等価回路パラメータ!$B$8^2+AG248^2)</f>
        <v>8.2968203496215984E-6</v>
      </c>
      <c r="AJ248" s="7">
        <f t="shared" si="28"/>
        <v>2.0927486895229546E-5</v>
      </c>
      <c r="AK248" s="7">
        <f t="shared" si="29"/>
        <v>-7.6745388379269243E-4</v>
      </c>
      <c r="AL248" s="7">
        <f t="shared" si="30"/>
        <v>35.50501398895176</v>
      </c>
      <c r="AM248" s="7">
        <f t="shared" si="31"/>
        <v>1302.0417127173655</v>
      </c>
      <c r="AN248" s="7">
        <f t="shared" si="32"/>
        <v>1302.5257109455945</v>
      </c>
      <c r="AO248" s="9">
        <f t="shared" si="33"/>
        <v>88.438004376186782</v>
      </c>
      <c r="AP248" s="9">
        <f t="shared" si="34"/>
        <v>62.295726094503642</v>
      </c>
      <c r="AQ248" s="9">
        <f t="shared" si="35"/>
        <v>-0.51631912617250464</v>
      </c>
    </row>
    <row r="249" spans="1:43">
      <c r="A249">
        <v>46406.879264199502</v>
      </c>
      <c r="B249">
        <v>-2.750473815164127E-2</v>
      </c>
      <c r="C249">
        <v>2.1405773353574231</v>
      </c>
      <c r="D249">
        <v>-1.6109622832020009E-2</v>
      </c>
      <c r="E249">
        <v>-9.8363089965686434E-2</v>
      </c>
      <c r="F249">
        <v>0.99614280637014252</v>
      </c>
      <c r="G249">
        <v>3.7233341950712567E-2</v>
      </c>
      <c r="H249">
        <v>0.99814555910212266</v>
      </c>
      <c r="I249">
        <v>-1.7135778362402678E-3</v>
      </c>
      <c r="J249">
        <v>87.288413151589197</v>
      </c>
      <c r="K249">
        <v>1323.3091864621481</v>
      </c>
      <c r="L249">
        <v>1326.1849305604535</v>
      </c>
      <c r="M249">
        <v>86.226110203546398</v>
      </c>
      <c r="N249">
        <v>4.9630473765698023E-5</v>
      </c>
      <c r="O249">
        <v>-7.5240755893408193E-4</v>
      </c>
      <c r="P249">
        <v>3.7247660666063433E-5</v>
      </c>
      <c r="Q249">
        <v>3.4537067214505037E-5</v>
      </c>
      <c r="R249">
        <v>118.44677026851852</v>
      </c>
      <c r="S249">
        <v>1.238281309963459E-5</v>
      </c>
      <c r="T249">
        <v>-7.8694462614858701E-4</v>
      </c>
      <c r="U249">
        <v>19.990490572288909</v>
      </c>
      <c r="V249">
        <v>1270.422883989178</v>
      </c>
      <c r="W249">
        <v>1270.5801524802366</v>
      </c>
      <c r="X249">
        <v>89.098507876806579</v>
      </c>
      <c r="Y249">
        <v>4.3436838991290735E-2</v>
      </c>
      <c r="Z249">
        <v>89.141944715797877</v>
      </c>
      <c r="AA249">
        <v>4.3569851067301011</v>
      </c>
      <c r="AB249" s="7">
        <f t="shared" si="27"/>
        <v>291583.02194487531</v>
      </c>
      <c r="AC249" s="7">
        <f>等価回路パラメータ!$B$4/(等価回路パラメータ!$B$4^2+(AB249*等価回路パラメータ!$B$5)^2)</f>
        <v>1.3574108578556945E-7</v>
      </c>
      <c r="AD249" s="7">
        <f>-(AB249*等価回路パラメータ!$B$5)/(等価回路パラメータ!$B$4^2+(AB249*等価回路パラメータ!$B$5)^2)</f>
        <v>-7.5971246515152673E-4</v>
      </c>
      <c r="AE249" s="7">
        <f>AB249*等価回路パラメータ!$B$6</f>
        <v>3.1613236701800028E-6</v>
      </c>
      <c r="AF249" s="7">
        <f>1/等価回路パラメータ!$B$7</f>
        <v>2.0783638028968546E-5</v>
      </c>
      <c r="AG249" s="7">
        <f>AB249*等価回路パラメータ!$B$9-1/(AB249*等価回路パラメータ!$B$10)</f>
        <v>-117568.86198131857</v>
      </c>
      <c r="AH249" s="7">
        <f>等価回路パラメータ!$B$8/(等価回路パラメータ!$B$8^2+AG249^2)</f>
        <v>1.2491712019226441E-9</v>
      </c>
      <c r="AI249" s="7">
        <f>-AG249/(等価回路パラメータ!$B$8^2+AG249^2)</f>
        <v>8.5056532961080261E-6</v>
      </c>
      <c r="AJ249" s="7">
        <f t="shared" si="28"/>
        <v>2.092062828595604E-5</v>
      </c>
      <c r="AK249" s="7">
        <f t="shared" si="29"/>
        <v>-7.4804548818523879E-4</v>
      </c>
      <c r="AL249" s="7">
        <f t="shared" si="30"/>
        <v>37.357616035839939</v>
      </c>
      <c r="AM249" s="7">
        <f t="shared" si="31"/>
        <v>1335.7723173030192</v>
      </c>
      <c r="AN249" s="7">
        <f t="shared" si="32"/>
        <v>1336.2946064206646</v>
      </c>
      <c r="AO249" s="9">
        <f t="shared" si="33"/>
        <v>88.398023439731034</v>
      </c>
      <c r="AP249" s="9">
        <f t="shared" si="34"/>
        <v>62.518044310065676</v>
      </c>
      <c r="AQ249" s="9">
        <f t="shared" si="35"/>
        <v>-0.74392127606682834</v>
      </c>
    </row>
    <row r="250" spans="1:43">
      <c r="A250">
        <v>47574.939458879373</v>
      </c>
      <c r="B250">
        <v>-2.8048530574084601E-2</v>
      </c>
      <c r="C250">
        <v>2.0849469427791969</v>
      </c>
      <c r="D250">
        <v>-1.679108255052951E-2</v>
      </c>
      <c r="E250">
        <v>-0.1029467215419118</v>
      </c>
      <c r="F250">
        <v>0.99611612271337591</v>
      </c>
      <c r="G250">
        <v>3.6263865694678578E-2</v>
      </c>
      <c r="H250">
        <v>0.99806711144813498</v>
      </c>
      <c r="I250">
        <v>-1.7932882394490013E-3</v>
      </c>
      <c r="J250">
        <v>95.609714296472987</v>
      </c>
      <c r="K250">
        <v>1357.6943762124702</v>
      </c>
      <c r="L250">
        <v>1361.0566618134683</v>
      </c>
      <c r="M250">
        <v>85.971844074560664</v>
      </c>
      <c r="N250">
        <v>5.1611871729256994E-5</v>
      </c>
      <c r="O250">
        <v>-7.3290824586426536E-4</v>
      </c>
      <c r="P250">
        <v>3.8823238011464329E-5</v>
      </c>
      <c r="Q250">
        <v>3.6149297825067352E-5</v>
      </c>
      <c r="R250">
        <v>120.93214418345978</v>
      </c>
      <c r="S250">
        <v>1.2788633717792665E-5</v>
      </c>
      <c r="T250">
        <v>-7.6905754368933267E-4</v>
      </c>
      <c r="U250">
        <v>21.616550914666743</v>
      </c>
      <c r="V250">
        <v>1299.9333561598314</v>
      </c>
      <c r="W250">
        <v>1300.113074209474</v>
      </c>
      <c r="X250">
        <v>89.047318089853519</v>
      </c>
      <c r="Y250">
        <v>4.4530143333511095E-2</v>
      </c>
      <c r="Z250">
        <v>89.091848233187036</v>
      </c>
      <c r="AA250">
        <v>4.3487353147700212</v>
      </c>
      <c r="AB250" s="7">
        <f t="shared" si="27"/>
        <v>298922.16059798922</v>
      </c>
      <c r="AC250" s="7">
        <f>等価回路パラメータ!$B$4/(等価回路パラメータ!$B$4^2+(AB250*等価回路パラメータ!$B$5)^2)</f>
        <v>1.2915747896660442E-7</v>
      </c>
      <c r="AD250" s="7">
        <f>-(AB250*等価回路パラメータ!$B$5)/(等価回路パラメータ!$B$4^2+(AB250*等価回路パラメータ!$B$5)^2)</f>
        <v>-7.4106000136598218E-4</v>
      </c>
      <c r="AE250" s="7">
        <f>AB250*等価回路パラメータ!$B$6</f>
        <v>3.2408941218066696E-6</v>
      </c>
      <c r="AF250" s="7">
        <f>1/等価回路パラメータ!$B$7</f>
        <v>2.0783638028968546E-5</v>
      </c>
      <c r="AG250" s="7">
        <f>AB250*等価回路パラメータ!$B$9-1/(AB250*等価回路パラメータ!$B$10)</f>
        <v>-114682.28000524387</v>
      </c>
      <c r="AH250" s="7">
        <f>等価回路パラメータ!$B$8/(等価回路パラメータ!$B$8^2+AG250^2)</f>
        <v>1.3128465122448704E-9</v>
      </c>
      <c r="AI250" s="7">
        <f>-AG250/(等価回路パラメータ!$B$8^2+AG250^2)</f>
        <v>8.7197427299657014E-6</v>
      </c>
      <c r="AJ250" s="7">
        <f t="shared" si="28"/>
        <v>2.0914108354447397E-5</v>
      </c>
      <c r="AK250" s="7">
        <f t="shared" si="29"/>
        <v>-7.2909936451420981E-4</v>
      </c>
      <c r="AL250" s="7">
        <f t="shared" si="30"/>
        <v>39.310513303413984</v>
      </c>
      <c r="AM250" s="7">
        <f t="shared" si="31"/>
        <v>1370.42754979089</v>
      </c>
      <c r="AN250" s="7">
        <f t="shared" si="32"/>
        <v>1370.9912420150758</v>
      </c>
      <c r="AO250" s="9">
        <f t="shared" si="33"/>
        <v>88.356929518663065</v>
      </c>
      <c r="AP250" s="9">
        <f t="shared" si="34"/>
        <v>62.740693609916093</v>
      </c>
      <c r="AQ250" s="9">
        <f t="shared" si="35"/>
        <v>-0.73491871452398527</v>
      </c>
    </row>
    <row r="251" spans="1:43">
      <c r="A251">
        <v>48772.399704586693</v>
      </c>
      <c r="B251">
        <v>-2.7642066334898029E-2</v>
      </c>
      <c r="C251">
        <v>2.02617557768454</v>
      </c>
      <c r="D251">
        <v>-1.682850075458895E-2</v>
      </c>
      <c r="E251">
        <v>-0.10145309629227479</v>
      </c>
      <c r="F251">
        <v>0.99619941344588969</v>
      </c>
      <c r="G251">
        <v>3.5243726095334195E-2</v>
      </c>
      <c r="H251">
        <v>0.99806285826352426</v>
      </c>
      <c r="I251">
        <v>-1.7672623350368285E-3</v>
      </c>
      <c r="J251">
        <v>100.82432703777782</v>
      </c>
      <c r="K251">
        <v>1396.7745372546003</v>
      </c>
      <c r="L251">
        <v>1400.4087449189342</v>
      </c>
      <c r="M251">
        <v>85.871340587615222</v>
      </c>
      <c r="N251">
        <v>5.141095884563734E-5</v>
      </c>
      <c r="O251">
        <v>-7.1222412647023307E-4</v>
      </c>
      <c r="P251">
        <v>3.8910845595489353E-5</v>
      </c>
      <c r="Q251">
        <v>3.5624971774197153E-5</v>
      </c>
      <c r="R251">
        <v>116.25202757533199</v>
      </c>
      <c r="S251">
        <v>1.2500113250147987E-5</v>
      </c>
      <c r="T251">
        <v>-7.4784909824443025E-4</v>
      </c>
      <c r="U251">
        <v>22.344193388721255</v>
      </c>
      <c r="V251">
        <v>1336.794678764732</v>
      </c>
      <c r="W251">
        <v>1336.9814045647363</v>
      </c>
      <c r="X251">
        <v>89.042404347146174</v>
      </c>
      <c r="Y251">
        <v>4.5650966123493147E-2</v>
      </c>
      <c r="Z251">
        <v>89.088055313269663</v>
      </c>
      <c r="AA251">
        <v>4.3622516487402025</v>
      </c>
      <c r="AB251" s="7">
        <f t="shared" si="27"/>
        <v>306446.02521974908</v>
      </c>
      <c r="AC251" s="7">
        <f>等価回路パラメータ!$B$4/(等価回路パラメータ!$B$4^2+(AB251*等価回路パラメータ!$B$5)^2)</f>
        <v>1.2289318503100982E-7</v>
      </c>
      <c r="AD251" s="7">
        <f>-(AB251*等価回路パラメータ!$B$5)/(等価回路パラメータ!$B$4^2+(AB251*等価回路パラメータ!$B$5)^2)</f>
        <v>-7.2286549289904758E-4</v>
      </c>
      <c r="AE251" s="7">
        <f>AB251*等価回路パラメータ!$B$6</f>
        <v>3.3224673600609052E-6</v>
      </c>
      <c r="AF251" s="7">
        <f>1/等価回路パラメータ!$B$7</f>
        <v>2.0783638028968546E-5</v>
      </c>
      <c r="AG251" s="7">
        <f>AB251*等価回路パラメータ!$B$9-1/(AB251*等価回路パラメータ!$B$10)</f>
        <v>-111866.56863715031</v>
      </c>
      <c r="AH251" s="7">
        <f>等価回路パラメータ!$B$8/(等価回路パラメータ!$B$8^2+AG251^2)</f>
        <v>1.3797676481984306E-9</v>
      </c>
      <c r="AI251" s="7">
        <f>-AG251/(等価回路パラメータ!$B$8^2+AG251^2)</f>
        <v>8.9392209697582656E-6</v>
      </c>
      <c r="AJ251" s="7">
        <f t="shared" si="28"/>
        <v>2.0907910981647754E-5</v>
      </c>
      <c r="AK251" s="7">
        <f t="shared" si="29"/>
        <v>-7.1060380456922849E-4</v>
      </c>
      <c r="AL251" s="7">
        <f t="shared" si="30"/>
        <v>41.369453191073632</v>
      </c>
      <c r="AM251" s="7">
        <f t="shared" si="31"/>
        <v>1406.0367320450839</v>
      </c>
      <c r="AN251" s="7">
        <f t="shared" si="32"/>
        <v>1406.6452017183819</v>
      </c>
      <c r="AO251" s="9">
        <f t="shared" si="33"/>
        <v>88.314687388039957</v>
      </c>
      <c r="AP251" s="9">
        <f t="shared" si="34"/>
        <v>62.963691382000604</v>
      </c>
      <c r="AQ251" s="9">
        <f t="shared" si="35"/>
        <v>-0.77336792522970654</v>
      </c>
    </row>
    <row r="252" spans="1:43">
      <c r="A252">
        <v>50000.000000000058</v>
      </c>
      <c r="B252">
        <v>-2.6526124625951171E-2</v>
      </c>
      <c r="C252">
        <v>1.9680568283267581</v>
      </c>
      <c r="D252">
        <v>-1.6941743457254889E-2</v>
      </c>
      <c r="E252">
        <v>-0.1084765402109724</v>
      </c>
      <c r="F252">
        <v>0.99636265287583892</v>
      </c>
      <c r="G252">
        <v>3.4237598259619653E-2</v>
      </c>
      <c r="H252">
        <v>0.99804962192530777</v>
      </c>
      <c r="I252">
        <v>-1.8895824478438535E-3</v>
      </c>
      <c r="J252">
        <v>103.00348467036085</v>
      </c>
      <c r="K252">
        <v>1438.3076847581285</v>
      </c>
      <c r="L252">
        <v>1441.9912322509197</v>
      </c>
      <c r="M252">
        <v>85.903792480376922</v>
      </c>
      <c r="N252">
        <v>4.9536655082873114E-5</v>
      </c>
      <c r="O252">
        <v>-6.9171399308407119E-4</v>
      </c>
      <c r="P252">
        <v>3.9168634552187496E-5</v>
      </c>
      <c r="Q252">
        <v>3.809172828349403E-5</v>
      </c>
      <c r="R252">
        <v>121.24973694462849</v>
      </c>
      <c r="S252">
        <v>1.0368020530685618E-5</v>
      </c>
      <c r="T252">
        <v>-7.2980572136756522E-4</v>
      </c>
      <c r="U252">
        <v>19.462278279182655</v>
      </c>
      <c r="V252">
        <v>1369.9511875924045</v>
      </c>
      <c r="W252">
        <v>1370.0894265199099</v>
      </c>
      <c r="X252">
        <v>89.186079471207876</v>
      </c>
      <c r="Y252">
        <v>4.6800000000000057E-2</v>
      </c>
      <c r="Z252">
        <v>89.23287947120788</v>
      </c>
      <c r="AA252">
        <v>4.3606900659988668</v>
      </c>
      <c r="AB252" s="7">
        <f t="shared" si="27"/>
        <v>314159.2653589797</v>
      </c>
      <c r="AC252" s="7">
        <f>等価回路パラメータ!$B$4/(等価回路パラメータ!$B$4^2+(AB252*等価回路パラメータ!$B$5)^2)</f>
        <v>1.1693271691910168E-7</v>
      </c>
      <c r="AD252" s="7">
        <f>-(AB252*等価回路パラメータ!$B$5)/(等価回路パラメータ!$B$4^2+(AB252*等価回路パラメータ!$B$5)^2)</f>
        <v>-7.0511769603495765E-4</v>
      </c>
      <c r="AE252" s="7">
        <f>AB252*等価回路パラメータ!$B$6</f>
        <v>3.4060937950408616E-6</v>
      </c>
      <c r="AF252" s="7">
        <f>1/等価回路パラメータ!$B$7</f>
        <v>2.0783638028968546E-5</v>
      </c>
      <c r="AG252" s="7">
        <f>AB252*等価回路パラメータ!$B$9-1/(AB252*等価回路パラメータ!$B$10)</f>
        <v>-109119.98784207701</v>
      </c>
      <c r="AH252" s="7">
        <f>等価回路パラメータ!$B$8/(等価回路パラメータ!$B$8^2+AG252^2)</f>
        <v>1.4501000684700458E-9</v>
      </c>
      <c r="AI252" s="7">
        <f>-AG252/(等価回路パラメータ!$B$8^2+AG252^2)</f>
        <v>9.1642236655025726E-6</v>
      </c>
      <c r="AJ252" s="7">
        <f t="shared" si="28"/>
        <v>2.0902020845956116E-5</v>
      </c>
      <c r="AK252" s="7">
        <f t="shared" si="29"/>
        <v>-6.9254737857441428E-4</v>
      </c>
      <c r="AL252" s="7">
        <f t="shared" si="30"/>
        <v>43.540546125481363</v>
      </c>
      <c r="AM252" s="7">
        <f t="shared" si="31"/>
        <v>1442.6304185192848</v>
      </c>
      <c r="AN252" s="7">
        <f t="shared" si="32"/>
        <v>1443.2873253770476</v>
      </c>
      <c r="AO252" s="9">
        <f t="shared" si="33"/>
        <v>88.271260310666591</v>
      </c>
      <c r="AP252" s="9">
        <f t="shared" si="34"/>
        <v>63.187055955260611</v>
      </c>
      <c r="AQ252" s="9">
        <f t="shared" si="35"/>
        <v>-0.96161916054128938</v>
      </c>
    </row>
    <row r="253" spans="1:43">
      <c r="A253">
        <v>51258.498969549342</v>
      </c>
      <c r="B253">
        <v>-2.737460405091912E-2</v>
      </c>
      <c r="C253">
        <v>1.9118816289638121</v>
      </c>
      <c r="D253">
        <v>-1.730093454997618E-2</v>
      </c>
      <c r="E253">
        <v>-0.10186187085824371</v>
      </c>
      <c r="F253">
        <v>0.99629841400226449</v>
      </c>
      <c r="G253">
        <v>3.3257457075263314E-2</v>
      </c>
      <c r="H253">
        <v>0.99800856151888639</v>
      </c>
      <c r="I253">
        <v>-1.7742864688496411E-3</v>
      </c>
      <c r="J253">
        <v>114.82362596165942</v>
      </c>
      <c r="K253">
        <v>1479.0857695440445</v>
      </c>
      <c r="L253">
        <v>1483.5360389106431</v>
      </c>
      <c r="M253">
        <v>85.560946754692665</v>
      </c>
      <c r="N253">
        <v>5.2171708047620839E-5</v>
      </c>
      <c r="O253">
        <v>-6.7204314704196009E-4</v>
      </c>
      <c r="P253">
        <v>4.0004924828882813E-5</v>
      </c>
      <c r="Q253">
        <v>3.577045720816093E-5</v>
      </c>
      <c r="R253">
        <v>111.06538809725866</v>
      </c>
      <c r="S253">
        <v>1.2166783218738026E-5</v>
      </c>
      <c r="T253">
        <v>-7.0781360425012103E-4</v>
      </c>
      <c r="U253">
        <v>24.277818304165155</v>
      </c>
      <c r="V253">
        <v>1412.3840104864703</v>
      </c>
      <c r="W253">
        <v>1412.5926537892856</v>
      </c>
      <c r="X253">
        <v>89.015225648799273</v>
      </c>
      <c r="Y253">
        <v>4.797795503549819E-2</v>
      </c>
      <c r="Z253">
        <v>89.063203603834765</v>
      </c>
      <c r="AA253">
        <v>4.3853780608444026</v>
      </c>
      <c r="AB253" s="7">
        <f t="shared" si="27"/>
        <v>322066.64759355236</v>
      </c>
      <c r="AC253" s="7">
        <f>等価回路パラメータ!$B$4/(等価回路パラメータ!$B$4^2+(AB253*等価回路パラメータ!$B$5)^2)</f>
        <v>1.1126133871217465E-7</v>
      </c>
      <c r="AD253" s="7">
        <f>-(AB253*等価回路パラメータ!$B$5)/(等価回路パラメータ!$B$4^2+(AB253*等価回路パラメータ!$B$5)^2)</f>
        <v>-6.8780564311330154E-4</v>
      </c>
      <c r="AE253" s="7">
        <f>AB253*等価回路パラメータ!$B$6</f>
        <v>3.4918251056658036E-6</v>
      </c>
      <c r="AF253" s="7">
        <f>1/等価回路パラメータ!$B$7</f>
        <v>2.0783638028968546E-5</v>
      </c>
      <c r="AG253" s="7">
        <f>AB253*等価回路パラメータ!$B$9-1/(AB253*等価回路パラメータ!$B$10)</f>
        <v>-106440.84030592474</v>
      </c>
      <c r="AH253" s="7">
        <f>等価回路パラメータ!$B$8/(等価回路パラメータ!$B$8^2+AG253^2)</f>
        <v>1.524017666551033E-9</v>
      </c>
      <c r="AI253" s="7">
        <f>-AG253/(等価回路パラメータ!$B$8^2+AG253^2)</f>
        <v>9.3948898825984567E-6</v>
      </c>
      <c r="AJ253" s="7">
        <f t="shared" si="28"/>
        <v>2.0896423385347273E-5</v>
      </c>
      <c r="AK253" s="7">
        <f t="shared" si="29"/>
        <v>-6.7491892812503737E-4</v>
      </c>
      <c r="AL253" s="7">
        <f t="shared" si="30"/>
        <v>45.83029200510439</v>
      </c>
      <c r="AM253" s="7">
        <f t="shared" si="31"/>
        <v>1480.2404691623967</v>
      </c>
      <c r="AN253" s="7">
        <f t="shared" si="32"/>
        <v>1480.949783825024</v>
      </c>
      <c r="AO253" s="9">
        <f t="shared" si="33"/>
        <v>88.226609946530061</v>
      </c>
      <c r="AP253" s="9">
        <f t="shared" si="34"/>
        <v>63.410806653510804</v>
      </c>
      <c r="AQ253" s="9">
        <f t="shared" si="35"/>
        <v>-0.83659365730471791</v>
      </c>
    </row>
    <row r="254" spans="1:43">
      <c r="A254">
        <v>52548.67433222571</v>
      </c>
      <c r="B254">
        <v>-2.5531540850182319E-2</v>
      </c>
      <c r="C254">
        <v>1.8643183492343101</v>
      </c>
      <c r="D254">
        <v>-1.7516033296073472E-2</v>
      </c>
      <c r="E254">
        <v>-0.1024126258308513</v>
      </c>
      <c r="F254">
        <v>0.99653711218651142</v>
      </c>
      <c r="G254">
        <v>3.2437264844844459E-2</v>
      </c>
      <c r="H254">
        <v>0.99798382988189727</v>
      </c>
      <c r="I254">
        <v>-1.7838356379983307E-3</v>
      </c>
      <c r="J254">
        <v>112.25322357037668</v>
      </c>
      <c r="K254">
        <v>1517.9710158203291</v>
      </c>
      <c r="L254">
        <v>1522.1158927862696</v>
      </c>
      <c r="M254">
        <v>85.770702911207565</v>
      </c>
      <c r="N254">
        <v>4.8451070875135229E-5</v>
      </c>
      <c r="O254">
        <v>-6.5519117344368829E-4</v>
      </c>
      <c r="P254">
        <v>4.0502849160890421E-5</v>
      </c>
      <c r="Q254">
        <v>3.5964754219425958E-5</v>
      </c>
      <c r="R254">
        <v>108.92698024917618</v>
      </c>
      <c r="S254">
        <v>7.9482217142448088E-6</v>
      </c>
      <c r="T254">
        <v>-6.9115592766311423E-4</v>
      </c>
      <c r="U254">
        <v>16.636442695121737</v>
      </c>
      <c r="V254">
        <v>1446.6601961233298</v>
      </c>
      <c r="W254">
        <v>1446.7558516464135</v>
      </c>
      <c r="X254">
        <v>89.34113350250307</v>
      </c>
      <c r="Y254">
        <v>4.9185559174963263E-2</v>
      </c>
      <c r="Z254">
        <v>89.390319061678028</v>
      </c>
      <c r="AA254">
        <v>4.3815210205240342</v>
      </c>
      <c r="AB254" s="7">
        <f t="shared" si="27"/>
        <v>330173.05847600562</v>
      </c>
      <c r="AC254" s="7">
        <f>等価回路パラメータ!$B$4/(等価回路パラメータ!$B$4^2+(AB254*等価回路パラメータ!$B$5)^2)</f>
        <v>1.0586502920126914E-7</v>
      </c>
      <c r="AD254" s="7">
        <f>-(AB254*等価回路パラメータ!$B$5)/(等価回路パラメータ!$B$4^2+(AB254*等価回路パラメータ!$B$5)^2)</f>
        <v>-6.7091863575133477E-4</v>
      </c>
      <c r="AE254" s="7">
        <f>AB254*等価回路パラメータ!$B$6</f>
        <v>3.5797142716123349E-6</v>
      </c>
      <c r="AF254" s="7">
        <f>1/等価回路パラメータ!$B$7</f>
        <v>2.0783638028968546E-5</v>
      </c>
      <c r="AG254" s="7">
        <f>AB254*等価回路パラメータ!$B$9-1/(AB254*等価回路パラメータ!$B$10)</f>
        <v>-103827.47038655984</v>
      </c>
      <c r="AH254" s="7">
        <f>等価回路パラメータ!$B$8/(等価回路パラメータ!$B$8^2+AG254^2)</f>
        <v>1.6017032007722043E-9</v>
      </c>
      <c r="AI254" s="7">
        <f>-AG254/(等価回路パラメータ!$B$8^2+AG254^2)</f>
        <v>9.631362187877139E-6</v>
      </c>
      <c r="AJ254" s="7">
        <f t="shared" si="28"/>
        <v>2.0891104761370589E-5</v>
      </c>
      <c r="AK254" s="7">
        <f t="shared" si="29"/>
        <v>-6.5770755929184536E-4</v>
      </c>
      <c r="AL254" s="7">
        <f t="shared" si="30"/>
        <v>48.245608927161484</v>
      </c>
      <c r="AM254" s="7">
        <f t="shared" si="31"/>
        <v>1518.9001279006777</v>
      </c>
      <c r="AN254" s="7">
        <f t="shared" si="32"/>
        <v>1519.666159825061</v>
      </c>
      <c r="AO254" s="9">
        <f t="shared" si="33"/>
        <v>88.180696255192004</v>
      </c>
      <c r="AP254" s="9">
        <f t="shared" si="34"/>
        <v>63.634963852714002</v>
      </c>
      <c r="AQ254" s="9">
        <f t="shared" si="35"/>
        <v>-1.2096228064860384</v>
      </c>
    </row>
    <row r="255" spans="1:43">
      <c r="A255">
        <v>53871.32338219144</v>
      </c>
      <c r="B255">
        <v>-2.5889057551852581E-2</v>
      </c>
      <c r="C255">
        <v>1.816924915828245</v>
      </c>
      <c r="D255">
        <v>-1.7275778598284421E-2</v>
      </c>
      <c r="E255">
        <v>-0.105518122888725</v>
      </c>
      <c r="F255">
        <v>0.99652258409853389</v>
      </c>
      <c r="G255">
        <v>3.1611645604978235E-2</v>
      </c>
      <c r="H255">
        <v>0.99801133668542363</v>
      </c>
      <c r="I255">
        <v>-1.8379783435970396E-3</v>
      </c>
      <c r="J255">
        <v>121.42530239898888</v>
      </c>
      <c r="K255">
        <v>1556.5332797149804</v>
      </c>
      <c r="L255">
        <v>1561.2622953632615</v>
      </c>
      <c r="M255">
        <v>85.53938487164001</v>
      </c>
      <c r="N255">
        <v>4.9814692125867796E-5</v>
      </c>
      <c r="O255">
        <v>-6.3856728853668222E-4</v>
      </c>
      <c r="P255">
        <v>3.994432910381337E-5</v>
      </c>
      <c r="Q255">
        <v>3.7054300995438251E-5</v>
      </c>
      <c r="R255">
        <v>109.47151092613525</v>
      </c>
      <c r="S255">
        <v>9.8703630220544256E-6</v>
      </c>
      <c r="T255">
        <v>-6.7562158953212044E-4</v>
      </c>
      <c r="U255">
        <v>21.618890679962231</v>
      </c>
      <c r="V255">
        <v>1479.8026427681566</v>
      </c>
      <c r="W255">
        <v>1479.9605528451943</v>
      </c>
      <c r="X255">
        <v>89.163007927378374</v>
      </c>
      <c r="Y255">
        <v>5.0423558685731194E-2</v>
      </c>
      <c r="Z255">
        <v>89.21343148606411</v>
      </c>
      <c r="AA255">
        <v>4.3718604001263275</v>
      </c>
      <c r="AB255" s="7">
        <f t="shared" si="27"/>
        <v>338483.50755330536</v>
      </c>
      <c r="AC255" s="7">
        <f>等価回路パラメータ!$B$4/(等価回路パラメータ!$B$4^2+(AB255*等価回路パラメータ!$B$5)^2)</f>
        <v>1.0073044722289792E-7</v>
      </c>
      <c r="AD255" s="7">
        <f>-(AB255*等価回路パラメータ!$B$5)/(等価回路パラメータ!$B$4^2+(AB255*等価回路パラメータ!$B$5)^2)</f>
        <v>-6.544462382327013E-4</v>
      </c>
      <c r="AE255" s="7">
        <f>AB255*等価回路パラメータ!$B$6</f>
        <v>3.6698156060544342E-6</v>
      </c>
      <c r="AF255" s="7">
        <f>1/等価回路パラメータ!$B$7</f>
        <v>2.0783638028968546E-5</v>
      </c>
      <c r="AG255" s="7">
        <f>AB255*等価回路パラメータ!$B$9-1/(AB255*等価回路パラメータ!$B$10)</f>
        <v>-101278.26309067152</v>
      </c>
      <c r="AH255" s="7">
        <f>等価回路パラメータ!$B$8/(等価回路パラメータ!$B$8^2+AG255^2)</f>
        <v>1.6833487462678452E-9</v>
      </c>
      <c r="AI255" s="7">
        <f>-AG255/(等価回路パラメータ!$B$8^2+AG255^2)</f>
        <v>9.8737867378218607E-6</v>
      </c>
      <c r="AJ255" s="7">
        <f t="shared" si="28"/>
        <v>2.0886051824937712E-5</v>
      </c>
      <c r="AK255" s="7">
        <f t="shared" si="29"/>
        <v>-6.4090263588882494E-4</v>
      </c>
      <c r="AL255" s="7">
        <f t="shared" si="30"/>
        <v>50.793864429038607</v>
      </c>
      <c r="AM255" s="7">
        <f t="shared" si="31"/>
        <v>1558.6441071970073</v>
      </c>
      <c r="AN255" s="7">
        <f t="shared" si="32"/>
        <v>1559.4715353489437</v>
      </c>
      <c r="AO255" s="9">
        <f t="shared" si="33"/>
        <v>88.133477390495983</v>
      </c>
      <c r="AP255" s="9">
        <f t="shared" si="34"/>
        <v>63.859549041899122</v>
      </c>
      <c r="AQ255" s="9">
        <f t="shared" si="35"/>
        <v>-1.0799540955681266</v>
      </c>
    </row>
    <row r="256" spans="1:43">
      <c r="A256">
        <v>55227.263481486327</v>
      </c>
      <c r="B256">
        <v>-2.542111880095458E-2</v>
      </c>
      <c r="C256">
        <v>1.7613197615314209</v>
      </c>
      <c r="D256">
        <v>-1.640388799338853E-2</v>
      </c>
      <c r="E256">
        <v>-0.1056509927581146</v>
      </c>
      <c r="F256">
        <v>0.99660648285748554</v>
      </c>
      <c r="G256">
        <v>3.06461636240602E-2</v>
      </c>
      <c r="H256">
        <v>0.99811151794146713</v>
      </c>
      <c r="I256">
        <v>-1.8404774866166774E-3</v>
      </c>
      <c r="J256">
        <v>127.96014144532019</v>
      </c>
      <c r="K256">
        <v>1605.3157098634458</v>
      </c>
      <c r="L256">
        <v>1610.4075031286602</v>
      </c>
      <c r="M256">
        <v>85.44257411558111</v>
      </c>
      <c r="N256">
        <v>4.9340453947836188E-5</v>
      </c>
      <c r="O256">
        <v>-6.1899748593277344E-4</v>
      </c>
      <c r="P256">
        <v>3.7924669907188842E-5</v>
      </c>
      <c r="Q256">
        <v>3.7097236215496545E-5</v>
      </c>
      <c r="R256">
        <v>106.90749724949167</v>
      </c>
      <c r="S256">
        <v>1.1415784040647346E-5</v>
      </c>
      <c r="T256">
        <v>-6.5609472214826997E-4</v>
      </c>
      <c r="U256">
        <v>26.511920882288095</v>
      </c>
      <c r="V256">
        <v>1523.7088668589913</v>
      </c>
      <c r="W256">
        <v>1523.9394977798759</v>
      </c>
      <c r="X256">
        <v>89.003177088687067</v>
      </c>
      <c r="Y256">
        <v>5.169271861867121E-2</v>
      </c>
      <c r="Z256">
        <v>89.054869807305735</v>
      </c>
      <c r="AA256">
        <v>4.3910522214241814</v>
      </c>
      <c r="AB256" s="7">
        <f t="shared" si="27"/>
        <v>347003.13046261063</v>
      </c>
      <c r="AC256" s="7">
        <f>等価回路パラメータ!$B$4/(等価回路パラメータ!$B$4^2+(AB256*等価回路パラメータ!$B$5)^2)</f>
        <v>9.5844898676031351E-8</v>
      </c>
      <c r="AD256" s="7">
        <f>-(AB256*等価回路パラメータ!$B$5)/(等価回路パラメータ!$B$4^2+(AB256*等価回路パラメータ!$B$5)^2)</f>
        <v>-6.3837827105847568E-4</v>
      </c>
      <c r="AE256" s="7">
        <f>AB256*等価回路パラメータ!$B$6</f>
        <v>3.7621847892275426E-6</v>
      </c>
      <c r="AF256" s="7">
        <f>1/等価回路パラメータ!$B$7</f>
        <v>2.0783638028968546E-5</v>
      </c>
      <c r="AG256" s="7">
        <f>AB256*等価回路パラメータ!$B$9-1/(AB256*等価回路パラメータ!$B$10)</f>
        <v>-98791.643075748972</v>
      </c>
      <c r="AH256" s="7">
        <f>等価回路パラメータ!$B$8/(等価回路パラメータ!$B$8^2+AG256^2)</f>
        <v>1.7691561699875108E-9</v>
      </c>
      <c r="AI256" s="7">
        <f>-AG256/(等価回路パラメータ!$B$8^2+AG256^2)</f>
        <v>1.0122313369015931E-5</v>
      </c>
      <c r="AJ256" s="7">
        <f t="shared" si="28"/>
        <v>2.0881252083814566E-5</v>
      </c>
      <c r="AK256" s="7">
        <f t="shared" si="29"/>
        <v>-6.2449377290023215E-4</v>
      </c>
      <c r="AL256" s="7">
        <f t="shared" si="30"/>
        <v>53.482909503358414</v>
      </c>
      <c r="AM256" s="7">
        <f t="shared" si="31"/>
        <v>1599.5086792387665</v>
      </c>
      <c r="AN256" s="7">
        <f t="shared" si="32"/>
        <v>1600.4025857793056</v>
      </c>
      <c r="AO256" s="9">
        <f t="shared" si="33"/>
        <v>88.084909586881466</v>
      </c>
      <c r="AP256" s="9">
        <f t="shared" si="34"/>
        <v>64.084584887990431</v>
      </c>
      <c r="AQ256" s="9">
        <f t="shared" si="35"/>
        <v>-0.96996022042426944</v>
      </c>
    </row>
    <row r="257" spans="1:43">
      <c r="A257">
        <v>56617.33256513581</v>
      </c>
      <c r="B257">
        <v>-2.5252483248315239E-2</v>
      </c>
      <c r="C257">
        <v>1.7201035111203</v>
      </c>
      <c r="D257">
        <v>-1.5984307753348512E-2</v>
      </c>
      <c r="E257">
        <v>-0.1029366330692056</v>
      </c>
      <c r="F257">
        <v>0.99664762020837017</v>
      </c>
      <c r="G257">
        <v>2.9929818717930861E-2</v>
      </c>
      <c r="H257">
        <v>0.99815981991720815</v>
      </c>
      <c r="I257">
        <v>-1.7932790608081067E-3</v>
      </c>
      <c r="J257">
        <v>134.26012337178935</v>
      </c>
      <c r="K257">
        <v>1643.2762598892109</v>
      </c>
      <c r="L257">
        <v>1648.7518451978397</v>
      </c>
      <c r="M257">
        <v>85.329154267636753</v>
      </c>
      <c r="N257">
        <v>4.9389707338597407E-5</v>
      </c>
      <c r="O257">
        <v>-6.0450513163647611E-4</v>
      </c>
      <c r="P257">
        <v>3.695459699257236E-5</v>
      </c>
      <c r="Q257">
        <v>3.6142398121096061E-5</v>
      </c>
      <c r="R257">
        <v>101.59859279046681</v>
      </c>
      <c r="S257">
        <v>1.2435110346025047E-5</v>
      </c>
      <c r="T257">
        <v>-6.4064752975757217E-4</v>
      </c>
      <c r="U257">
        <v>30.286405941539037</v>
      </c>
      <c r="V257">
        <v>1560.3328488262503</v>
      </c>
      <c r="W257">
        <v>1560.6267540674476</v>
      </c>
      <c r="X257">
        <v>88.888015873599542</v>
      </c>
      <c r="Y257">
        <v>5.299382328096712E-2</v>
      </c>
      <c r="Z257">
        <v>88.941009696880514</v>
      </c>
      <c r="AA257">
        <v>4.3861954371244609</v>
      </c>
      <c r="AB257" s="7">
        <f t="shared" si="27"/>
        <v>355737.19210496161</v>
      </c>
      <c r="AC257" s="7">
        <f>等価回路パラメータ!$B$4/(等価回路パラメータ!$B$4^2+(AB257*等価回路パラメータ!$B$5)^2)</f>
        <v>9.1196305138796155E-8</v>
      </c>
      <c r="AD257" s="7">
        <f>-(AB257*等価回路パラメータ!$B$5)/(等価回路パラメータ!$B$4^2+(AB257*等価回路パラメータ!$B$5)^2)</f>
        <v>-6.2270480465653462E-4</v>
      </c>
      <c r="AE257" s="7">
        <f>AB257*等価回路パラメータ!$B$6</f>
        <v>3.8568789028374744E-6</v>
      </c>
      <c r="AF257" s="7">
        <f>1/等価回路パラメータ!$B$7</f>
        <v>2.0783638028968546E-5</v>
      </c>
      <c r="AG257" s="7">
        <f>AB257*等価回路パラメータ!$B$9-1/(AB257*等価回路パラメータ!$B$10)</f>
        <v>-96366.073676561573</v>
      </c>
      <c r="AH257" s="7">
        <f>等価回路パラメータ!$B$8/(等価回路パラメータ!$B$8^2+AG257^2)</f>
        <v>1.8593376299314804E-9</v>
      </c>
      <c r="AI257" s="7">
        <f>-AG257/(等価回路パラメータ!$B$8^2+AG257^2)</f>
        <v>1.0377095690874874E-5</v>
      </c>
      <c r="AJ257" s="7">
        <f t="shared" si="28"/>
        <v>2.0876693671737274E-5</v>
      </c>
      <c r="AK257" s="7">
        <f t="shared" si="29"/>
        <v>-6.0847083006282236E-4</v>
      </c>
      <c r="AL257" s="7">
        <f t="shared" si="30"/>
        <v>56.321115676569654</v>
      </c>
      <c r="AM257" s="7">
        <f t="shared" si="31"/>
        <v>1641.5317743623714</v>
      </c>
      <c r="AN257" s="7">
        <f t="shared" si="32"/>
        <v>1642.497681676394</v>
      </c>
      <c r="AO257" s="9">
        <f t="shared" si="33"/>
        <v>88.03494703652035</v>
      </c>
      <c r="AP257" s="9">
        <f t="shared" si="34"/>
        <v>64.310095304838995</v>
      </c>
      <c r="AQ257" s="9">
        <f t="shared" si="35"/>
        <v>-0.90606266036016336</v>
      </c>
    </row>
    <row r="258" spans="1:43">
      <c r="A258">
        <v>58042.389658972861</v>
      </c>
      <c r="B258">
        <v>-2.4061625643056049E-2</v>
      </c>
      <c r="C258">
        <v>1.671777226908816</v>
      </c>
      <c r="D258">
        <v>-1.67443894424553E-2</v>
      </c>
      <c r="E258">
        <v>-0.1131545887184444</v>
      </c>
      <c r="F258">
        <v>0.99680916578906253</v>
      </c>
      <c r="G258">
        <v>2.9093171445198317E-2</v>
      </c>
      <c r="H258">
        <v>0.99807214147896628</v>
      </c>
      <c r="I258">
        <v>-1.9711153329166294E-3</v>
      </c>
      <c r="J258">
        <v>135.70624316278167</v>
      </c>
      <c r="K258">
        <v>1691.3962242193179</v>
      </c>
      <c r="L258">
        <v>1696.831568464213</v>
      </c>
      <c r="M258">
        <v>85.412798822544062</v>
      </c>
      <c r="N258">
        <v>4.7132704130234773E-5</v>
      </c>
      <c r="O258">
        <v>-5.8744591217885179E-4</v>
      </c>
      <c r="P258">
        <v>3.8708323298566333E-5</v>
      </c>
      <c r="Q258">
        <v>3.9733528365828812E-5</v>
      </c>
      <c r="R258">
        <v>108.95119038101302</v>
      </c>
      <c r="S258">
        <v>8.4243808316684392E-6</v>
      </c>
      <c r="T258">
        <v>-6.2717944054468066E-4</v>
      </c>
      <c r="U258">
        <v>21.412925933899356</v>
      </c>
      <c r="V258">
        <v>1594.1523983772627</v>
      </c>
      <c r="W258">
        <v>1594.2962029212231</v>
      </c>
      <c r="X258">
        <v>89.230439632377184</v>
      </c>
      <c r="Y258">
        <v>5.43276767207986E-2</v>
      </c>
      <c r="Z258">
        <v>89.284767309097987</v>
      </c>
      <c r="AA258">
        <v>4.3712403251184737</v>
      </c>
      <c r="AB258" s="7">
        <f t="shared" ref="AB258:AB321" si="36">2*PI()*A258</f>
        <v>364691.08989885065</v>
      </c>
      <c r="AC258" s="7">
        <f>等価回路パラメータ!$B$4/(等価回路パラメータ!$B$4^2+(AB258*等価回路パラメータ!$B$5)^2)</f>
        <v>8.6773174007300922E-8</v>
      </c>
      <c r="AD258" s="7">
        <f>-(AB258*等価回路パラメータ!$B$5)/(等価回路パラメータ!$B$4^2+(AB258*等価回路パラメータ!$B$5)^2)</f>
        <v>-6.0741615324537272E-4</v>
      </c>
      <c r="AE258" s="7">
        <f>AB258*等価回路パラメータ!$B$6</f>
        <v>3.9539564653354222E-6</v>
      </c>
      <c r="AF258" s="7">
        <f>1/等価回路パラメータ!$B$7</f>
        <v>2.0783638028968546E-5</v>
      </c>
      <c r="AG258" s="7">
        <f>AB258*等価回路パラメータ!$B$9-1/(AB258*等価回路パラメータ!$B$10)</f>
        <v>-94000.055955539821</v>
      </c>
      <c r="AH258" s="7">
        <f>等価回路パラメータ!$B$8/(等価回路パラメータ!$B$8^2+AG258^2)</f>
        <v>1.9541160998457725E-9</v>
      </c>
      <c r="AI258" s="7">
        <f>-AG258/(等価回路パラメータ!$B$8^2+AG258^2)</f>
        <v>1.0638291180720754E-5</v>
      </c>
      <c r="AJ258" s="7">
        <f t="shared" ref="AJ258:AJ321" si="37">AC258+AF258+AH258</f>
        <v>2.0872365319075693E-5</v>
      </c>
      <c r="AK258" s="7">
        <f t="shared" ref="AK258:AK321" si="38">AD258+AE258+AI258</f>
        <v>-5.9282390559931648E-4</v>
      </c>
      <c r="AL258" s="7">
        <f t="shared" ref="AL258:AL321" si="39">AJ258/(AJ258^2+AK258^2)</f>
        <v>59.317415475683198</v>
      </c>
      <c r="AM258" s="7">
        <f t="shared" ref="AM258:AM321" si="40">-AK258/(AJ258^2+AK258^2)</f>
        <v>1684.7530873855499</v>
      </c>
      <c r="AN258" s="7">
        <f t="shared" ref="AN258:AN321" si="41">SQRT(AL258^2+AM258^2)</f>
        <v>1685.79699882099</v>
      </c>
      <c r="AO258" s="9">
        <f t="shared" ref="AO258:AO321" si="42">DEGREES(ATAN(AM258/AL258))</f>
        <v>87.983541756410247</v>
      </c>
      <c r="AP258" s="9">
        <f t="shared" ref="AP258:AP321" si="43">20*LOG10(AN258)</f>
        <v>64.536105526772843</v>
      </c>
      <c r="AQ258" s="9">
        <f t="shared" ref="AQ258:AQ321" si="44">MOD(AO258-Z258+180,360)-180</f>
        <v>-1.3012255526877539</v>
      </c>
    </row>
    <row r="259" spans="1:43">
      <c r="A259">
        <v>59503.31541049276</v>
      </c>
      <c r="B259">
        <v>-2.4151733272886809E-2</v>
      </c>
      <c r="C259">
        <v>1.621132809521292</v>
      </c>
      <c r="D259">
        <v>-1.5928636590275609E-2</v>
      </c>
      <c r="E259">
        <v>-0.1128395004809839</v>
      </c>
      <c r="F259">
        <v>0.99682415104905675</v>
      </c>
      <c r="G259">
        <v>2.8211776108458517E-2</v>
      </c>
      <c r="H259">
        <v>0.99816589266566424</v>
      </c>
      <c r="I259">
        <v>-1.9658112220918992E-3</v>
      </c>
      <c r="J259">
        <v>146.42726515577036</v>
      </c>
      <c r="K259">
        <v>1743.1306578058472</v>
      </c>
      <c r="L259">
        <v>1749.2699717778398</v>
      </c>
      <c r="M259">
        <v>85.198286631388768</v>
      </c>
      <c r="N259">
        <v>4.7852900748144355E-5</v>
      </c>
      <c r="O259">
        <v>-5.696606999406465E-4</v>
      </c>
      <c r="P259">
        <v>3.6819110944894365E-5</v>
      </c>
      <c r="Q259">
        <v>3.9619166150239483E-5</v>
      </c>
      <c r="R259">
        <v>105.97033275355595</v>
      </c>
      <c r="S259">
        <v>1.103378980324999E-5</v>
      </c>
      <c r="T259">
        <v>-6.0927986609088597E-4</v>
      </c>
      <c r="U259">
        <v>29.71314663730994</v>
      </c>
      <c r="V259">
        <v>1640.7437813421693</v>
      </c>
      <c r="W259">
        <v>1641.0128052809614</v>
      </c>
      <c r="X259">
        <v>88.962512096023929</v>
      </c>
      <c r="Y259">
        <v>5.5695103224221221E-2</v>
      </c>
      <c r="Z259">
        <v>89.018207199248153</v>
      </c>
      <c r="AA259">
        <v>4.3885366949124034</v>
      </c>
      <c r="AB259" s="7">
        <f t="shared" si="36"/>
        <v>373870.35711568076</v>
      </c>
      <c r="AC259" s="7">
        <f>等価回路パラメータ!$B$4/(等価回路パラメータ!$B$4^2+(AB259*等価回路パラメータ!$B$5)^2)</f>
        <v>8.2564570082765813E-8</v>
      </c>
      <c r="AD259" s="7">
        <f>-(AB259*等価回路パラメータ!$B$5)/(等価回路パラメータ!$B$4^2+(AB259*等価回路パラメータ!$B$5)^2)</f>
        <v>-5.9250286884857941E-4</v>
      </c>
      <c r="AE259" s="7">
        <f>AB259*等価回路パラメータ!$B$6</f>
        <v>4.0534774680807682E-6</v>
      </c>
      <c r="AF259" s="7">
        <f>1/等価回路パラメータ!$B$7</f>
        <v>2.0783638028968546E-5</v>
      </c>
      <c r="AG259" s="7">
        <f>AB259*等価回路パラメータ!$B$9-1/(AB259*等価回路パラメータ!$B$10)</f>
        <v>-91692.127776472684</v>
      </c>
      <c r="AH259" s="7">
        <f>等価回路パラメータ!$B$8/(等価回路パラメータ!$B$8^2+AG259^2)</f>
        <v>2.0537259206756247E-9</v>
      </c>
      <c r="AI259" s="7">
        <f>-AG259/(等価回路パラメータ!$B$8^2+AG259^2)</f>
        <v>1.0906061281258051E-5</v>
      </c>
      <c r="AJ259" s="7">
        <f t="shared" si="37"/>
        <v>2.0868256324971987E-5</v>
      </c>
      <c r="AK259" s="7">
        <f t="shared" si="38"/>
        <v>-5.7754333009924061E-4</v>
      </c>
      <c r="AL259" s="7">
        <f t="shared" si="39"/>
        <v>62.481346647225564</v>
      </c>
      <c r="AM259" s="7">
        <f t="shared" si="40"/>
        <v>1729.2141925888538</v>
      </c>
      <c r="AN259" s="7">
        <f t="shared" si="41"/>
        <v>1730.3426373205893</v>
      </c>
      <c r="AO259" s="9">
        <f t="shared" si="42"/>
        <v>87.930643444464948</v>
      </c>
      <c r="AP259" s="9">
        <f t="shared" si="43"/>
        <v>64.762642187011068</v>
      </c>
      <c r="AQ259" s="9">
        <f t="shared" si="44"/>
        <v>-1.0875637547832184</v>
      </c>
    </row>
    <row r="260" spans="1:43">
      <c r="A260">
        <v>61001.012633070182</v>
      </c>
      <c r="B260">
        <v>-2.4937561969003479E-2</v>
      </c>
      <c r="C260">
        <v>1.5713671470603121</v>
      </c>
      <c r="D260">
        <v>-1.5359965647067351E-2</v>
      </c>
      <c r="E260">
        <v>-0.1086393473699587</v>
      </c>
      <c r="F260">
        <v>0.99675809641654045</v>
      </c>
      <c r="G260">
        <v>2.7343475445768105E-2</v>
      </c>
      <c r="H260">
        <v>0.99823138682060319</v>
      </c>
      <c r="I260">
        <v>-1.8927630843864303E-3</v>
      </c>
      <c r="J260">
        <v>163.14117213501967</v>
      </c>
      <c r="K260">
        <v>1796.0286485304853</v>
      </c>
      <c r="L260">
        <v>1803.4228423716465</v>
      </c>
      <c r="M260">
        <v>84.809815913721948</v>
      </c>
      <c r="N260">
        <v>5.016126102791142E-5</v>
      </c>
      <c r="O260">
        <v>-5.5222762392551051E-4</v>
      </c>
      <c r="P260">
        <v>3.5504921665831075E-5</v>
      </c>
      <c r="Q260">
        <v>3.814195161448956E-5</v>
      </c>
      <c r="R260">
        <v>99.514415852941951</v>
      </c>
      <c r="S260">
        <v>1.4656339362080344E-5</v>
      </c>
      <c r="T260">
        <v>-5.9036957554000008E-4</v>
      </c>
      <c r="U260">
        <v>42.025220035744375</v>
      </c>
      <c r="V260">
        <v>1692.8109196671796</v>
      </c>
      <c r="W260">
        <v>1693.3324921182773</v>
      </c>
      <c r="X260">
        <v>88.577884140930578</v>
      </c>
      <c r="Y260">
        <v>5.7096947824553698E-2</v>
      </c>
      <c r="Z260">
        <v>88.634981088755126</v>
      </c>
      <c r="AA260">
        <v>4.4166352976066836</v>
      </c>
      <c r="AB260" s="7">
        <f t="shared" si="36"/>
        <v>383280.66629918292</v>
      </c>
      <c r="AC260" s="7">
        <f>等価回路パラメータ!$B$4/(等価回路パラメータ!$B$4^2+(AB260*等価回路パラメータ!$B$5)^2)</f>
        <v>7.8560088536707496E-8</v>
      </c>
      <c r="AD260" s="7">
        <f>-(AB260*等価回路パラメータ!$B$5)/(等価回路パラメータ!$B$4^2+(AB260*等価回路パラメータ!$B$5)^2)</f>
        <v>-5.7795573545626306E-4</v>
      </c>
      <c r="AE260" s="7">
        <f>AB260*等価回路パラメータ!$B$6</f>
        <v>4.1555034124141859E-6</v>
      </c>
      <c r="AF260" s="7">
        <f>1/等価回路パラメータ!$B$7</f>
        <v>2.0783638028968546E-5</v>
      </c>
      <c r="AG260" s="7">
        <f>AB260*等価回路パラメータ!$B$9-1/(AB260*等価回路パラメータ!$B$10)</f>
        <v>-89440.862900945431</v>
      </c>
      <c r="AH260" s="7">
        <f>等価回路パラメータ!$B$8/(等価回路パラメータ!$B$8^2+AG260^2)</f>
        <v>2.1584133801428929E-9</v>
      </c>
      <c r="AI260" s="7">
        <f>-AG260/(等価回路パラメータ!$B$8^2+AG260^2)</f>
        <v>1.1180571500512531E-5</v>
      </c>
      <c r="AJ260" s="7">
        <f t="shared" si="37"/>
        <v>2.0864356530885397E-5</v>
      </c>
      <c r="AK260" s="7">
        <f t="shared" si="38"/>
        <v>-5.6261966054333627E-4</v>
      </c>
      <c r="AL260" s="7">
        <f t="shared" si="39"/>
        <v>65.823100537318936</v>
      </c>
      <c r="AM260" s="7">
        <f t="shared" si="40"/>
        <v>1774.9586681667354</v>
      </c>
      <c r="AN260" s="7">
        <f t="shared" si="41"/>
        <v>1776.1787506511209</v>
      </c>
      <c r="AO260" s="9">
        <f t="shared" si="42"/>
        <v>87.876199323538387</v>
      </c>
      <c r="AP260" s="9">
        <f t="shared" si="43"/>
        <v>64.989733401317991</v>
      </c>
      <c r="AQ260" s="9">
        <f t="shared" si="44"/>
        <v>-0.75878176521672458</v>
      </c>
    </row>
    <row r="261" spans="1:43">
      <c r="A261">
        <v>62536.406863873752</v>
      </c>
      <c r="B261">
        <v>-2.3758780292533609E-2</v>
      </c>
      <c r="C261">
        <v>1.5256202419947871</v>
      </c>
      <c r="D261">
        <v>-1.6434330807765241E-2</v>
      </c>
      <c r="E261">
        <v>-0.10934926648489809</v>
      </c>
      <c r="F261">
        <v>0.99691489505188891</v>
      </c>
      <c r="G261">
        <v>2.6551224227103144E-2</v>
      </c>
      <c r="H261">
        <v>0.9981078988317299</v>
      </c>
      <c r="I261">
        <v>-1.9048959635558926E-3</v>
      </c>
      <c r="J261">
        <v>165.23340811351608</v>
      </c>
      <c r="K261">
        <v>1850.6340403868005</v>
      </c>
      <c r="L261">
        <v>1857.9958101662073</v>
      </c>
      <c r="M261">
        <v>84.897889238410457</v>
      </c>
      <c r="N261">
        <v>4.7863935006128449E-5</v>
      </c>
      <c r="O261">
        <v>-5.3608182776420602E-4</v>
      </c>
      <c r="P261">
        <v>3.7992745201309512E-5</v>
      </c>
      <c r="Q261">
        <v>3.8395944200827327E-5</v>
      </c>
      <c r="R261">
        <v>97.717547596621358</v>
      </c>
      <c r="S261">
        <v>9.8711898048189372E-6</v>
      </c>
      <c r="T261">
        <v>-5.7447777196503334E-4</v>
      </c>
      <c r="U261">
        <v>29.901628166429845</v>
      </c>
      <c r="V261">
        <v>1740.1975918639109</v>
      </c>
      <c r="W261">
        <v>1740.4544711356166</v>
      </c>
      <c r="X261">
        <v>89.015589654721069</v>
      </c>
      <c r="Y261">
        <v>5.8534076824585834E-2</v>
      </c>
      <c r="Z261">
        <v>89.074123731545654</v>
      </c>
      <c r="AA261">
        <v>4.4287969614984366</v>
      </c>
      <c r="AB261" s="7">
        <f t="shared" si="36"/>
        <v>392927.8327708962</v>
      </c>
      <c r="AC261" s="7">
        <f>等価回路パラメータ!$B$4/(等価回路パラメータ!$B$4^2+(AB261*等価回路パラメータ!$B$5)^2)</f>
        <v>7.4749829187346224E-8</v>
      </c>
      <c r="AD261" s="7">
        <f>-(AB261*等価回路パラメータ!$B$5)/(等価回路パラメータ!$B$4^2+(AB261*等価回路パラメータ!$B$5)^2)</f>
        <v>-5.6376576332982766E-4</v>
      </c>
      <c r="AE261" s="7">
        <f>AB261*等価回路パラメータ!$B$6</f>
        <v>4.2600973476638179E-6</v>
      </c>
      <c r="AF261" s="7">
        <f>1/等価回路パラメータ!$B$7</f>
        <v>2.0783638028968546E-5</v>
      </c>
      <c r="AG261" s="7">
        <f>AB261*等価回路パラメータ!$B$9-1/(AB261*等価回路パラメータ!$B$10)</f>
        <v>-87244.870106962495</v>
      </c>
      <c r="AH261" s="7">
        <f>等価回路パラメータ!$B$8/(等価回路パラメータ!$B$8^2+AG261^2)</f>
        <v>2.2684373218823369E-9</v>
      </c>
      <c r="AI261" s="7">
        <f>-AG261/(等価回路パラメータ!$B$8^2+AG261^2)</f>
        <v>1.1461991514295539E-5</v>
      </c>
      <c r="AJ261" s="7">
        <f t="shared" si="37"/>
        <v>2.0860656295477775E-5</v>
      </c>
      <c r="AK261" s="7">
        <f t="shared" si="38"/>
        <v>-5.4804367446786829E-4</v>
      </c>
      <c r="AL261" s="7">
        <f t="shared" si="39"/>
        <v>69.35357509282214</v>
      </c>
      <c r="AM261" s="7">
        <f t="shared" si="40"/>
        <v>1822.0322310565616</v>
      </c>
      <c r="AN261" s="7">
        <f t="shared" si="41"/>
        <v>1823.35168560185</v>
      </c>
      <c r="AO261" s="9">
        <f t="shared" si="42"/>
        <v>87.820153972201496</v>
      </c>
      <c r="AP261" s="9">
        <f t="shared" si="43"/>
        <v>65.2174088573083</v>
      </c>
      <c r="AQ261" s="9">
        <f t="shared" si="44"/>
        <v>-1.2539697593441588</v>
      </c>
    </row>
    <row r="262" spans="1:43">
      <c r="A262">
        <v>64110.446935823747</v>
      </c>
      <c r="B262">
        <v>-2.3656337224241809E-2</v>
      </c>
      <c r="C262">
        <v>1.4836664594905931</v>
      </c>
      <c r="D262">
        <v>-1.5635041238504489E-2</v>
      </c>
      <c r="E262">
        <v>-0.124081258526985</v>
      </c>
      <c r="F262">
        <v>0.99694582754530858</v>
      </c>
      <c r="G262">
        <v>2.5821549090092717E-2</v>
      </c>
      <c r="H262">
        <v>0.99819922772441927</v>
      </c>
      <c r="I262">
        <v>-2.1617300806125246E-3</v>
      </c>
      <c r="J262">
        <v>175.16998243662516</v>
      </c>
      <c r="K262">
        <v>1902.0122574812299</v>
      </c>
      <c r="L262">
        <v>1910.061556692792</v>
      </c>
      <c r="M262">
        <v>84.738063322025326</v>
      </c>
      <c r="N262">
        <v>4.8013676161179174E-5</v>
      </c>
      <c r="O262">
        <v>-5.2133704254001846E-4</v>
      </c>
      <c r="P262">
        <v>3.6130974194156153E-5</v>
      </c>
      <c r="Q262">
        <v>4.3564790230648487E-5</v>
      </c>
      <c r="R262">
        <v>108.15010721902917</v>
      </c>
      <c r="S262">
        <v>1.1882701967023021E-5</v>
      </c>
      <c r="T262">
        <v>-5.6490183277066691E-4</v>
      </c>
      <c r="U262">
        <v>37.220064125661814</v>
      </c>
      <c r="V262">
        <v>1769.436151708489</v>
      </c>
      <c r="W262">
        <v>1769.8275701735649</v>
      </c>
      <c r="X262">
        <v>88.794961808370445</v>
      </c>
      <c r="Y262">
        <v>6.0007378331931031E-2</v>
      </c>
      <c r="Z262">
        <v>88.854969186702377</v>
      </c>
      <c r="AA262">
        <v>4.3926461831066383</v>
      </c>
      <c r="AB262" s="7">
        <f t="shared" si="36"/>
        <v>402817.81822388427</v>
      </c>
      <c r="AC262" s="7">
        <f>等価回路パラメータ!$B$4/(等価回路パラメータ!$B$4^2+(AB262*等価回路パラメータ!$B$5)^2)</f>
        <v>7.1124372023636119E-8</v>
      </c>
      <c r="AD262" s="7">
        <f>-(AB262*等価回路パラメータ!$B$5)/(等価回路パラメータ!$B$4^2+(AB262*等価回路パラメータ!$B$5)^2)</f>
        <v>-5.4992418344657307E-4</v>
      </c>
      <c r="AE262" s="7">
        <f>AB262*等価回路パラメータ!$B$6</f>
        <v>4.3673239101081079E-6</v>
      </c>
      <c r="AF262" s="7">
        <f>1/等価回路パラメータ!$B$7</f>
        <v>2.0783638028968546E-5</v>
      </c>
      <c r="AG262" s="7">
        <f>AB262*等価回路パラメータ!$B$9-1/(AB262*等価回路パラメータ!$B$10)</f>
        <v>-85102.792329208794</v>
      </c>
      <c r="AH262" s="7">
        <f>等価回路パラメータ!$B$8/(等価回路パラメータ!$B$8^2+AG262^2)</f>
        <v>2.3840697856452511E-9</v>
      </c>
      <c r="AI262" s="7">
        <f>-AG262/(等価回路パラメータ!$B$8^2+AG262^2)</f>
        <v>1.1750495271258266E-5</v>
      </c>
      <c r="AJ262" s="7">
        <f t="shared" si="37"/>
        <v>2.0857146470777829E-5</v>
      </c>
      <c r="AK262" s="7">
        <f t="shared" si="38"/>
        <v>-5.3380636426520671E-4</v>
      </c>
      <c r="AL262" s="7">
        <f t="shared" si="39"/>
        <v>73.084433001664905</v>
      </c>
      <c r="AM262" s="7">
        <f t="shared" si="40"/>
        <v>1870.4828831528991</v>
      </c>
      <c r="AN262" s="7">
        <f t="shared" si="41"/>
        <v>1871.9101341985297</v>
      </c>
      <c r="AO262" s="9">
        <f t="shared" si="42"/>
        <v>87.76244914095939</v>
      </c>
      <c r="AP262" s="9">
        <f t="shared" si="43"/>
        <v>65.445699909852635</v>
      </c>
      <c r="AQ262" s="9">
        <f t="shared" si="44"/>
        <v>-1.0925200457429867</v>
      </c>
    </row>
    <row r="263" spans="1:43">
      <c r="A263">
        <v>65724.105563945297</v>
      </c>
      <c r="B263">
        <v>-2.2574642286237082E-2</v>
      </c>
      <c r="C263">
        <v>1.4409301657499041</v>
      </c>
      <c r="D263">
        <v>-1.4955778127381679E-2</v>
      </c>
      <c r="E263">
        <v>-0.11807016138220661</v>
      </c>
      <c r="F263">
        <v>0.99708897470491986</v>
      </c>
      <c r="G263">
        <v>2.5081054281893153E-2</v>
      </c>
      <c r="H263">
        <v>0.99827751432498613</v>
      </c>
      <c r="I263">
        <v>-2.057166427692872E-3</v>
      </c>
      <c r="J263">
        <v>177.59055016315222</v>
      </c>
      <c r="K263">
        <v>1959.17044811339</v>
      </c>
      <c r="L263">
        <v>1967.2028996186618</v>
      </c>
      <c r="M263">
        <v>84.820533904676594</v>
      </c>
      <c r="N263">
        <v>4.5890368057268598E-5</v>
      </c>
      <c r="O263">
        <v>-5.0626034362892525E-4</v>
      </c>
      <c r="P263">
        <v>3.4562327143334861E-5</v>
      </c>
      <c r="Q263">
        <v>4.1451062124864152E-5</v>
      </c>
      <c r="R263">
        <v>100.37628320651365</v>
      </c>
      <c r="S263">
        <v>1.1328040913933737E-5</v>
      </c>
      <c r="T263">
        <v>-5.4771140575378939E-4</v>
      </c>
      <c r="U263">
        <v>37.745527790596995</v>
      </c>
      <c r="V263">
        <v>1824.9983597497037</v>
      </c>
      <c r="W263">
        <v>1825.3886539466873</v>
      </c>
      <c r="X263">
        <v>88.815148991837788</v>
      </c>
      <c r="Y263">
        <v>6.1517762807852795E-2</v>
      </c>
      <c r="Z263">
        <v>88.87666675464564</v>
      </c>
      <c r="AA263">
        <v>4.4193451945294271</v>
      </c>
      <c r="AB263" s="7">
        <f t="shared" si="36"/>
        <v>412956.73440690117</v>
      </c>
      <c r="AC263" s="7">
        <f>等価回路パラメータ!$B$4/(等価回路パラメータ!$B$4^2+(AB263*等価回路パラメータ!$B$5)^2)</f>
        <v>6.7674753916410735E-8</v>
      </c>
      <c r="AD263" s="7">
        <f>-(AB263*等価回路パラメータ!$B$5)/(等価回路パラメータ!$B$4^2+(AB263*等価回路パラメータ!$B$5)^2)</f>
        <v>-5.3642244208069567E-4</v>
      </c>
      <c r="AE263" s="7">
        <f>AB263*等価回路パラメータ!$B$6</f>
        <v>4.4772493629192868E-6</v>
      </c>
      <c r="AF263" s="7">
        <f>1/等価回路パラメータ!$B$7</f>
        <v>2.0783638028968546E-5</v>
      </c>
      <c r="AG263" s="7">
        <f>AB263*等価回路パラメータ!$B$9-1/(AB263*等価回路パラメータ!$B$10)</f>
        <v>-83013.305820419846</v>
      </c>
      <c r="AH263" s="7">
        <f>等価回路パラメータ!$B$8/(等価回路パラメータ!$B$8^2+AG263^2)</f>
        <v>2.5055966801557931E-9</v>
      </c>
      <c r="AI263" s="7">
        <f>-AG263/(等価回路パラメータ!$B$8^2+AG263^2)</f>
        <v>1.2046261100601829E-5</v>
      </c>
      <c r="AJ263" s="7">
        <f t="shared" si="37"/>
        <v>2.0853818379565112E-5</v>
      </c>
      <c r="AK263" s="7">
        <f t="shared" si="38"/>
        <v>-5.1989893161717455E-4</v>
      </c>
      <c r="AL263" s="7">
        <f t="shared" si="39"/>
        <v>77.028165556960829</v>
      </c>
      <c r="AM263" s="7">
        <f t="shared" si="40"/>
        <v>1920.361070025293</v>
      </c>
      <c r="AN263" s="7">
        <f t="shared" si="41"/>
        <v>1921.9052988005831</v>
      </c>
      <c r="AO263" s="9">
        <f t="shared" si="42"/>
        <v>87.703023552448073</v>
      </c>
      <c r="AP263" s="9">
        <f t="shared" si="43"/>
        <v>65.674639683075</v>
      </c>
      <c r="AQ263" s="9">
        <f t="shared" si="44"/>
        <v>-1.1736432021975816</v>
      </c>
    </row>
    <row r="264" spans="1:43">
      <c r="A264">
        <v>67378.379946480709</v>
      </c>
      <c r="B264">
        <v>-2.209295609049286E-2</v>
      </c>
      <c r="C264">
        <v>1.3938750592047311</v>
      </c>
      <c r="D264">
        <v>-1.659981533136784E-2</v>
      </c>
      <c r="E264">
        <v>-0.1231142790346169</v>
      </c>
      <c r="F264">
        <v>0.99716453407091599</v>
      </c>
      <c r="G264">
        <v>2.4263515628610136E-2</v>
      </c>
      <c r="H264">
        <v>0.99808839651530212</v>
      </c>
      <c r="I264">
        <v>-2.1446452689917483E-3</v>
      </c>
      <c r="J264">
        <v>186.82219797055487</v>
      </c>
      <c r="K264">
        <v>2024.8123384749472</v>
      </c>
      <c r="L264">
        <v>2033.4127814329615</v>
      </c>
      <c r="M264">
        <v>84.728448455721434</v>
      </c>
      <c r="N264">
        <v>4.5183240938458859E-5</v>
      </c>
      <c r="O264">
        <v>-4.8970403270224465E-4</v>
      </c>
      <c r="P264">
        <v>3.8366239979425524E-5</v>
      </c>
      <c r="Q264">
        <v>4.3230086803649532E-5</v>
      </c>
      <c r="R264">
        <v>102.11409075964146</v>
      </c>
      <c r="S264">
        <v>6.8170009590333349E-6</v>
      </c>
      <c r="T264">
        <v>-5.3293411950589421E-4</v>
      </c>
      <c r="U264">
        <v>23.998011109678075</v>
      </c>
      <c r="V264">
        <v>1876.0975680488259</v>
      </c>
      <c r="W264">
        <v>1876.251046468979</v>
      </c>
      <c r="X264">
        <v>89.267143781945933</v>
      </c>
      <c r="Y264">
        <v>6.3066163629905955E-2</v>
      </c>
      <c r="Z264">
        <v>89.330209945575845</v>
      </c>
      <c r="AA264">
        <v>4.4315432029506674</v>
      </c>
      <c r="AB264" s="7">
        <f t="shared" si="36"/>
        <v>423350.84690129128</v>
      </c>
      <c r="AC264" s="7">
        <f>等価回路パラメータ!$B$4/(等価回路パラメータ!$B$4^2+(AB264*等価回路パラメータ!$B$5)^2)</f>
        <v>6.4392446459064039E-8</v>
      </c>
      <c r="AD264" s="7">
        <f>-(AB264*等価回路パラメータ!$B$5)/(等価回路パラメータ!$B$4^2+(AB264*等価回路パラメータ!$B$5)^2)</f>
        <v>-5.2325219551733104E-4</v>
      </c>
      <c r="AE264" s="7">
        <f>AB264*等価回路パラメータ!$B$6</f>
        <v>4.5899416371122658E-6</v>
      </c>
      <c r="AF264" s="7">
        <f>1/等価回路パラメータ!$B$7</f>
        <v>2.0783638028968546E-5</v>
      </c>
      <c r="AG264" s="7">
        <f>AB264*等価回路パラメータ!$B$9-1/(AB264*等価回路パラメータ!$B$10)</f>
        <v>-80975.119333340772</v>
      </c>
      <c r="AH264" s="7">
        <f>等価回路パラメータ!$B$8/(等価回路パラメータ!$B$8^2+AG264^2)</f>
        <v>2.6333184902865497E-9</v>
      </c>
      <c r="AI264" s="7">
        <f>-AG264/(等価回路パラメータ!$B$8^2+AG264^2)</f>
        <v>1.2349471822511113E-5</v>
      </c>
      <c r="AJ264" s="7">
        <f t="shared" si="37"/>
        <v>2.0850663793917895E-5</v>
      </c>
      <c r="AK264" s="7">
        <f t="shared" si="38"/>
        <v>-5.0631278205770763E-4</v>
      </c>
      <c r="AL264" s="7">
        <f t="shared" si="39"/>
        <v>81.198162905530751</v>
      </c>
      <c r="AM264" s="7">
        <f t="shared" si="40"/>
        <v>1971.7198533826265</v>
      </c>
      <c r="AN264" s="7">
        <f t="shared" si="41"/>
        <v>1973.3910717043491</v>
      </c>
      <c r="AO264" s="9">
        <f t="shared" si="42"/>
        <v>87.641812683982423</v>
      </c>
      <c r="AP264" s="9">
        <f t="shared" si="43"/>
        <v>65.904263179481589</v>
      </c>
      <c r="AQ264" s="9">
        <f t="shared" si="44"/>
        <v>-1.6883972615934226</v>
      </c>
    </row>
    <row r="265" spans="1:43">
      <c r="A265">
        <v>69074.292381131629</v>
      </c>
      <c r="B265">
        <v>-2.1814970639025131E-2</v>
      </c>
      <c r="C265">
        <v>1.3494808898607</v>
      </c>
      <c r="D265">
        <v>-1.4894252380535881E-2</v>
      </c>
      <c r="E265">
        <v>-0.13492379091506021</v>
      </c>
      <c r="F265">
        <v>0.99721494932190746</v>
      </c>
      <c r="G265">
        <v>2.3491632807338559E-2</v>
      </c>
      <c r="H265">
        <v>0.99828393725152975</v>
      </c>
      <c r="I265">
        <v>-2.3508276410989688E-3</v>
      </c>
      <c r="J265">
        <v>198.04171320075739</v>
      </c>
      <c r="K265">
        <v>2090.5208535887382</v>
      </c>
      <c r="L265">
        <v>2099.8804631351941</v>
      </c>
      <c r="M265">
        <v>84.588338128564402</v>
      </c>
      <c r="N265">
        <v>4.4912530864432105E-5</v>
      </c>
      <c r="O265">
        <v>-4.7409498151717699E-4</v>
      </c>
      <c r="P265">
        <v>3.4406782599960709E-5</v>
      </c>
      <c r="Q265">
        <v>4.7367544413287823E-5</v>
      </c>
      <c r="R265">
        <v>109.14015295159138</v>
      </c>
      <c r="S265">
        <v>1.0505748264471396E-5</v>
      </c>
      <c r="T265">
        <v>-5.2146252593046486E-4</v>
      </c>
      <c r="U265">
        <v>38.619312868755223</v>
      </c>
      <c r="V265">
        <v>1916.9052913960422</v>
      </c>
      <c r="W265">
        <v>1917.2942777540959</v>
      </c>
      <c r="X265">
        <v>88.845835345043369</v>
      </c>
      <c r="Y265">
        <v>6.4653537668739214E-2</v>
      </c>
      <c r="Z265">
        <v>88.910488882712102</v>
      </c>
      <c r="AA265">
        <v>4.4167655150388097</v>
      </c>
      <c r="AB265" s="7">
        <f t="shared" si="36"/>
        <v>434006.57899295306</v>
      </c>
      <c r="AC265" s="7">
        <f>等価回路パラメータ!$B$4/(等価回路パラメータ!$B$4^2+(AB265*等価回路パラメータ!$B$5)^2)</f>
        <v>6.1269334882985127E-8</v>
      </c>
      <c r="AD265" s="7">
        <f>-(AB265*等価回路パラメータ!$B$5)/(等価回路パラメータ!$B$4^2+(AB265*等価回路パラメータ!$B$5)^2)</f>
        <v>-5.1040530489637585E-4</v>
      </c>
      <c r="AE265" s="7">
        <f>AB265*等価回路パラメータ!$B$6</f>
        <v>4.7054703735242076E-6</v>
      </c>
      <c r="AF265" s="7">
        <f>1/等価回路パラメータ!$B$7</f>
        <v>2.0783638028968546E-5</v>
      </c>
      <c r="AG265" s="7">
        <f>AB265*等価回路パラメータ!$B$9-1/(AB265*等価回路パラメータ!$B$10)</f>
        <v>-78986.973322769598</v>
      </c>
      <c r="AH265" s="7">
        <f>等価回路パラメータ!$B$8/(等価回路パラメータ!$B$8^2+AG265^2)</f>
        <v>2.7675510203048909E-9</v>
      </c>
      <c r="AI265" s="7">
        <f>-AG265/(等価回路パラメータ!$B$8^2+AG265^2)</f>
        <v>1.266031486138181E-5</v>
      </c>
      <c r="AJ265" s="7">
        <f t="shared" si="37"/>
        <v>2.0847674914871836E-5</v>
      </c>
      <c r="AK265" s="7">
        <f t="shared" si="38"/>
        <v>-4.930395196614698E-4</v>
      </c>
      <c r="AL265" s="7">
        <f t="shared" si="39"/>
        <v>85.608791428615717</v>
      </c>
      <c r="AM265" s="7">
        <f t="shared" si="40"/>
        <v>2024.6150986676168</v>
      </c>
      <c r="AN265" s="7">
        <f t="shared" si="41"/>
        <v>2026.4242307381621</v>
      </c>
      <c r="AO265" s="9">
        <f t="shared" si="42"/>
        <v>87.578748530638023</v>
      </c>
      <c r="AP265" s="9">
        <f t="shared" si="43"/>
        <v>66.1346073968121</v>
      </c>
      <c r="AQ265" s="9">
        <f t="shared" si="44"/>
        <v>-1.331740352074064</v>
      </c>
    </row>
    <row r="266" spans="1:43">
      <c r="A266">
        <v>70812.89089681163</v>
      </c>
      <c r="B266">
        <v>-2.183603190278452E-2</v>
      </c>
      <c r="C266">
        <v>1.3200965402684159</v>
      </c>
      <c r="D266">
        <v>-1.4921386158036331E-2</v>
      </c>
      <c r="E266">
        <v>-0.1295896292846237</v>
      </c>
      <c r="F266">
        <v>0.99722444790735354</v>
      </c>
      <c r="G266">
        <v>2.2980148693259234E-2</v>
      </c>
      <c r="H266">
        <v>0.99828103325765716</v>
      </c>
      <c r="I266">
        <v>-2.2578816575546203E-3</v>
      </c>
      <c r="J266">
        <v>208.17841691862904</v>
      </c>
      <c r="K266">
        <v>2135.9290629595307</v>
      </c>
      <c r="L266">
        <v>2146.0501427659897</v>
      </c>
      <c r="M266">
        <v>84.433246984459402</v>
      </c>
      <c r="N266">
        <v>4.5201825194145108E-5</v>
      </c>
      <c r="O266">
        <v>-4.6377474456791868E-4</v>
      </c>
      <c r="P266">
        <v>3.4473941626412016E-5</v>
      </c>
      <c r="Q266">
        <v>4.5495031634305592E-5</v>
      </c>
      <c r="R266">
        <v>102.25199224351822</v>
      </c>
      <c r="S266">
        <v>1.0727883567733092E-5</v>
      </c>
      <c r="T266">
        <v>-5.0926977620222426E-4</v>
      </c>
      <c r="U266">
        <v>41.345245323744948</v>
      </c>
      <c r="V266">
        <v>1962.7248655439093</v>
      </c>
      <c r="W266">
        <v>1963.1602907392044</v>
      </c>
      <c r="X266">
        <v>88.793229861842178</v>
      </c>
      <c r="Y266">
        <v>6.6280865879415687E-2</v>
      </c>
      <c r="Z266">
        <v>88.859510727721599</v>
      </c>
      <c r="AA266">
        <v>4.411306477176371</v>
      </c>
      <c r="AB266" s="7">
        <f t="shared" si="36"/>
        <v>444930.51564175793</v>
      </c>
      <c r="AC266" s="7">
        <f>等価回路パラメータ!$B$4/(等価回路パラメータ!$B$4^2+(AB266*等価回路パラメータ!$B$5)^2)</f>
        <v>5.8297697995619973E-8</v>
      </c>
      <c r="AD266" s="7">
        <f>-(AB266*等価回路パラメータ!$B$5)/(等価回路パラメータ!$B$4^2+(AB266*等価回路パラメータ!$B$5)^2)</f>
        <v>-4.9787383118290779E-4</v>
      </c>
      <c r="AE266" s="7">
        <f>AB266*等価回路パラメータ!$B$6</f>
        <v>4.823906965850706E-6</v>
      </c>
      <c r="AF266" s="7">
        <f>1/等価回路パラメータ!$B$7</f>
        <v>2.0783638028968546E-5</v>
      </c>
      <c r="AG266" s="7">
        <f>AB266*等価回路パラメータ!$B$9-1/(AB266*等価回路パラメータ!$B$10)</f>
        <v>-77047.639167192072</v>
      </c>
      <c r="AH266" s="7">
        <f>等価回路パラメータ!$B$8/(等価回路パラメータ!$B$8^2+AG266^2)</f>
        <v>2.9086261750312113E-9</v>
      </c>
      <c r="AI266" s="7">
        <f>-AG266/(等価回路パラメータ!$B$8^2+AG266^2)</f>
        <v>1.297898236191194E-5</v>
      </c>
      <c r="AJ266" s="7">
        <f t="shared" si="37"/>
        <v>2.0844844353139197E-5</v>
      </c>
      <c r="AK266" s="7">
        <f t="shared" si="38"/>
        <v>-4.8007094185514518E-4</v>
      </c>
      <c r="AL266" s="7">
        <f t="shared" si="39"/>
        <v>90.275479102633</v>
      </c>
      <c r="AM266" s="7">
        <f t="shared" si="40"/>
        <v>2079.1056793234716</v>
      </c>
      <c r="AN266" s="7">
        <f t="shared" si="41"/>
        <v>2081.0646525089805</v>
      </c>
      <c r="AO266" s="9">
        <f t="shared" si="42"/>
        <v>87.513759346835087</v>
      </c>
      <c r="AP266" s="9">
        <f t="shared" si="43"/>
        <v>66.365711453264097</v>
      </c>
      <c r="AQ266" s="9">
        <f t="shared" si="44"/>
        <v>-1.3457513808864974</v>
      </c>
    </row>
    <row r="267" spans="1:43">
      <c r="A267">
        <v>72595.249901300413</v>
      </c>
      <c r="B267">
        <v>-2.1679235087132129E-2</v>
      </c>
      <c r="C267">
        <v>1.274823793615923</v>
      </c>
      <c r="D267">
        <v>-1.5907807741156181E-2</v>
      </c>
      <c r="E267">
        <v>-0.13690972933483131</v>
      </c>
      <c r="F267">
        <v>0.99726029683750228</v>
      </c>
      <c r="G267">
        <v>2.2192576851539268E-2</v>
      </c>
      <c r="H267">
        <v>0.99816737234926289</v>
      </c>
      <c r="I267">
        <v>-2.3851509839088393E-3</v>
      </c>
      <c r="J267">
        <v>223.06546276993163</v>
      </c>
      <c r="K267">
        <v>2210.3079762596635</v>
      </c>
      <c r="L267">
        <v>2221.5354038587484</v>
      </c>
      <c r="M267">
        <v>84.237191089459003</v>
      </c>
      <c r="N267">
        <v>4.5198690855183834E-5</v>
      </c>
      <c r="O267">
        <v>-4.4786416360988575E-4</v>
      </c>
      <c r="P267">
        <v>3.6752450529501208E-5</v>
      </c>
      <c r="Q267">
        <v>4.8070353272588163E-5</v>
      </c>
      <c r="R267">
        <v>105.38753361835356</v>
      </c>
      <c r="S267">
        <v>8.4462403256826266E-6</v>
      </c>
      <c r="T267">
        <v>-4.9593451688247395E-4</v>
      </c>
      <c r="U267">
        <v>34.331186406606896</v>
      </c>
      <c r="V267">
        <v>2015.8105486048557</v>
      </c>
      <c r="W267">
        <v>2016.1028739195565</v>
      </c>
      <c r="X267">
        <v>89.024292268102315</v>
      </c>
      <c r="Y267">
        <v>6.7949153907617188E-2</v>
      </c>
      <c r="Z267">
        <v>89.092241422009934</v>
      </c>
      <c r="AA267">
        <v>4.4193829979707955</v>
      </c>
      <c r="AB267" s="7">
        <f t="shared" si="36"/>
        <v>456129.40755088103</v>
      </c>
      <c r="AC267" s="7">
        <f>等価回路パラメータ!$B$4/(等価回路パラメータ!$B$4^2+(AB267*等価回路パラメータ!$B$5)^2)</f>
        <v>5.5470189091560328E-8</v>
      </c>
      <c r="AD267" s="7">
        <f>-(AB267*等価回路パラメータ!$B$5)/(等価回路パラメータ!$B$4^2+(AB267*等価回路パラメータ!$B$5)^2)</f>
        <v>-4.8565003026108765E-4</v>
      </c>
      <c r="AE267" s="7">
        <f>AB267*等価回路パラメータ!$B$6</f>
        <v>4.945324604765195E-6</v>
      </c>
      <c r="AF267" s="7">
        <f>1/等価回路パラメータ!$B$7</f>
        <v>2.0783638028968546E-5</v>
      </c>
      <c r="AG267" s="7">
        <f>AB267*等価回路パラメータ!$B$9-1/(AB267*等価回路パラメータ!$B$10)</f>
        <v>-75155.918409526028</v>
      </c>
      <c r="AH267" s="7">
        <f>等価回路パラメータ!$B$8/(等価回路パラメータ!$B$8^2+AG267^2)</f>
        <v>3.0568927808443415E-9</v>
      </c>
      <c r="AI267" s="7">
        <f>-AG267/(等価回路パラメータ!$B$8^2+AG267^2)</f>
        <v>1.3305671308131238E-5</v>
      </c>
      <c r="AJ267" s="7">
        <f t="shared" si="37"/>
        <v>2.0842165110840952E-5</v>
      </c>
      <c r="AK267" s="7">
        <f t="shared" si="38"/>
        <v>-4.6739903434819124E-4</v>
      </c>
      <c r="AL267" s="7">
        <f t="shared" si="39"/>
        <v>95.214809802957831</v>
      </c>
      <c r="AM267" s="7">
        <f t="shared" si="40"/>
        <v>2135.2536994537577</v>
      </c>
      <c r="AN267" s="7">
        <f t="shared" si="41"/>
        <v>2137.3755451573716</v>
      </c>
      <c r="AO267" s="9">
        <f t="shared" si="42"/>
        <v>87.446769364149972</v>
      </c>
      <c r="AP267" s="9">
        <f t="shared" si="43"/>
        <v>66.597616721805565</v>
      </c>
      <c r="AQ267" s="9">
        <f t="shared" si="44"/>
        <v>-1.645472057859962</v>
      </c>
    </row>
    <row r="268" spans="1:43">
      <c r="A268">
        <v>74422.470845199598</v>
      </c>
      <c r="B268">
        <v>-2.0456167112338591E-2</v>
      </c>
      <c r="C268">
        <v>1.2298604864483309</v>
      </c>
      <c r="D268">
        <v>-1.498750502363703E-2</v>
      </c>
      <c r="E268">
        <v>-0.13029622779811231</v>
      </c>
      <c r="F268">
        <v>0.99741784297438274</v>
      </c>
      <c r="G268">
        <v>2.1412977317338173E-2</v>
      </c>
      <c r="H268">
        <v>0.99827340623505034</v>
      </c>
      <c r="I268">
        <v>-2.2701756476934403E-3</v>
      </c>
      <c r="J268">
        <v>226.63181984108638</v>
      </c>
      <c r="K268">
        <v>2292.3579895892326</v>
      </c>
      <c r="L268">
        <v>2303.533619072678</v>
      </c>
      <c r="M268">
        <v>84.353854199873396</v>
      </c>
      <c r="N268">
        <v>4.271021682652939E-5</v>
      </c>
      <c r="O268">
        <v>-4.3200953355991822E-4</v>
      </c>
      <c r="P268">
        <v>3.4626497769474609E-5</v>
      </c>
      <c r="Q268">
        <v>4.5743444958239734E-5</v>
      </c>
      <c r="R268">
        <v>97.823887012553897</v>
      </c>
      <c r="S268">
        <v>8.0837190570547812E-6</v>
      </c>
      <c r="T268">
        <v>-4.7775297851815796E-4</v>
      </c>
      <c r="U268">
        <v>35.406262580634333</v>
      </c>
      <c r="V268">
        <v>2092.5328164802677</v>
      </c>
      <c r="W268">
        <v>2092.8323371633887</v>
      </c>
      <c r="X268">
        <v>89.030631283216465</v>
      </c>
      <c r="Y268">
        <v>6.965943271110682E-2</v>
      </c>
      <c r="Z268">
        <v>89.100290715927571</v>
      </c>
      <c r="AA268">
        <v>4.4749514164554514</v>
      </c>
      <c r="AB268" s="7">
        <f t="shared" si="36"/>
        <v>467610.17533855926</v>
      </c>
      <c r="AC268" s="7">
        <f>等価回路パラメータ!$B$4/(等価回路パラメータ!$B$4^2+(AB268*等価回路パラメータ!$B$5)^2)</f>
        <v>5.2779817789467223E-8</v>
      </c>
      <c r="AD268" s="7">
        <f>-(AB268*等価回路パラメータ!$B$5)/(等価回路パラメータ!$B$4^2+(AB268*等価回路パラメータ!$B$5)^2)</f>
        <v>-4.7372634814851273E-4</v>
      </c>
      <c r="AE268" s="7">
        <f>AB268*等価回路パラメータ!$B$6</f>
        <v>5.0697983231488695E-6</v>
      </c>
      <c r="AF268" s="7">
        <f>1/等価回路パラメータ!$B$7</f>
        <v>2.0783638028968546E-5</v>
      </c>
      <c r="AG268" s="7">
        <f>AB268*等価回路パラメータ!$B$9-1/(AB268*等価回路パラメータ!$B$10)</f>
        <v>-73310.642016506332</v>
      </c>
      <c r="AH268" s="7">
        <f>等価回路パラメータ!$B$8/(等価回路パラメータ!$B$8^2+AG268^2)</f>
        <v>3.2127174485682803E-9</v>
      </c>
      <c r="AI268" s="7">
        <f>-AG268/(等価回路パラメータ!$B$8^2+AG268^2)</f>
        <v>1.3640583645443534E-5</v>
      </c>
      <c r="AJ268" s="7">
        <f t="shared" si="37"/>
        <v>2.0839630564206581E-5</v>
      </c>
      <c r="AK268" s="7">
        <f t="shared" si="38"/>
        <v>-4.5501596617992032E-4</v>
      </c>
      <c r="AL268" s="7">
        <f t="shared" si="39"/>
        <v>100.44462764641172</v>
      </c>
      <c r="AM268" s="7">
        <f t="shared" si="40"/>
        <v>2193.1247367990195</v>
      </c>
      <c r="AN268" s="7">
        <f t="shared" si="41"/>
        <v>2195.4237027013251</v>
      </c>
      <c r="AO268" s="9">
        <f t="shared" si="42"/>
        <v>87.377698482803822</v>
      </c>
      <c r="AP268" s="9">
        <f t="shared" si="43"/>
        <v>66.830366974364324</v>
      </c>
      <c r="AQ268" s="9">
        <f t="shared" si="44"/>
        <v>-1.7225922331237484</v>
      </c>
    </row>
    <row r="269" spans="1:43">
      <c r="A269">
        <v>76295.68290259951</v>
      </c>
      <c r="B269">
        <v>-2.1393069609335819E-2</v>
      </c>
      <c r="C269">
        <v>1.1960233298211731</v>
      </c>
      <c r="D269">
        <v>-1.500510161440956E-2</v>
      </c>
      <c r="E269">
        <v>-0.13529118431830511</v>
      </c>
      <c r="F269">
        <v>0.9973227329900719</v>
      </c>
      <c r="G269">
        <v>2.0821682719161402E-2</v>
      </c>
      <c r="H269">
        <v>0.99827118214915944</v>
      </c>
      <c r="I269">
        <v>-2.357198779069228E-3</v>
      </c>
      <c r="J269">
        <v>252.72961707902797</v>
      </c>
      <c r="K269">
        <v>2352.838053361771</v>
      </c>
      <c r="L269">
        <v>2366.3725752079108</v>
      </c>
      <c r="M269">
        <v>83.869092820794293</v>
      </c>
      <c r="N269">
        <v>4.5132552123753314E-5</v>
      </c>
      <c r="O269">
        <v>-4.2017072359546673E-4</v>
      </c>
      <c r="P269">
        <v>3.4663184041161363E-5</v>
      </c>
      <c r="Q269">
        <v>4.7497130719202718E-5</v>
      </c>
      <c r="R269">
        <v>99.080352243435556</v>
      </c>
      <c r="S269">
        <v>1.0469368082591951E-5</v>
      </c>
      <c r="T269">
        <v>-4.6766785431466947E-4</v>
      </c>
      <c r="U269">
        <v>47.844039401289685</v>
      </c>
      <c r="V269">
        <v>2137.1986419841433</v>
      </c>
      <c r="W269">
        <v>2137.7341011933868</v>
      </c>
      <c r="X269">
        <v>88.717571829520367</v>
      </c>
      <c r="Y269">
        <v>7.1412759196833139E-2</v>
      </c>
      <c r="Z269">
        <v>88.788984588717199</v>
      </c>
      <c r="AA269">
        <v>4.4582565526715143</v>
      </c>
      <c r="AB269" s="7">
        <f t="shared" si="36"/>
        <v>479379.91381484602</v>
      </c>
      <c r="AC269" s="7">
        <f>等価回路パラメータ!$B$4/(等価回路パラメータ!$B$4^2+(AB269*等価回路パラメータ!$B$5)^2)</f>
        <v>5.0219932749926589E-8</v>
      </c>
      <c r="AD269" s="7">
        <f>-(AB269*等価回路パラメータ!$B$5)/(等価回路パラメータ!$B$4^2+(AB269*等価回路パラメータ!$B$5)^2)</f>
        <v>-4.6209541632807356E-4</v>
      </c>
      <c r="AE269" s="7">
        <f>AB269*等価回路パラメータ!$B$6</f>
        <v>5.1974050424589808E-6</v>
      </c>
      <c r="AF269" s="7">
        <f>1/等価回路パラメータ!$B$7</f>
        <v>2.0783638028968546E-5</v>
      </c>
      <c r="AG269" s="7">
        <f>AB269*等価回路パラメータ!$B$9-1/(AB269*等価回路パラメータ!$B$10)</f>
        <v>-71510.669656253885</v>
      </c>
      <c r="AH269" s="7">
        <f>等価回路パラメータ!$B$8/(等価回路パラメータ!$B$8^2+AG269^2)</f>
        <v>3.3764854803783288E-9</v>
      </c>
      <c r="AI269" s="7">
        <f>-AG269/(等価回路パラメータ!$B$8^2+AG269^2)</f>
        <v>1.3983926405759122E-5</v>
      </c>
      <c r="AJ269" s="7">
        <f t="shared" si="37"/>
        <v>2.0837234447198851E-5</v>
      </c>
      <c r="AK269" s="7">
        <f t="shared" si="38"/>
        <v>-4.4291408487985546E-4</v>
      </c>
      <c r="AL269" s="7">
        <f t="shared" si="39"/>
        <v>105.98415262139682</v>
      </c>
      <c r="AM269" s="7">
        <f t="shared" si="40"/>
        <v>2252.7881081831038</v>
      </c>
      <c r="AN269" s="7">
        <f t="shared" si="41"/>
        <v>2255.2797833036334</v>
      </c>
      <c r="AO269" s="9">
        <f t="shared" si="42"/>
        <v>87.306461933963661</v>
      </c>
      <c r="AP269" s="9">
        <f t="shared" si="43"/>
        <v>67.064008536763865</v>
      </c>
      <c r="AQ269" s="9">
        <f t="shared" si="44"/>
        <v>-1.4825226547535522</v>
      </c>
    </row>
    <row r="270" spans="1:43">
      <c r="A270">
        <v>78216.043668879109</v>
      </c>
      <c r="B270">
        <v>-2.1677557410461321E-2</v>
      </c>
      <c r="C270">
        <v>1.143565150529916</v>
      </c>
      <c r="D270">
        <v>-1.518145366658083E-2</v>
      </c>
      <c r="E270">
        <v>-0.14794614985444809</v>
      </c>
      <c r="F270">
        <v>0.99730871338647742</v>
      </c>
      <c r="G270">
        <v>1.990790533963906E-2</v>
      </c>
      <c r="H270">
        <v>0.99825036920012811</v>
      </c>
      <c r="I270">
        <v>-2.5776353547191828E-3</v>
      </c>
      <c r="J270">
        <v>282.30305770336713</v>
      </c>
      <c r="K270">
        <v>2456.6228667520732</v>
      </c>
      <c r="L270">
        <v>2472.7901095397974</v>
      </c>
      <c r="M270">
        <v>83.444604673198938</v>
      </c>
      <c r="N270">
        <v>4.6168001151208729E-5</v>
      </c>
      <c r="O270">
        <v>-4.0175748808030933E-4</v>
      </c>
      <c r="P270">
        <v>3.5060606758751173E-5</v>
      </c>
      <c r="Q270">
        <v>5.1940997106551393E-5</v>
      </c>
      <c r="R270">
        <v>105.69016343533954</v>
      </c>
      <c r="S270">
        <v>1.1107394392457556E-5</v>
      </c>
      <c r="T270">
        <v>-4.5369848518686073E-4</v>
      </c>
      <c r="U270">
        <v>53.928372294423127</v>
      </c>
      <c r="V270">
        <v>2202.7867161345453</v>
      </c>
      <c r="W270">
        <v>2203.4467513686691</v>
      </c>
      <c r="X270">
        <v>88.597571426003029</v>
      </c>
      <c r="Y270">
        <v>7.3210216874070852E-2</v>
      </c>
      <c r="Z270">
        <v>88.670781642877103</v>
      </c>
      <c r="AA270">
        <v>4.4822568108167866</v>
      </c>
      <c r="AB270" s="7">
        <f t="shared" si="36"/>
        <v>491445.8963660181</v>
      </c>
      <c r="AC270" s="7">
        <f>等価回路パラメータ!$B$4/(等価回路パラメータ!$B$4^2+(AB270*等価回路パラメータ!$B$5)^2)</f>
        <v>4.7784205231508136E-8</v>
      </c>
      <c r="AD270" s="7">
        <f>-(AB270*等価回路パラメータ!$B$5)/(等価回路パラメータ!$B$4^2+(AB270*等価回路パラメータ!$B$5)^2)</f>
        <v>-4.5075004719441605E-4</v>
      </c>
      <c r="AE270" s="7">
        <f>AB270*等価回路パラメータ!$B$6</f>
        <v>5.3282236202642775E-6</v>
      </c>
      <c r="AF270" s="7">
        <f>1/等価回路パラメータ!$B$7</f>
        <v>2.0783638028968546E-5</v>
      </c>
      <c r="AG270" s="7">
        <f>AB270*等価回路パラメータ!$B$9-1/(AB270*等価回路パラメータ!$B$10)</f>
        <v>-69754.888993580476</v>
      </c>
      <c r="AH270" s="7">
        <f>等価回路パラメータ!$B$8/(等価回路パラメータ!$B$8^2+AG270^2)</f>
        <v>3.5486018229742282E-9</v>
      </c>
      <c r="AI270" s="7">
        <f>-AG270/(等価回路パラメータ!$B$8^2+AG270^2)</f>
        <v>1.4335911835796535E-5</v>
      </c>
      <c r="AJ270" s="7">
        <f t="shared" si="37"/>
        <v>2.0834970836023028E-5</v>
      </c>
      <c r="AK270" s="7">
        <f t="shared" si="38"/>
        <v>-4.3108591173835527E-4</v>
      </c>
      <c r="AL270" s="7">
        <f t="shared" si="39"/>
        <v>111.85410893199496</v>
      </c>
      <c r="AM270" s="7">
        <f t="shared" si="40"/>
        <v>2314.3171598427029</v>
      </c>
      <c r="AN270" s="7">
        <f t="shared" si="41"/>
        <v>2317.018614087372</v>
      </c>
      <c r="AO270" s="9">
        <f t="shared" si="42"/>
        <v>87.232969909633084</v>
      </c>
      <c r="AP270" s="9">
        <f t="shared" si="43"/>
        <v>67.298590455367574</v>
      </c>
      <c r="AQ270" s="9">
        <f t="shared" si="44"/>
        <v>-1.4378117332440183</v>
      </c>
    </row>
    <row r="271" spans="1:43">
      <c r="A271">
        <v>80184.739876069143</v>
      </c>
      <c r="B271">
        <v>-2.176181942564694E-2</v>
      </c>
      <c r="C271">
        <v>1.1061230517415479</v>
      </c>
      <c r="D271">
        <v>-1.4521580241754151E-2</v>
      </c>
      <c r="E271">
        <v>-0.14736067229578609</v>
      </c>
      <c r="F271">
        <v>0.99731183502031773</v>
      </c>
      <c r="G271">
        <v>1.9255985152095267E-2</v>
      </c>
      <c r="H271">
        <v>0.99832623618522798</v>
      </c>
      <c r="I271">
        <v>-2.5676297794249149E-3</v>
      </c>
      <c r="J271">
        <v>304.33708539355916</v>
      </c>
      <c r="K271">
        <v>2536.7708119427521</v>
      </c>
      <c r="L271">
        <v>2554.9612940063371</v>
      </c>
      <c r="M271">
        <v>83.158905678909989</v>
      </c>
      <c r="N271">
        <v>4.6621498306035757E-5</v>
      </c>
      <c r="O271">
        <v>-3.8860875584337479E-4</v>
      </c>
      <c r="P271">
        <v>3.3533014116517057E-5</v>
      </c>
      <c r="Q271">
        <v>5.173151762006203E-5</v>
      </c>
      <c r="R271">
        <v>102.67947187461741</v>
      </c>
      <c r="S271">
        <v>1.30884841895187E-5</v>
      </c>
      <c r="T271">
        <v>-4.4034027346343679E-4</v>
      </c>
      <c r="U271">
        <v>67.441778030330994</v>
      </c>
      <c r="V271">
        <v>2268.9664097633299</v>
      </c>
      <c r="W271">
        <v>2269.9684936267699</v>
      </c>
      <c r="X271">
        <v>88.297466257594039</v>
      </c>
      <c r="Y271">
        <v>7.5052916524000715E-2</v>
      </c>
      <c r="Z271">
        <v>88.37251917411804</v>
      </c>
      <c r="AA271">
        <v>4.5035653963763629</v>
      </c>
      <c r="AB271" s="7">
        <f t="shared" si="36"/>
        <v>503815.57944933471</v>
      </c>
      <c r="AC271" s="7">
        <f>等価回路パラメータ!$B$4/(等価回路パラメータ!$B$4^2+(AB271*等価回路パラメータ!$B$5)^2)</f>
        <v>4.5466613444375658E-8</v>
      </c>
      <c r="AD271" s="7">
        <f>-(AB271*等価回路パラメータ!$B$5)/(等価回路パラメータ!$B$4^2+(AB271*等価回路パラメータ!$B$5)^2)</f>
        <v>-4.3968322961220421E-4</v>
      </c>
      <c r="AE271" s="7">
        <f>AB271*等価回路パラメータ!$B$6</f>
        <v>5.462334898976886E-6</v>
      </c>
      <c r="AF271" s="7">
        <f>1/等価回路パラメータ!$B$7</f>
        <v>2.0783638028968546E-5</v>
      </c>
      <c r="AG271" s="7">
        <f>AB271*等価回路パラメータ!$B$9-1/(AB271*等価回路パラメータ!$B$10)</f>
        <v>-68042.215002595112</v>
      </c>
      <c r="AH271" s="7">
        <f>等価回路パラメータ!$B$8/(等価回路パラメータ!$B$8^2+AG271^2)</f>
        <v>3.7294920693827008E-9</v>
      </c>
      <c r="AI271" s="7">
        <f>-AG271/(等価回路パラメータ!$B$8^2+AG271^2)</f>
        <v>1.4696757528634925E-5</v>
      </c>
      <c r="AJ271" s="7">
        <f t="shared" si="37"/>
        <v>2.0832834134482304E-5</v>
      </c>
      <c r="AK271" s="7">
        <f t="shared" si="38"/>
        <v>-4.1952413718459236E-4</v>
      </c>
      <c r="AL271" s="7">
        <f t="shared" si="39"/>
        <v>118.07686768805229</v>
      </c>
      <c r="AM271" s="7">
        <f t="shared" si="40"/>
        <v>2377.7895853496834</v>
      </c>
      <c r="AN271" s="7">
        <f t="shared" si="41"/>
        <v>2380.71952545453</v>
      </c>
      <c r="AO271" s="9">
        <f t="shared" si="42"/>
        <v>87.157127156500891</v>
      </c>
      <c r="AP271" s="9">
        <f t="shared" si="43"/>
        <v>67.534164676494797</v>
      </c>
      <c r="AQ271" s="9">
        <f t="shared" si="44"/>
        <v>-1.2153920176171482</v>
      </c>
    </row>
    <row r="272" spans="1:43">
      <c r="A272">
        <v>82202.98812622136</v>
      </c>
      <c r="B272">
        <v>-2.0128718971576549E-2</v>
      </c>
      <c r="C272">
        <v>1.0679814306368061</v>
      </c>
      <c r="D272">
        <v>-1.5099477435509131E-2</v>
      </c>
      <c r="E272">
        <v>-0.1530495295538685</v>
      </c>
      <c r="F272">
        <v>0.99751196490122984</v>
      </c>
      <c r="G272">
        <v>1.859556953355132E-2</v>
      </c>
      <c r="H272">
        <v>0.99825955704014091</v>
      </c>
      <c r="I272">
        <v>-2.666575448786485E-3</v>
      </c>
      <c r="J272">
        <v>302.21489590643313</v>
      </c>
      <c r="K272">
        <v>2630.958653641811</v>
      </c>
      <c r="L272">
        <v>2648.259292531694</v>
      </c>
      <c r="M272">
        <v>83.447226398642115</v>
      </c>
      <c r="N272">
        <v>4.3091821957127691E-5</v>
      </c>
      <c r="O272">
        <v>-3.7513968839708676E-4</v>
      </c>
      <c r="P272">
        <v>3.4866055274184773E-5</v>
      </c>
      <c r="Q272">
        <v>5.3732182508455384E-5</v>
      </c>
      <c r="R272">
        <v>104.03201445920054</v>
      </c>
      <c r="S272">
        <v>8.2257666829429181E-6</v>
      </c>
      <c r="T272">
        <v>-4.2887187090554212E-4</v>
      </c>
      <c r="U272">
        <v>44.705558659063598</v>
      </c>
      <c r="V272">
        <v>2330.8412845877838</v>
      </c>
      <c r="W272">
        <v>2331.2699716922207</v>
      </c>
      <c r="X272">
        <v>88.901201114154119</v>
      </c>
      <c r="Y272">
        <v>7.6941996886143199E-2</v>
      </c>
      <c r="Z272">
        <v>88.978143111040268</v>
      </c>
      <c r="AA272">
        <v>4.5127910853459285</v>
      </c>
      <c r="AB272" s="7">
        <f t="shared" si="36"/>
        <v>516496.60720093205</v>
      </c>
      <c r="AC272" s="7">
        <f>等価回路パラメータ!$B$4/(等価回路パラメータ!$B$4^2+(AB272*等価回路パラメータ!$B$5)^2)</f>
        <v>4.3261427662765443E-8</v>
      </c>
      <c r="AD272" s="7">
        <f>-(AB272*等価回路パラメータ!$B$5)/(等価回路パラメータ!$B$4^2+(AB272*等価回路パラメータ!$B$5)^2)</f>
        <v>-4.2888812458343378E-4</v>
      </c>
      <c r="AE272" s="7">
        <f>AB272*等価回路パラメータ!$B$6</f>
        <v>5.5998217558107973E-6</v>
      </c>
      <c r="AF272" s="7">
        <f>1/等価回路パラメータ!$B$7</f>
        <v>2.0783638028968546E-5</v>
      </c>
      <c r="AG272" s="7">
        <f>AB272*等価回路パラメータ!$B$9-1/(AB272*等価回路パラメータ!$B$10)</f>
        <v>-66371.589296186692</v>
      </c>
      <c r="AH272" s="7">
        <f>等価回路パラメータ!$B$8/(等価回路パラメータ!$B$8^2+AG272^2)</f>
        <v>3.919603511872682E-9</v>
      </c>
      <c r="AI272" s="7">
        <f>-AG272/(等価回路パラメータ!$B$8^2+AG272^2)</f>
        <v>1.5066686558600508E-5</v>
      </c>
      <c r="AJ272" s="7">
        <f t="shared" si="37"/>
        <v>2.0830819060143184E-5</v>
      </c>
      <c r="AK272" s="7">
        <f t="shared" si="38"/>
        <v>-4.0822161626902247E-4</v>
      </c>
      <c r="AL272" s="7">
        <f t="shared" si="39"/>
        <v>124.6766058123665</v>
      </c>
      <c r="AM272" s="7">
        <f t="shared" si="40"/>
        <v>2443.2877741731113</v>
      </c>
      <c r="AN272" s="7">
        <f t="shared" si="41"/>
        <v>2446.4667182409594</v>
      </c>
      <c r="AO272" s="9">
        <f t="shared" si="42"/>
        <v>87.078832529646917</v>
      </c>
      <c r="AP272" s="9">
        <f t="shared" si="43"/>
        <v>67.77078623978862</v>
      </c>
      <c r="AQ272" s="9">
        <f t="shared" si="44"/>
        <v>-1.8993105813933653</v>
      </c>
    </row>
    <row r="273" spans="1:43">
      <c r="A273">
        <v>84272.03564323578</v>
      </c>
      <c r="B273">
        <v>-2.037909607722449E-2</v>
      </c>
      <c r="C273">
        <v>1.036981562019605</v>
      </c>
      <c r="D273">
        <v>-1.446428998790575E-2</v>
      </c>
      <c r="E273">
        <v>-0.15335274583939201</v>
      </c>
      <c r="F273">
        <v>0.99749312614468288</v>
      </c>
      <c r="G273">
        <v>1.8055342747943615E-2</v>
      </c>
      <c r="H273">
        <v>0.99833254696374496</v>
      </c>
      <c r="I273">
        <v>-2.6720537571989235E-3</v>
      </c>
      <c r="J273">
        <v>325.91441637338829</v>
      </c>
      <c r="K273">
        <v>2706.020707255333</v>
      </c>
      <c r="L273">
        <v>2725.5766866655322</v>
      </c>
      <c r="M273">
        <v>83.132348847732899</v>
      </c>
      <c r="N273">
        <v>4.3871931969504026E-5</v>
      </c>
      <c r="O273">
        <v>-3.6426236586222026E-4</v>
      </c>
      <c r="P273">
        <v>3.339482779705852E-5</v>
      </c>
      <c r="Q273">
        <v>5.3834697540677569E-5</v>
      </c>
      <c r="R273">
        <v>101.67142822713653</v>
      </c>
      <c r="S273">
        <v>1.0477104172445506E-5</v>
      </c>
      <c r="T273">
        <v>-4.1809706340289782E-4</v>
      </c>
      <c r="U273">
        <v>59.898286118693441</v>
      </c>
      <c r="V273">
        <v>2390.2881098534331</v>
      </c>
      <c r="W273">
        <v>2391.0384883532624</v>
      </c>
      <c r="X273">
        <v>88.564524130842813</v>
      </c>
      <c r="Y273">
        <v>7.8878625362068688E-2</v>
      </c>
      <c r="Z273">
        <v>88.643402756204878</v>
      </c>
      <c r="AA273">
        <v>4.5142634231298855</v>
      </c>
      <c r="AB273" s="7">
        <f t="shared" si="36"/>
        <v>529496.81615969341</v>
      </c>
      <c r="AC273" s="7">
        <f>等価回路パラメータ!$B$4/(等価回路パラメータ!$B$4^2+(AB273*等価回路パラメータ!$B$5)^2)</f>
        <v>4.1163196059528072E-8</v>
      </c>
      <c r="AD273" s="7">
        <f>-(AB273*等価回路パラメータ!$B$5)/(等価回路パラメータ!$B$4^2+(AB273*等価回路パラメータ!$B$5)^2)</f>
        <v>-4.1835806102112546E-4</v>
      </c>
      <c r="AE273" s="7">
        <f>AB273*等価回路パラメータ!$B$6</f>
        <v>5.7407691539977468E-6</v>
      </c>
      <c r="AF273" s="7">
        <f>1/等価回路パラメータ!$B$7</f>
        <v>2.0783638028968546E-5</v>
      </c>
      <c r="AG273" s="7">
        <f>AB273*等価回路パラメータ!$B$9-1/(AB273*等価回路パラメータ!$B$10)</f>
        <v>-64741.979471969244</v>
      </c>
      <c r="AH273" s="7">
        <f>等価回路パラメータ!$B$8/(等価回路パラメータ!$B$8^2+AG273^2)</f>
        <v>4.119406248593534E-9</v>
      </c>
      <c r="AI273" s="7">
        <f>-AG273/(等価回路パラメータ!$B$8^2+AG273^2)</f>
        <v>1.5445927619572679E-5</v>
      </c>
      <c r="AJ273" s="7">
        <f t="shared" si="37"/>
        <v>2.0828920631276669E-5</v>
      </c>
      <c r="AK273" s="7">
        <f t="shared" si="38"/>
        <v>-3.9717136424755501E-4</v>
      </c>
      <c r="AL273" s="7">
        <f t="shared" si="39"/>
        <v>131.67948331460877</v>
      </c>
      <c r="AM273" s="7">
        <f t="shared" si="40"/>
        <v>2510.8991943127271</v>
      </c>
      <c r="AN273" s="7">
        <f t="shared" si="41"/>
        <v>2514.3496674739386</v>
      </c>
      <c r="AO273" s="9">
        <f t="shared" si="42"/>
        <v>86.997978501467472</v>
      </c>
      <c r="AP273" s="9">
        <f t="shared" si="43"/>
        <v>68.008513486844009</v>
      </c>
      <c r="AQ273" s="9">
        <f t="shared" si="44"/>
        <v>-1.6454242547374065</v>
      </c>
    </row>
    <row r="274" spans="1:43">
      <c r="A274">
        <v>86393.161043612345</v>
      </c>
      <c r="B274">
        <v>-2.075431616456061E-2</v>
      </c>
      <c r="C274">
        <v>0.99436487128045314</v>
      </c>
      <c r="D274">
        <v>-1.370691305386644E-2</v>
      </c>
      <c r="E274">
        <v>-0.15104930854085549</v>
      </c>
      <c r="F274">
        <v>0.99746318965628544</v>
      </c>
      <c r="G274">
        <v>1.7312652966743166E-2</v>
      </c>
      <c r="H274">
        <v>0.99841970823131121</v>
      </c>
      <c r="I274">
        <v>-2.632147729350786E-3</v>
      </c>
      <c r="J274">
        <v>362.83316203799495</v>
      </c>
      <c r="K274">
        <v>2816.0460456312007</v>
      </c>
      <c r="L274">
        <v>2839.3244327814341</v>
      </c>
      <c r="M274">
        <v>82.658180099060672</v>
      </c>
      <c r="N274">
        <v>4.5006675522450412E-5</v>
      </c>
      <c r="O274">
        <v>-3.49308949380793E-4</v>
      </c>
      <c r="P274">
        <v>3.1643211654469628E-5</v>
      </c>
      <c r="Q274">
        <v>5.3021451045674076E-5</v>
      </c>
      <c r="R274">
        <v>97.677014266951616</v>
      </c>
      <c r="S274">
        <v>1.3363463867980784E-5</v>
      </c>
      <c r="T274">
        <v>-4.0233040042646705E-4</v>
      </c>
      <c r="U274">
        <v>82.465913706101915</v>
      </c>
      <c r="V274">
        <v>2482.7802440059827</v>
      </c>
      <c r="W274">
        <v>2484.1494252459515</v>
      </c>
      <c r="X274">
        <v>88.097611588456004</v>
      </c>
      <c r="Y274">
        <v>8.0863998736821166E-2</v>
      </c>
      <c r="Z274">
        <v>88.178475587192821</v>
      </c>
      <c r="AA274">
        <v>4.5738197754447159</v>
      </c>
      <c r="AB274" s="7">
        <f t="shared" si="36"/>
        <v>542824.24011002493</v>
      </c>
      <c r="AC274" s="7">
        <f>等価回路パラメータ!$B$4/(等価回路パラメータ!$B$4^2+(AB274*等価回路パラメータ!$B$5)^2)</f>
        <v>3.9166731227711003E-8</v>
      </c>
      <c r="AD274" s="7">
        <f>-(AB274*等価回路パラメータ!$B$5)/(等価回路パラメータ!$B$4^2+(AB274*等価回路パラメータ!$B$5)^2)</f>
        <v>-4.080865316267777E-4</v>
      </c>
      <c r="AE274" s="7">
        <f>AB274*等価回路パラメータ!$B$6</f>
        <v>5.8852641952922704E-6</v>
      </c>
      <c r="AF274" s="7">
        <f>1/等価回路パラメータ!$B$7</f>
        <v>2.0783638028968546E-5</v>
      </c>
      <c r="AG274" s="7">
        <f>AB274*等価回路パラメータ!$B$9-1/(AB274*等価回路パラメータ!$B$10)</f>
        <v>-63152.378474284204</v>
      </c>
      <c r="AH274" s="7">
        <f>等価回路パラメータ!$B$8/(等価回路パラメータ!$B$8^2+AG274^2)</f>
        <v>4.3293943466803003E-9</v>
      </c>
      <c r="AI274" s="7">
        <f>-AG274/(等価回路パラメータ!$B$8^2+AG274^2)</f>
        <v>1.5834715166798047E-5</v>
      </c>
      <c r="AJ274" s="7">
        <f t="shared" si="37"/>
        <v>2.0827134154542939E-5</v>
      </c>
      <c r="AK274" s="7">
        <f t="shared" si="38"/>
        <v>-3.8636655226468734E-4</v>
      </c>
      <c r="AL274" s="7">
        <f t="shared" si="39"/>
        <v>139.11384140680843</v>
      </c>
      <c r="AM274" s="7">
        <f t="shared" si="40"/>
        <v>2580.7168128756225</v>
      </c>
      <c r="AN274" s="7">
        <f t="shared" si="41"/>
        <v>2584.4635669960353</v>
      </c>
      <c r="AO274" s="9">
        <f t="shared" si="42"/>
        <v>86.914450620564665</v>
      </c>
      <c r="AP274" s="9">
        <f t="shared" si="43"/>
        <v>68.247408286552385</v>
      </c>
      <c r="AQ274" s="9">
        <f t="shared" si="44"/>
        <v>-1.264024966628142</v>
      </c>
    </row>
    <row r="275" spans="1:43">
      <c r="A275">
        <v>88567.675126602175</v>
      </c>
      <c r="B275">
        <v>-1.990370857313983E-2</v>
      </c>
      <c r="C275">
        <v>0.95108196079229401</v>
      </c>
      <c r="D275">
        <v>-1.5642027464743781E-2</v>
      </c>
      <c r="E275">
        <v>-0.1683592498973496</v>
      </c>
      <c r="F275">
        <v>0.99757367095216665</v>
      </c>
      <c r="G275">
        <v>1.6560756893968888E-2</v>
      </c>
      <c r="H275">
        <v>0.99819645620825947</v>
      </c>
      <c r="I275">
        <v>-2.9331321037930577E-3</v>
      </c>
      <c r="J275">
        <v>381.5154500003411</v>
      </c>
      <c r="K275">
        <v>2943.9165798418271</v>
      </c>
      <c r="L275">
        <v>2968.5348014898805</v>
      </c>
      <c r="M275">
        <v>82.61593536310977</v>
      </c>
      <c r="N275">
        <v>4.3294012735075489E-5</v>
      </c>
      <c r="O275">
        <v>-3.3407287148805634E-4</v>
      </c>
      <c r="P275">
        <v>3.6107480568437094E-5</v>
      </c>
      <c r="Q275">
        <v>5.9110751855902049E-5</v>
      </c>
      <c r="R275">
        <v>106.22124081158728</v>
      </c>
      <c r="S275">
        <v>7.1865321666383949E-6</v>
      </c>
      <c r="T275">
        <v>-3.9318362334395839E-4</v>
      </c>
      <c r="U275">
        <v>46.47115522021344</v>
      </c>
      <c r="V275">
        <v>2542.4915337170028</v>
      </c>
      <c r="W275">
        <v>2542.9161935246975</v>
      </c>
      <c r="X275">
        <v>88.952875719808844</v>
      </c>
      <c r="Y275">
        <v>8.2899343918499638E-2</v>
      </c>
      <c r="Z275">
        <v>89.035775063727343</v>
      </c>
      <c r="AA275">
        <v>4.5688237247046661</v>
      </c>
      <c r="AB275" s="7">
        <f t="shared" si="36"/>
        <v>556487.11504652165</v>
      </c>
      <c r="AC275" s="7">
        <f>等価回路パラメータ!$B$4/(等価回路パラメータ!$B$4^2+(AB275*等価回路パラメータ!$B$5)^2)</f>
        <v>3.7267097355860716E-8</v>
      </c>
      <c r="AD275" s="7">
        <f>-(AB275*等価回路パラメータ!$B$5)/(等価回路パラメータ!$B$4^2+(AB275*等価回路パラメータ!$B$5)^2)</f>
        <v>-3.9806718886903683E-4</v>
      </c>
      <c r="AE275" s="7">
        <f>AB275*等価回路パラメータ!$B$6</f>
        <v>6.0333961737982829E-6</v>
      </c>
      <c r="AF275" s="7">
        <f>1/等価回路パラメータ!$B$7</f>
        <v>2.0783638028968546E-5</v>
      </c>
      <c r="AG275" s="7">
        <f>AB275*等価回路パラメータ!$B$9-1/(AB275*等価回路パラメータ!$B$10)</f>
        <v>-61601.803971866815</v>
      </c>
      <c r="AH275" s="7">
        <f>等価回路パラメータ!$B$8/(等価回路パラメータ!$B$8^2+AG275^2)</f>
        <v>4.5500870647102101E-9</v>
      </c>
      <c r="AI275" s="7">
        <f>-AG275/(等価回路パラメータ!$B$8^2+AG275^2)</f>
        <v>1.6233289562302459E-5</v>
      </c>
      <c r="AJ275" s="7">
        <f t="shared" si="37"/>
        <v>2.0825455213389117E-5</v>
      </c>
      <c r="AK275" s="7">
        <f t="shared" si="38"/>
        <v>-3.7580050313293611E-4</v>
      </c>
      <c r="AL275" s="7">
        <f t="shared" si="39"/>
        <v>147.01042431581962</v>
      </c>
      <c r="AM275" s="7">
        <f t="shared" si="40"/>
        <v>2652.8395589716692</v>
      </c>
      <c r="AN275" s="7">
        <f t="shared" si="41"/>
        <v>2656.9098197911271</v>
      </c>
      <c r="AO275" s="9">
        <f t="shared" si="42"/>
        <v>86.828126914632406</v>
      </c>
      <c r="AP275" s="9">
        <f t="shared" si="43"/>
        <v>68.487536278783324</v>
      </c>
      <c r="AQ275" s="9">
        <f t="shared" si="44"/>
        <v>-2.2076481490949504</v>
      </c>
    </row>
    <row r="276" spans="1:43">
      <c r="A276">
        <v>90796.921684246263</v>
      </c>
      <c r="B276">
        <v>-1.885554192925009E-2</v>
      </c>
      <c r="C276">
        <v>0.91903094079179937</v>
      </c>
      <c r="D276">
        <v>-1.6248879988683781E-2</v>
      </c>
      <c r="E276">
        <v>-0.1724880639477249</v>
      </c>
      <c r="F276">
        <v>0.99770316909881662</v>
      </c>
      <c r="G276">
        <v>1.6004647021221792E-2</v>
      </c>
      <c r="H276">
        <v>0.99812650423055815</v>
      </c>
      <c r="I276">
        <v>-3.0048535837342255E-3</v>
      </c>
      <c r="J276">
        <v>387.73484586744758</v>
      </c>
      <c r="K276">
        <v>3048.8055363524122</v>
      </c>
      <c r="L276">
        <v>3073.3619229099868</v>
      </c>
      <c r="M276">
        <v>82.752260046162604</v>
      </c>
      <c r="N276">
        <v>4.1049457344144116E-5</v>
      </c>
      <c r="O276">
        <v>-3.2277680004513598E-4</v>
      </c>
      <c r="P276">
        <v>3.7508681574640518E-5</v>
      </c>
      <c r="Q276">
        <v>6.0564600996184261E-5</v>
      </c>
      <c r="R276">
        <v>106.16170070668262</v>
      </c>
      <c r="S276">
        <v>3.5407757695035981E-6</v>
      </c>
      <c r="T276">
        <v>-3.8334140104132026E-4</v>
      </c>
      <c r="U276">
        <v>24.092946862182391</v>
      </c>
      <c r="V276">
        <v>2608.4182130115237</v>
      </c>
      <c r="W276">
        <v>2608.5294792389705</v>
      </c>
      <c r="X276">
        <v>89.470796167042266</v>
      </c>
      <c r="Y276">
        <v>8.4985918696454499E-2</v>
      </c>
      <c r="Z276">
        <v>89.555782085738727</v>
      </c>
      <c r="AA276">
        <v>4.5722106493368244</v>
      </c>
      <c r="AB276" s="7">
        <f t="shared" si="36"/>
        <v>570493.88426359172</v>
      </c>
      <c r="AC276" s="7">
        <f>等価回路パラメータ!$B$4/(等価回路パラメータ!$B$4^2+(AB276*等価回路パラメータ!$B$5)^2)</f>
        <v>3.545959802533852E-8</v>
      </c>
      <c r="AD276" s="7">
        <f>-(AB276*等価回路パラメータ!$B$5)/(等価回路パラメータ!$B$4^2+(AB276*等価回路パラメータ!$B$5)^2)</f>
        <v>-3.8829384106110054E-4</v>
      </c>
      <c r="AE276" s="7">
        <f>AB276*等価回路パラメータ!$B$6</f>
        <v>6.1852566311504379E-6</v>
      </c>
      <c r="AF276" s="7">
        <f>1/等価回路パラメータ!$B$7</f>
        <v>2.0783638028968546E-5</v>
      </c>
      <c r="AG276" s="7">
        <f>AB276*等価回路パラメータ!$B$9-1/(AB276*等価回路パラメータ!$B$10)</f>
        <v>-60089.297750791644</v>
      </c>
      <c r="AH276" s="7">
        <f>等価回路パラメータ!$B$8/(等価回路パラメータ!$B$8^2+AG276^2)</f>
        <v>4.7820301375424829E-9</v>
      </c>
      <c r="AI276" s="7">
        <f>-AG276/(等価回路パラメータ!$B$8^2+AG276^2)</f>
        <v>1.6641897223993884E-5</v>
      </c>
      <c r="AJ276" s="7">
        <f t="shared" si="37"/>
        <v>2.0823879657131428E-5</v>
      </c>
      <c r="AK276" s="7">
        <f t="shared" si="38"/>
        <v>-3.654666872059562E-4</v>
      </c>
      <c r="AL276" s="7">
        <f t="shared" si="39"/>
        <v>155.40262809471747</v>
      </c>
      <c r="AM276" s="7">
        <f t="shared" si="40"/>
        <v>2727.3728338813939</v>
      </c>
      <c r="AN276" s="7">
        <f t="shared" si="41"/>
        <v>2731.7965795082496</v>
      </c>
      <c r="AO276" s="9">
        <f t="shared" si="42"/>
        <v>86.738877230549548</v>
      </c>
      <c r="AP276" s="9">
        <f t="shared" si="43"/>
        <v>68.728967138211644</v>
      </c>
      <c r="AQ276" s="9">
        <f t="shared" si="44"/>
        <v>-2.8169048551891933</v>
      </c>
    </row>
    <row r="277" spans="1:43">
      <c r="A277">
        <v>93082.27833180358</v>
      </c>
      <c r="B277">
        <v>-2.0030579951001919E-2</v>
      </c>
      <c r="C277">
        <v>0.89467471896497131</v>
      </c>
      <c r="D277">
        <v>-1.4722702131216859E-2</v>
      </c>
      <c r="E277">
        <v>-0.16919444445490411</v>
      </c>
      <c r="F277">
        <v>0.99757492015585947</v>
      </c>
      <c r="G277">
        <v>1.5578418087478063E-2</v>
      </c>
      <c r="H277">
        <v>0.99830206928410969</v>
      </c>
      <c r="I277">
        <v>-2.9479947112419774E-3</v>
      </c>
      <c r="J277">
        <v>436.05866559313301</v>
      </c>
      <c r="K277">
        <v>3121.0969990625204</v>
      </c>
      <c r="L277">
        <v>3151.4113722895549</v>
      </c>
      <c r="M277">
        <v>82.046502889720472</v>
      </c>
      <c r="N277">
        <v>4.3907097182331598E-5</v>
      </c>
      <c r="O277">
        <v>-3.1426576299526169E-4</v>
      </c>
      <c r="P277">
        <v>3.3977581769680102E-5</v>
      </c>
      <c r="Q277">
        <v>5.939769985903579E-5</v>
      </c>
      <c r="R277">
        <v>101.56001454064484</v>
      </c>
      <c r="S277">
        <v>9.9295154126514954E-6</v>
      </c>
      <c r="T277">
        <v>-3.7366346285429747E-4</v>
      </c>
      <c r="U277">
        <v>71.065729499782378</v>
      </c>
      <c r="V277">
        <v>2674.3164667755468</v>
      </c>
      <c r="W277">
        <v>2675.2605298131584</v>
      </c>
      <c r="X277">
        <v>88.477813525982384</v>
      </c>
      <c r="Y277">
        <v>8.7125012518568162E-2</v>
      </c>
      <c r="Z277">
        <v>88.564938538500954</v>
      </c>
      <c r="AA277">
        <v>4.5726285680520871</v>
      </c>
      <c r="AB277" s="7">
        <f t="shared" si="36"/>
        <v>584853.20357318898</v>
      </c>
      <c r="AC277" s="7">
        <f>等価回路パラメータ!$B$4/(等価回路パラメータ!$B$4^2+(AB277*等価回路パラメータ!$B$5)^2)</f>
        <v>3.37397645994807E-8</v>
      </c>
      <c r="AD277" s="7">
        <f>-(AB277*等価回路パラメータ!$B$5)/(等価回路パラメータ!$B$4^2+(AB277*等価回路パラメータ!$B$5)^2)</f>
        <v>-3.7876044853442684E-4</v>
      </c>
      <c r="AE277" s="7">
        <f>AB277*等価回路パラメータ!$B$6</f>
        <v>6.3409394130844435E-6</v>
      </c>
      <c r="AF277" s="7">
        <f>1/等価回路パラメータ!$B$7</f>
        <v>2.0783638028968546E-5</v>
      </c>
      <c r="AG277" s="7">
        <f>AB277*等価回路パラメータ!$B$9-1/(AB277*等価回路パラメータ!$B$10)</f>
        <v>-58613.925122321714</v>
      </c>
      <c r="AH277" s="7">
        <f>等価回路パラメータ!$B$8/(等価回路パラメータ!$B$8^2+AG277^2)</f>
        <v>5.0257971267287405E-9</v>
      </c>
      <c r="AI277" s="7">
        <f>-AG277/(等価回路パラメータ!$B$8^2+AG277^2)</f>
        <v>1.7060790778551537E-5</v>
      </c>
      <c r="AJ277" s="7">
        <f t="shared" si="37"/>
        <v>2.0822403590694754E-5</v>
      </c>
      <c r="AK277" s="7">
        <f t="shared" si="38"/>
        <v>-3.5535871834279086E-4</v>
      </c>
      <c r="AL277" s="7">
        <f t="shared" si="39"/>
        <v>164.32678026029197</v>
      </c>
      <c r="AM277" s="7">
        <f t="shared" si="40"/>
        <v>2804.4290741147038</v>
      </c>
      <c r="AN277" s="7">
        <f t="shared" si="41"/>
        <v>2809.2393494415119</v>
      </c>
      <c r="AO277" s="9">
        <f t="shared" si="42"/>
        <v>86.646562503940146</v>
      </c>
      <c r="AP277" s="9">
        <f t="shared" si="43"/>
        <v>68.971774860310219</v>
      </c>
      <c r="AQ277" s="9">
        <f t="shared" si="44"/>
        <v>-1.9183760345608221</v>
      </c>
    </row>
    <row r="278" spans="1:43">
      <c r="A278">
        <v>95425.157359081059</v>
      </c>
      <c r="B278">
        <v>-2.0279088452019992E-2</v>
      </c>
      <c r="C278">
        <v>0.84872637924434002</v>
      </c>
      <c r="D278">
        <v>-1.4954570982125361E-2</v>
      </c>
      <c r="E278">
        <v>-0.1776273469127716</v>
      </c>
      <c r="F278">
        <v>0.99755855132660898</v>
      </c>
      <c r="G278">
        <v>1.4777985329131892E-2</v>
      </c>
      <c r="H278">
        <v>0.99827497538540211</v>
      </c>
      <c r="I278">
        <v>-3.0948440698602485E-3</v>
      </c>
      <c r="J278">
        <v>492.14073089183694</v>
      </c>
      <c r="K278">
        <v>3280.3442716880309</v>
      </c>
      <c r="L278">
        <v>3317.0560802915634</v>
      </c>
      <c r="M278">
        <v>81.467712554257162</v>
      </c>
      <c r="N278">
        <v>4.4728432824124553E-5</v>
      </c>
      <c r="O278">
        <v>-2.9813557217731507E-4</v>
      </c>
      <c r="P278">
        <v>3.4505577522287238E-5</v>
      </c>
      <c r="Q278">
        <v>6.2359824865031941E-5</v>
      </c>
      <c r="R278">
        <v>104.00689558485936</v>
      </c>
      <c r="S278">
        <v>1.0222855301837314E-5</v>
      </c>
      <c r="T278">
        <v>-3.6049539704234698E-4</v>
      </c>
      <c r="U278">
        <v>78.600201984395284</v>
      </c>
      <c r="V278">
        <v>2771.7315940958988</v>
      </c>
      <c r="W278">
        <v>2772.8458344201867</v>
      </c>
      <c r="X278">
        <v>88.375653234284684</v>
      </c>
      <c r="Y278">
        <v>8.9317947288099872E-2</v>
      </c>
      <c r="Z278">
        <v>88.464971181572778</v>
      </c>
      <c r="AA278">
        <v>4.6228352808931561</v>
      </c>
      <c r="AB278" s="7">
        <f t="shared" si="36"/>
        <v>599573.94665387808</v>
      </c>
      <c r="AC278" s="7">
        <f>等価回路パラメータ!$B$4/(等価回路パラメータ!$B$4^2+(AB278*等価回路パラメータ!$B$5)^2)</f>
        <v>3.2103345175898065E-8</v>
      </c>
      <c r="AD278" s="7">
        <f>-(AB278*等価回路パラメータ!$B$5)/(等価回路パラメータ!$B$4^2+(AB278*等価回路パラメータ!$B$5)^2)</f>
        <v>-3.6946111990638399E-4</v>
      </c>
      <c r="AE278" s="7">
        <f>AB278*等価回路パラメータ!$B$6</f>
        <v>6.5005407274312684E-6</v>
      </c>
      <c r="AF278" s="7">
        <f>1/等価回路パラメータ!$B$7</f>
        <v>2.0783638028968546E-5</v>
      </c>
      <c r="AG278" s="7">
        <f>AB278*等価回路パラメータ!$B$9-1/(AB278*等価回路パラメータ!$B$10)</f>
        <v>-57174.774345295358</v>
      </c>
      <c r="AH278" s="7">
        <f>等価回路パラメータ!$B$8/(等価回路パラメータ!$B$8^2+AG278^2)</f>
        <v>5.2819908398445433E-9</v>
      </c>
      <c r="AI278" s="7">
        <f>-AG278/(等価回路パラメータ!$B$8^2+AG278^2)</f>
        <v>1.7490229218199089E-5</v>
      </c>
      <c r="AJ278" s="7">
        <f t="shared" si="37"/>
        <v>2.082102336498429E-5</v>
      </c>
      <c r="AK278" s="7">
        <f t="shared" si="38"/>
        <v>-3.4547034996075364E-4</v>
      </c>
      <c r="AL278" s="7">
        <f t="shared" si="39"/>
        <v>173.82245470319273</v>
      </c>
      <c r="AM278" s="7">
        <f t="shared" si="40"/>
        <v>2884.1283737445415</v>
      </c>
      <c r="AN278" s="7">
        <f t="shared" si="41"/>
        <v>2889.361646107558</v>
      </c>
      <c r="AO278" s="9">
        <f t="shared" si="42"/>
        <v>86.551033949356139</v>
      </c>
      <c r="AP278" s="9">
        <f t="shared" si="43"/>
        <v>69.216038071769802</v>
      </c>
      <c r="AQ278" s="9">
        <f t="shared" si="44"/>
        <v>-1.9139372322166537</v>
      </c>
    </row>
    <row r="279" spans="1:43">
      <c r="A279">
        <v>97827.006603190704</v>
      </c>
      <c r="B279">
        <v>-2.0790009881502682E-2</v>
      </c>
      <c r="C279">
        <v>0.82589032481669733</v>
      </c>
      <c r="D279">
        <v>-1.596566074804557E-2</v>
      </c>
      <c r="E279">
        <v>-0.185954511805873</v>
      </c>
      <c r="F279">
        <v>0.99750568506305137</v>
      </c>
      <c r="G279">
        <v>1.4379547043696051E-2</v>
      </c>
      <c r="H279">
        <v>0.99815831665756005</v>
      </c>
      <c r="I279">
        <v>-3.2395526471093901E-3</v>
      </c>
      <c r="J279">
        <v>533.39707884853556</v>
      </c>
      <c r="K279">
        <v>3362.0894085281871</v>
      </c>
      <c r="L279">
        <v>3404.1383101545048</v>
      </c>
      <c r="M279">
        <v>80.985131008613408</v>
      </c>
      <c r="N279">
        <v>4.6029498015550053E-5</v>
      </c>
      <c r="O279">
        <v>-2.9013148720654063E-4</v>
      </c>
      <c r="P279">
        <v>3.6837923894328046E-5</v>
      </c>
      <c r="Q279">
        <v>6.5290841423012679E-5</v>
      </c>
      <c r="R279">
        <v>106.22179408239835</v>
      </c>
      <c r="S279">
        <v>9.1915741212220063E-6</v>
      </c>
      <c r="T279">
        <v>-3.554223286295533E-4</v>
      </c>
      <c r="U279">
        <v>72.712675117199055</v>
      </c>
      <c r="V279">
        <v>2811.6738188913369</v>
      </c>
      <c r="W279">
        <v>2812.6138727101688</v>
      </c>
      <c r="X279">
        <v>88.51860447348767</v>
      </c>
      <c r="Y279">
        <v>9.1566078180586499E-2</v>
      </c>
      <c r="Z279">
        <v>88.610170551668261</v>
      </c>
      <c r="AA279">
        <v>4.5743174832462623</v>
      </c>
      <c r="AB279" s="7">
        <f t="shared" si="36"/>
        <v>614665.21053452825</v>
      </c>
      <c r="AC279" s="7">
        <f>等価回路パラメータ!$B$4/(等価回路パラメータ!$B$4^2+(AB279*等価回路パラメータ!$B$5)^2)</f>
        <v>3.0546294074603051E-8</v>
      </c>
      <c r="AD279" s="7">
        <f>-(AB279*等価回路パラメータ!$B$5)/(等価回路パラメータ!$B$4^2+(AB279*等価回路パラメータ!$B$5)^2)</f>
        <v>-3.603901084395414E-4</v>
      </c>
      <c r="AE279" s="7">
        <f>AB279*等価回路パラメータ!$B$6</f>
        <v>6.6641592035709773E-6</v>
      </c>
      <c r="AF279" s="7">
        <f>1/等価回路パラメータ!$B$7</f>
        <v>2.0783638028968546E-5</v>
      </c>
      <c r="AG279" s="7">
        <f>AB279*等価回路パラメータ!$B$9-1/(AB279*等価回路パラメータ!$B$10)</f>
        <v>-55770.956062694793</v>
      </c>
      <c r="AH279" s="7">
        <f>等価回路パラメータ!$B$8/(等価回路パラメータ!$B$8^2+AG279^2)</f>
        <v>5.5512448222640152E-9</v>
      </c>
      <c r="AI279" s="7">
        <f>-AG279/(等価回路パラメータ!$B$8^2+AG279^2)</f>
        <v>1.7930478061462286E-5</v>
      </c>
      <c r="AJ279" s="7">
        <f t="shared" si="37"/>
        <v>2.0819735567865415E-5</v>
      </c>
      <c r="AK279" s="7">
        <f t="shared" si="38"/>
        <v>-3.3579547117450811E-4</v>
      </c>
      <c r="AL279" s="7">
        <f t="shared" si="39"/>
        <v>183.93282704968027</v>
      </c>
      <c r="AM279" s="7">
        <f t="shared" si="40"/>
        <v>2966.5991732833113</v>
      </c>
      <c r="AN279" s="7">
        <f t="shared" si="41"/>
        <v>2972.2957355875128</v>
      </c>
      <c r="AO279" s="9">
        <f t="shared" si="42"/>
        <v>86.452132160955614</v>
      </c>
      <c r="AP279" s="9">
        <f t="shared" si="43"/>
        <v>69.46184036788118</v>
      </c>
      <c r="AQ279" s="9">
        <f t="shared" si="44"/>
        <v>-2.1580383907126475</v>
      </c>
    </row>
    <row r="280" spans="1:43">
      <c r="A280">
        <v>100289.3103432748</v>
      </c>
      <c r="B280">
        <v>-2.1198807703567971E-2</v>
      </c>
      <c r="C280">
        <v>0.78516293160606665</v>
      </c>
      <c r="D280">
        <v>-1.548590023348804E-2</v>
      </c>
      <c r="E280">
        <v>-0.18364452892974731</v>
      </c>
      <c r="F280">
        <v>0.99746870786751407</v>
      </c>
      <c r="G280">
        <v>1.3669846009166578E-2</v>
      </c>
      <c r="H280">
        <v>0.99821358073061139</v>
      </c>
      <c r="I280">
        <v>-3.1994868055048912E-3</v>
      </c>
      <c r="J280">
        <v>602.4324162568081</v>
      </c>
      <c r="K280">
        <v>3522.2788306385896</v>
      </c>
      <c r="L280">
        <v>3573.4259439537518</v>
      </c>
      <c r="M280">
        <v>80.294337681282514</v>
      </c>
      <c r="N280">
        <v>4.7177916828460643E-5</v>
      </c>
      <c r="O280">
        <v>-2.7583804130433374E-4</v>
      </c>
      <c r="P280">
        <v>3.5729409769139176E-5</v>
      </c>
      <c r="Q280">
        <v>6.4476220339663206E-5</v>
      </c>
      <c r="R280">
        <v>102.32106636106438</v>
      </c>
      <c r="S280">
        <v>1.1448507059321468E-5</v>
      </c>
      <c r="T280">
        <v>-3.4031426164399692E-4</v>
      </c>
      <c r="U280">
        <v>98.740958127753373</v>
      </c>
      <c r="V280">
        <v>2935.1387115499401</v>
      </c>
      <c r="W280">
        <v>2936.799113465378</v>
      </c>
      <c r="X280">
        <v>88.073240155027051</v>
      </c>
      <c r="Y280">
        <v>9.3870794481305225E-2</v>
      </c>
      <c r="Z280">
        <v>88.167110949508356</v>
      </c>
      <c r="AA280">
        <v>4.6579424367820996</v>
      </c>
      <c r="AB280" s="7">
        <f t="shared" si="36"/>
        <v>630136.32121603796</v>
      </c>
      <c r="AC280" s="7">
        <f>等価回路パラメータ!$B$4/(等価回路パラメータ!$B$4^2+(AB280*等価回路パラメータ!$B$5)^2)</f>
        <v>2.9064761835974498E-8</v>
      </c>
      <c r="AD280" s="7">
        <f>-(AB280*等価回路パラメータ!$B$5)/(等価回路パラメータ!$B$4^2+(AB280*等価回路パラメータ!$B$5)^2)</f>
        <v>-3.5154180849034295E-4</v>
      </c>
      <c r="AE280" s="7">
        <f>AB280*等価回路パラメータ!$B$6</f>
        <v>6.8318959533831035E-6</v>
      </c>
      <c r="AF280" s="7">
        <f>1/等価回路パラメータ!$B$7</f>
        <v>2.0783638028968546E-5</v>
      </c>
      <c r="AG280" s="7">
        <f>AB280*等価回路パラメータ!$B$9-1/(AB280*等価回路パラメータ!$B$10)</f>
        <v>-54401.602752046856</v>
      </c>
      <c r="AH280" s="7">
        <f>等価回路パラメータ!$B$8/(等価回路パラメータ!$B$8^2+AG280^2)</f>
        <v>5.8342249250803917E-9</v>
      </c>
      <c r="AI280" s="7">
        <f>-AG280/(等価回路パラメータ!$B$8^2+AG280^2)</f>
        <v>1.8381809518014602E-5</v>
      </c>
      <c r="AJ280" s="7">
        <f t="shared" si="37"/>
        <v>2.0818537015729604E-5</v>
      </c>
      <c r="AK280" s="7">
        <f t="shared" si="38"/>
        <v>-3.2632810301894523E-4</v>
      </c>
      <c r="AL280" s="7">
        <f t="shared" si="39"/>
        <v>194.70507652243793</v>
      </c>
      <c r="AM280" s="7">
        <f t="shared" si="40"/>
        <v>3051.9790233924373</v>
      </c>
      <c r="AN280" s="7">
        <f t="shared" si="41"/>
        <v>3058.1834519941845</v>
      </c>
      <c r="AO280" s="9">
        <f t="shared" si="42"/>
        <v>86.349686112052112</v>
      </c>
      <c r="AP280" s="9">
        <f t="shared" si="43"/>
        <v>69.709270679727879</v>
      </c>
      <c r="AQ280" s="9">
        <f t="shared" si="44"/>
        <v>-1.817424837456258</v>
      </c>
    </row>
    <row r="281" spans="1:43">
      <c r="A281">
        <v>102813.5902177511</v>
      </c>
      <c r="B281">
        <v>-1.883526777548419E-2</v>
      </c>
      <c r="C281">
        <v>0.76263960185450941</v>
      </c>
      <c r="D281">
        <v>-1.5739715128039459E-2</v>
      </c>
      <c r="E281">
        <v>-0.19117475178103049</v>
      </c>
      <c r="F281">
        <v>0.99774546666630726</v>
      </c>
      <c r="G281">
        <v>1.3281347297309815E-2</v>
      </c>
      <c r="H281">
        <v>0.99818398273093201</v>
      </c>
      <c r="I281">
        <v>-3.3305818495228492E-3</v>
      </c>
      <c r="J281">
        <v>568.8772653090889</v>
      </c>
      <c r="K281">
        <v>3644.5979763188202</v>
      </c>
      <c r="L281">
        <v>3688.7282025073073</v>
      </c>
      <c r="M281">
        <v>81.128413193086843</v>
      </c>
      <c r="N281">
        <v>4.1808565393644639E-5</v>
      </c>
      <c r="O281">
        <v>-2.6785287814882174E-4</v>
      </c>
      <c r="P281">
        <v>3.6308592014022249E-5</v>
      </c>
      <c r="Q281">
        <v>6.7121977011807554E-5</v>
      </c>
      <c r="R281">
        <v>103.90449753679859</v>
      </c>
      <c r="S281">
        <v>5.4999733796223904E-6</v>
      </c>
      <c r="T281">
        <v>-3.349748551606293E-4</v>
      </c>
      <c r="U281">
        <v>49.002598202200218</v>
      </c>
      <c r="V281">
        <v>2984.4941242976533</v>
      </c>
      <c r="W281">
        <v>2984.8963855714965</v>
      </c>
      <c r="X281">
        <v>89.059341487687561</v>
      </c>
      <c r="Y281">
        <v>9.6233520443815029E-2</v>
      </c>
      <c r="Z281">
        <v>89.155575008131379</v>
      </c>
      <c r="AA281">
        <v>4.6199825480725147</v>
      </c>
      <c r="AB281" s="7">
        <f t="shared" si="36"/>
        <v>645996.83943455655</v>
      </c>
      <c r="AC281" s="7">
        <f>等価回路パラメータ!$B$4/(等価回路パラメータ!$B$4^2+(AB281*等価回路パラメータ!$B$5)^2)</f>
        <v>2.7655085703833358E-8</v>
      </c>
      <c r="AD281" s="7">
        <f>-(AB281*等価回路パラメータ!$B$5)/(等価回路パラメータ!$B$4^2+(AB281*等価回路パラメータ!$B$5)^2)</f>
        <v>-3.4291075204497304E-4</v>
      </c>
      <c r="AE281" s="7">
        <f>AB281*等価回路パラメータ!$B$6</f>
        <v>7.0038546337311081E-6</v>
      </c>
      <c r="AF281" s="7">
        <f>1/等価回路パラメータ!$B$7</f>
        <v>2.0783638028968546E-5</v>
      </c>
      <c r="AG281" s="7">
        <f>AB281*等価回路パラメータ!$B$9-1/(AB281*等価回路パラメータ!$B$10)</f>
        <v>-53065.868189317094</v>
      </c>
      <c r="AH281" s="7">
        <f>等価回路パラメータ!$B$8/(等価回路パラメータ!$B$8^2+AG281^2)</f>
        <v>6.1316309530647511E-9</v>
      </c>
      <c r="AI281" s="7">
        <f>-AG281/(等価回路パラメータ!$B$8^2+AG281^2)</f>
        <v>1.8844502657716816E-5</v>
      </c>
      <c r="AJ281" s="7">
        <f t="shared" si="37"/>
        <v>2.0817424745625445E-5</v>
      </c>
      <c r="AK281" s="7">
        <f t="shared" si="38"/>
        <v>-3.1706239475352512E-4</v>
      </c>
      <c r="AL281" s="7">
        <f t="shared" si="39"/>
        <v>206.19084138068507</v>
      </c>
      <c r="AM281" s="7">
        <f t="shared" si="40"/>
        <v>3140.4154329003723</v>
      </c>
      <c r="AN281" s="7">
        <f t="shared" si="41"/>
        <v>3147.177108818013</v>
      </c>
      <c r="AO281" s="9">
        <f t="shared" si="42"/>
        <v>86.243512040161818</v>
      </c>
      <c r="AP281" s="9">
        <f t="shared" si="43"/>
        <v>69.958423674394297</v>
      </c>
      <c r="AQ281" s="9">
        <f t="shared" si="44"/>
        <v>-2.9120629679695753</v>
      </c>
    </row>
    <row r="282" spans="1:43">
      <c r="A282">
        <v>105401.4061646451</v>
      </c>
      <c r="B282">
        <v>-2.004287908307412E-2</v>
      </c>
      <c r="C282">
        <v>0.72961257585275519</v>
      </c>
      <c r="D282">
        <v>-1.7001562324423489E-2</v>
      </c>
      <c r="E282">
        <v>-0.1915439717662224</v>
      </c>
      <c r="F282">
        <v>0.9976142473385976</v>
      </c>
      <c r="G282">
        <v>1.2704447918364699E-2</v>
      </c>
      <c r="H282">
        <v>0.99803896007919057</v>
      </c>
      <c r="I282">
        <v>-3.3365294999620023E-3</v>
      </c>
      <c r="J282">
        <v>661.2363310390748</v>
      </c>
      <c r="K282">
        <v>3786.3623425410187</v>
      </c>
      <c r="L282">
        <v>3843.6666445594274</v>
      </c>
      <c r="M282">
        <v>80.093974691895923</v>
      </c>
      <c r="N282">
        <v>4.4757444070192048E-5</v>
      </c>
      <c r="O282">
        <v>-2.5628945782434103E-4</v>
      </c>
      <c r="P282">
        <v>3.9230825294130252E-5</v>
      </c>
      <c r="Q282">
        <v>6.7261381396535507E-5</v>
      </c>
      <c r="R282">
        <v>101.56393275935876</v>
      </c>
      <c r="S282">
        <v>5.5266187760617962E-6</v>
      </c>
      <c r="T282">
        <v>-3.2355083922087653E-4</v>
      </c>
      <c r="U282">
        <v>52.777371040076666</v>
      </c>
      <c r="V282">
        <v>3089.8028946473964</v>
      </c>
      <c r="W282">
        <v>3090.2536107357482</v>
      </c>
      <c r="X282">
        <v>89.021417651207571</v>
      </c>
      <c r="Y282">
        <v>9.8655716170107807E-2</v>
      </c>
      <c r="Z282">
        <v>89.120073367377685</v>
      </c>
      <c r="AA282">
        <v>4.6655677733048178</v>
      </c>
      <c r="AB282" s="7">
        <f t="shared" si="36"/>
        <v>662256.56656976591</v>
      </c>
      <c r="AC282" s="7">
        <f>等価回路パラメータ!$B$4/(等価回路パラメータ!$B$4^2+(AB282*等価回路パラメータ!$B$5)^2)</f>
        <v>2.6313780570100683E-8</v>
      </c>
      <c r="AD282" s="7">
        <f>-(AB282*等価回路パラメータ!$B$5)/(等価回路パラメータ!$B$4^2+(AB282*等価回路パラメータ!$B$5)^2)</f>
        <v>-3.3449160534027445E-4</v>
      </c>
      <c r="AE282" s="7">
        <f>AB282*等価回路パラメータ!$B$6</f>
        <v>7.180141510519576E-6</v>
      </c>
      <c r="AF282" s="7">
        <f>1/等価回路パラメータ!$B$7</f>
        <v>2.0783638028968546E-5</v>
      </c>
      <c r="AG282" s="7">
        <f>AB282*等価回路パラメータ!$B$9-1/(AB282*等価回路パラメータ!$B$10)</f>
        <v>-51762.926925965745</v>
      </c>
      <c r="AH282" s="7">
        <f>等価回路パラメータ!$B$8/(等価回路パラメータ!$B$8^2+AG282^2)</f>
        <v>6.4441983967548927E-9</v>
      </c>
      <c r="AI282" s="7">
        <f>-AG282/(等価回路パラメータ!$B$8^2+AG282^2)</f>
        <v>1.9318843583959581E-5</v>
      </c>
      <c r="AJ282" s="7">
        <f t="shared" si="37"/>
        <v>2.08163960079354E-5</v>
      </c>
      <c r="AK282" s="7">
        <f t="shared" si="38"/>
        <v>-3.079926202457953E-4</v>
      </c>
      <c r="AL282" s="7">
        <f t="shared" si="39"/>
        <v>218.44673625170427</v>
      </c>
      <c r="AM282" s="7">
        <f t="shared" si="40"/>
        <v>3232.0668119811335</v>
      </c>
      <c r="AN282" s="7">
        <f t="shared" si="41"/>
        <v>3239.4405155348832</v>
      </c>
      <c r="AO282" s="9">
        <f t="shared" si="42"/>
        <v>86.133412202124177</v>
      </c>
      <c r="AP282" s="9">
        <f t="shared" si="43"/>
        <v>70.209400191802899</v>
      </c>
      <c r="AQ282" s="9">
        <f t="shared" si="44"/>
        <v>-2.9866611652535084</v>
      </c>
    </row>
    <row r="283" spans="1:43">
      <c r="A283">
        <v>108054.35738559021</v>
      </c>
      <c r="B283">
        <v>-1.936507816626358E-2</v>
      </c>
      <c r="C283">
        <v>0.6992935010067356</v>
      </c>
      <c r="D283">
        <v>-1.676200064170761E-2</v>
      </c>
      <c r="E283">
        <v>-0.19864292875575981</v>
      </c>
      <c r="F283">
        <v>0.9976986825404357</v>
      </c>
      <c r="G283">
        <v>1.2177491175216128E-2</v>
      </c>
      <c r="H283">
        <v>0.99806606586142199</v>
      </c>
      <c r="I283">
        <v>-3.4602821089704857E-3</v>
      </c>
      <c r="J283">
        <v>696.39170765054996</v>
      </c>
      <c r="K283">
        <v>3948.4960656642243</v>
      </c>
      <c r="L283">
        <v>4009.4366924856545</v>
      </c>
      <c r="M283">
        <v>79.99767345738384</v>
      </c>
      <c r="N283">
        <v>4.3319842606404168E-5</v>
      </c>
      <c r="O283">
        <v>-2.4562071348272347E-4</v>
      </c>
      <c r="P283">
        <v>3.8667436580188424E-5</v>
      </c>
      <c r="Q283">
        <v>6.9752273026398465E-5</v>
      </c>
      <c r="R283">
        <v>102.73920749379464</v>
      </c>
      <c r="S283">
        <v>4.6524060262157437E-6</v>
      </c>
      <c r="T283">
        <v>-3.1537298650912197E-4</v>
      </c>
      <c r="U283">
        <v>46.766419984221777</v>
      </c>
      <c r="V283">
        <v>3170.1587212414047</v>
      </c>
      <c r="W283">
        <v>3170.5036533492716</v>
      </c>
      <c r="X283">
        <v>89.15482965573338</v>
      </c>
      <c r="Y283">
        <v>0.10113887851291245</v>
      </c>
      <c r="Z283">
        <v>89.255968534246293</v>
      </c>
      <c r="AA283">
        <v>4.6693760721836117</v>
      </c>
      <c r="AB283" s="7">
        <f t="shared" si="36"/>
        <v>678925.55070187245</v>
      </c>
      <c r="AC283" s="7">
        <f>等価回路パラメータ!$B$4/(等価回路パラメータ!$B$4^2+(AB283*等価回路パラメータ!$B$5)^2)</f>
        <v>2.5037530358650612E-8</v>
      </c>
      <c r="AD283" s="7">
        <f>-(AB283*等価回路パラメータ!$B$5)/(等価回路パラメータ!$B$4^2+(AB283*等価回路パラメータ!$B$5)^2)</f>
        <v>-3.2627916556762895E-4</v>
      </c>
      <c r="AE283" s="7">
        <f>AB283*等価回路パラメータ!$B$6</f>
        <v>7.360865524363721E-6</v>
      </c>
      <c r="AF283" s="7">
        <f>1/等価回路パラメータ!$B$7</f>
        <v>2.0783638028968546E-5</v>
      </c>
      <c r="AG283" s="7">
        <f>AB283*等価回路パラメータ!$B$9-1/(AB283*等価回路パラメータ!$B$10)</f>
        <v>-50491.973778842461</v>
      </c>
      <c r="AH283" s="7">
        <f>等価回路パラメータ!$B$8/(等価回路パラメータ!$B$8^2+AG283^2)</f>
        <v>6.7727002529761281E-9</v>
      </c>
      <c r="AI283" s="7">
        <f>-AG283/(等価回路パラメータ!$B$8^2+AG283^2)</f>
        <v>1.9805125611421087E-5</v>
      </c>
      <c r="AJ283" s="7">
        <f t="shared" si="37"/>
        <v>2.0815448259580174E-5</v>
      </c>
      <c r="AK283" s="7">
        <f t="shared" si="38"/>
        <v>-2.9911317443184418E-4</v>
      </c>
      <c r="AL283" s="7">
        <f t="shared" si="39"/>
        <v>231.53494113973412</v>
      </c>
      <c r="AM283" s="7">
        <f t="shared" si="40"/>
        <v>3327.1035229482427</v>
      </c>
      <c r="AN283" s="7">
        <f t="shared" si="41"/>
        <v>3335.1501137704713</v>
      </c>
      <c r="AO283" s="9">
        <f t="shared" si="42"/>
        <v>86.019173481461365</v>
      </c>
      <c r="AP283" s="9">
        <f t="shared" si="43"/>
        <v>70.462307722262651</v>
      </c>
      <c r="AQ283" s="9">
        <f t="shared" si="44"/>
        <v>-3.2367950527849416</v>
      </c>
    </row>
    <row r="284" spans="1:43">
      <c r="A284">
        <v>110774.0833340914</v>
      </c>
      <c r="B284">
        <v>-1.7448152665040038E-2</v>
      </c>
      <c r="C284">
        <v>0.65130805767220501</v>
      </c>
      <c r="D284">
        <v>-1.5826436486834971E-2</v>
      </c>
      <c r="E284">
        <v>-0.20310910409492069</v>
      </c>
      <c r="F284">
        <v>0.99792874412648058</v>
      </c>
      <c r="G284">
        <v>1.1344413755601211E-2</v>
      </c>
      <c r="H284">
        <v>0.99817330136074445</v>
      </c>
      <c r="I284">
        <v>-3.5384619239410752E-3</v>
      </c>
      <c r="J284">
        <v>725.83562134524789</v>
      </c>
      <c r="K284">
        <v>4248.2107230779238</v>
      </c>
      <c r="L284">
        <v>4309.7716525226597</v>
      </c>
      <c r="M284">
        <v>80.30425020336547</v>
      </c>
      <c r="N284">
        <v>3.9077768651056872E-5</v>
      </c>
      <c r="O284">
        <v>-2.287165178111509E-4</v>
      </c>
      <c r="P284">
        <v>3.649502315216326E-5</v>
      </c>
      <c r="Q284">
        <v>7.1312855634159036E-5</v>
      </c>
      <c r="R284">
        <v>102.45892485469264</v>
      </c>
      <c r="S284">
        <v>2.5827454988936116E-6</v>
      </c>
      <c r="T284">
        <v>-3.0002937344530994E-4</v>
      </c>
      <c r="U284">
        <v>28.689427497606186</v>
      </c>
      <c r="V284">
        <v>3332.7600262196784</v>
      </c>
      <c r="W284">
        <v>3332.8835076578862</v>
      </c>
      <c r="X284">
        <v>89.506792418879002</v>
      </c>
      <c r="Y284">
        <v>0.10368454200070955</v>
      </c>
      <c r="Z284">
        <v>89.610476960879708</v>
      </c>
      <c r="AA284">
        <v>4.7883513575299883</v>
      </c>
      <c r="AB284" s="7">
        <f t="shared" si="36"/>
        <v>696014.09282105009</v>
      </c>
      <c r="AC284" s="7">
        <f>等価回路パラメータ!$B$4/(等価回路パラメータ!$B$4^2+(AB284*等価回路パラメータ!$B$5)^2)</f>
        <v>2.3823179827057103E-8</v>
      </c>
      <c r="AD284" s="7">
        <f>-(AB284*等価回路パラメータ!$B$5)/(等価回路パラメータ!$B$4^2+(AB284*等価回路パラメータ!$B$5)^2)</f>
        <v>-3.1826835765776611E-4</v>
      </c>
      <c r="AE284" s="7">
        <f>AB284*等価回路パラメータ!$B$6</f>
        <v>7.5461383579117503E-6</v>
      </c>
      <c r="AF284" s="7">
        <f>1/等価回路パラメータ!$B$7</f>
        <v>2.0783638028968546E-5</v>
      </c>
      <c r="AG284" s="7">
        <f>AB284*等価回路パラメータ!$B$9-1/(AB284*等価回路パラメータ!$B$10)</f>
        <v>-49252.223332604801</v>
      </c>
      <c r="AH284" s="7">
        <f>等価回路パラメータ!$B$8/(等価回路パラメータ!$B$8^2+AG284^2)</f>
        <v>7.1179489383163889E-9</v>
      </c>
      <c r="AI284" s="7">
        <f>-AG284/(等価回路パラメータ!$B$8^2+AG284^2)</f>
        <v>2.0303649448354763E-5</v>
      </c>
      <c r="AJ284" s="7">
        <f t="shared" si="37"/>
        <v>2.0814579157733921E-5</v>
      </c>
      <c r="AK284" s="7">
        <f t="shared" si="38"/>
        <v>-2.9041856985149962E-4</v>
      </c>
      <c r="AL284" s="7">
        <f t="shared" si="39"/>
        <v>245.52387366713023</v>
      </c>
      <c r="AM284" s="7">
        <f t="shared" si="40"/>
        <v>3425.7090529891429</v>
      </c>
      <c r="AN284" s="7">
        <f t="shared" si="41"/>
        <v>3434.4962495644513</v>
      </c>
      <c r="AO284" s="9">
        <f t="shared" si="42"/>
        <v>85.900565827299545</v>
      </c>
      <c r="AP284" s="9">
        <f t="shared" si="43"/>
        <v>70.717260929349635</v>
      </c>
      <c r="AQ284" s="9">
        <f t="shared" si="44"/>
        <v>-3.7099111335801638</v>
      </c>
    </row>
    <row r="285" spans="1:43">
      <c r="A285">
        <v>113562.2647286658</v>
      </c>
      <c r="B285">
        <v>-1.9920614125467851E-2</v>
      </c>
      <c r="C285">
        <v>0.6307972641827817</v>
      </c>
      <c r="D285">
        <v>-1.5849632267645651E-2</v>
      </c>
      <c r="E285">
        <v>-0.20663207870771319</v>
      </c>
      <c r="F285">
        <v>0.99764871749871253</v>
      </c>
      <c r="G285">
        <v>1.0984046544798676E-2</v>
      </c>
      <c r="H285">
        <v>0.99817041627205261</v>
      </c>
      <c r="I285">
        <v>-3.5998274911276805E-3</v>
      </c>
      <c r="J285">
        <v>878.20683823649858</v>
      </c>
      <c r="K285">
        <v>4335.1959194608635</v>
      </c>
      <c r="L285">
        <v>4423.2534305458321</v>
      </c>
      <c r="M285">
        <v>78.548218438332299</v>
      </c>
      <c r="N285">
        <v>4.4886233922451217E-5</v>
      </c>
      <c r="O285">
        <v>-2.2157720672197001E-4</v>
      </c>
      <c r="P285">
        <v>3.6544322553036439E-5</v>
      </c>
      <c r="Q285">
        <v>7.2549982116639844E-5</v>
      </c>
      <c r="R285">
        <v>101.67715748431338</v>
      </c>
      <c r="S285">
        <v>8.3419113694147774E-6</v>
      </c>
      <c r="T285">
        <v>-2.9412718883860983E-4</v>
      </c>
      <c r="U285">
        <v>96.348737884278691</v>
      </c>
      <c r="V285">
        <v>3397.1570983064821</v>
      </c>
      <c r="W285">
        <v>3398.5231248096593</v>
      </c>
      <c r="X285">
        <v>88.375436743726908</v>
      </c>
      <c r="Y285">
        <v>0.1062942797860312</v>
      </c>
      <c r="Z285">
        <v>88.481731023512936</v>
      </c>
      <c r="AA285">
        <v>4.7610387653595074</v>
      </c>
      <c r="AB285" s="7">
        <f t="shared" si="36"/>
        <v>713532.75319319149</v>
      </c>
      <c r="AC285" s="7">
        <f>等価回路パラメータ!$B$4/(等価回路パラメータ!$B$4^2+(AB285*等価回路パラメータ!$B$5)^2)</f>
        <v>2.2667726765964605E-8</v>
      </c>
      <c r="AD285" s="7">
        <f>-(AB285*等価回路パラメータ!$B$5)/(等価回路パラメータ!$B$4^2+(AB285*等価回路パラメータ!$B$5)^2)</f>
        <v>-3.1045423114450327E-4</v>
      </c>
      <c r="AE285" s="7">
        <f>AB285*等価回路パラメータ!$B$6</f>
        <v>7.7360745048619155E-6</v>
      </c>
      <c r="AF285" s="7">
        <f>1/等価回路パラメータ!$B$7</f>
        <v>2.0783638028968546E-5</v>
      </c>
      <c r="AG285" s="7">
        <f>AB285*等価回路パラメータ!$B$9-1/(AB285*等価回路パラメータ!$B$10)</f>
        <v>-48042.909454351473</v>
      </c>
      <c r="AH285" s="7">
        <f>等価回路パラメータ!$B$8/(等価回路パラメータ!$B$8^2+AG285^2)</f>
        <v>7.4807983003106009E-9</v>
      </c>
      <c r="AI285" s="7">
        <f>-AG285/(等価回路パラメータ!$B$8^2+AG285^2)</f>
        <v>2.0814723383526072E-5</v>
      </c>
      <c r="AJ285" s="7">
        <f t="shared" si="37"/>
        <v>2.081378655403482E-5</v>
      </c>
      <c r="AK285" s="7">
        <f t="shared" si="38"/>
        <v>-2.819034332561153E-4</v>
      </c>
      <c r="AL285" s="7">
        <f t="shared" si="39"/>
        <v>260.48895823290013</v>
      </c>
      <c r="AM285" s="7">
        <f t="shared" si="40"/>
        <v>3528.0813253525075</v>
      </c>
      <c r="AN285" s="7">
        <f t="shared" si="41"/>
        <v>3537.6846009307228</v>
      </c>
      <c r="AO285" s="9">
        <f t="shared" si="42"/>
        <v>85.777340500814574</v>
      </c>
      <c r="AP285" s="9">
        <f t="shared" si="43"/>
        <v>70.974382223361076</v>
      </c>
      <c r="AQ285" s="9">
        <f t="shared" si="44"/>
        <v>-2.7043905226983611</v>
      </c>
    </row>
    <row r="286" spans="1:43">
      <c r="A286">
        <v>116420.62459147989</v>
      </c>
      <c r="B286">
        <v>-2.0984064949717059E-2</v>
      </c>
      <c r="C286">
        <v>0.60975502603841392</v>
      </c>
      <c r="D286">
        <v>-1.5665177857126549E-2</v>
      </c>
      <c r="E286">
        <v>-0.21985627236750099</v>
      </c>
      <c r="F286">
        <v>0.99753054474768654</v>
      </c>
      <c r="G286">
        <v>1.0616353112734803E-2</v>
      </c>
      <c r="H286">
        <v>0.99819075627682008</v>
      </c>
      <c r="I286">
        <v>-3.8302921746923902E-3</v>
      </c>
      <c r="J286">
        <v>985.33070319840931</v>
      </c>
      <c r="K286">
        <v>4450.0960496015032</v>
      </c>
      <c r="L286">
        <v>4557.8757601918433</v>
      </c>
      <c r="M286">
        <v>77.515118047459794</v>
      </c>
      <c r="N286">
        <v>4.7430428691947004E-5</v>
      </c>
      <c r="O286">
        <v>-2.1421230726678916E-4</v>
      </c>
      <c r="P286">
        <v>3.6099842934133553E-5</v>
      </c>
      <c r="Q286">
        <v>7.7191428537245484E-5</v>
      </c>
      <c r="R286">
        <v>105.52595349094618</v>
      </c>
      <c r="S286">
        <v>1.1330585757813451E-5</v>
      </c>
      <c r="T286">
        <v>-2.9140373580403465E-4</v>
      </c>
      <c r="U286">
        <v>133.23122801875138</v>
      </c>
      <c r="V286">
        <v>3426.4845966723879</v>
      </c>
      <c r="W286">
        <v>3429.0738183002882</v>
      </c>
      <c r="X286">
        <v>87.773302830348669</v>
      </c>
      <c r="Y286">
        <v>0.10896970461762517</v>
      </c>
      <c r="Z286">
        <v>87.88227253496629</v>
      </c>
      <c r="AA286">
        <v>4.6842384062296123</v>
      </c>
      <c r="AB286" s="7">
        <f t="shared" si="36"/>
        <v>731492.35788585688</v>
      </c>
      <c r="AC286" s="7">
        <f>等価回路パラメータ!$B$4/(等価回路パラメータ!$B$4^2+(AB286*等価回路パラメータ!$B$5)^2)</f>
        <v>2.1568314576800548E-8</v>
      </c>
      <c r="AD286" s="7">
        <f>-(AB286*等価回路パラメータ!$B$5)/(等価回路パラメータ!$B$4^2+(AB286*等価回路パラメータ!$B$5)^2)</f>
        <v>-3.0283195710549944E-4</v>
      </c>
      <c r="AE286" s="7">
        <f>AB286*等価回路パラメータ!$B$6</f>
        <v>7.9307913407164136E-6</v>
      </c>
      <c r="AF286" s="7">
        <f>1/等価回路パラメータ!$B$7</f>
        <v>2.0783638028968546E-5</v>
      </c>
      <c r="AG286" s="7">
        <f>AB286*等価回路パラメータ!$B$9-1/(AB286*等価回路パラメータ!$B$10)</f>
        <v>-46863.284820173612</v>
      </c>
      <c r="AH286" s="7">
        <f>等価回路パラメータ!$B$8/(等価回路パラメータ!$B$8^2+AG286^2)</f>
        <v>7.8621457313320346E-9</v>
      </c>
      <c r="AI286" s="7">
        <f>-AG286/(等価回路パラメータ!$B$8^2+AG286^2)</f>
        <v>2.1338663477918803E-5</v>
      </c>
      <c r="AJ286" s="7">
        <f t="shared" si="37"/>
        <v>2.0813068489276678E-5</v>
      </c>
      <c r="AK286" s="7">
        <f t="shared" si="38"/>
        <v>-2.7356250228686421E-4</v>
      </c>
      <c r="AL286" s="7">
        <f t="shared" si="39"/>
        <v>276.51350834760251</v>
      </c>
      <c r="AM286" s="7">
        <f t="shared" si="40"/>
        <v>3634.4341680643138</v>
      </c>
      <c r="AN286" s="7">
        <f t="shared" si="41"/>
        <v>3644.9377830481608</v>
      </c>
      <c r="AO286" s="9">
        <f t="shared" si="42"/>
        <v>85.649228101179119</v>
      </c>
      <c r="AP286" s="9">
        <f t="shared" si="43"/>
        <v>71.233802391299491</v>
      </c>
      <c r="AQ286" s="9">
        <f t="shared" si="44"/>
        <v>-2.2330444337871711</v>
      </c>
    </row>
    <row r="287" spans="1:43">
      <c r="A287">
        <v>119350.92931313311</v>
      </c>
      <c r="B287">
        <v>-1.9452404408466479E-2</v>
      </c>
      <c r="C287">
        <v>0.56212410565590432</v>
      </c>
      <c r="D287">
        <v>-1.4387726363322251E-2</v>
      </c>
      <c r="E287">
        <v>-0.2212467384666468</v>
      </c>
      <c r="F287">
        <v>0.99771494608607592</v>
      </c>
      <c r="G287">
        <v>9.7888120485472851E-3</v>
      </c>
      <c r="H287">
        <v>0.99833747976004872</v>
      </c>
      <c r="I287">
        <v>-3.8550834113043045E-3</v>
      </c>
      <c r="J287">
        <v>1076.4181343624944</v>
      </c>
      <c r="K287">
        <v>4824.5415899216678</v>
      </c>
      <c r="L287">
        <v>4943.1647305009292</v>
      </c>
      <c r="M287">
        <v>77.422563336196774</v>
      </c>
      <c r="N287">
        <v>4.4052528277807449E-5</v>
      </c>
      <c r="O287">
        <v>-1.9744488506165365E-4</v>
      </c>
      <c r="P287">
        <v>3.3139618479848291E-5</v>
      </c>
      <c r="Q287">
        <v>7.7668194418686271E-5</v>
      </c>
      <c r="R287">
        <v>103.57084887311447</v>
      </c>
      <c r="S287">
        <v>1.0912909797959158E-5</v>
      </c>
      <c r="T287">
        <v>-2.7511307948033991E-4</v>
      </c>
      <c r="U287">
        <v>143.957825026092</v>
      </c>
      <c r="V287">
        <v>3629.1586104401458</v>
      </c>
      <c r="W287">
        <v>3632.0126755172664</v>
      </c>
      <c r="X287">
        <v>87.728439377059502</v>
      </c>
      <c r="Y287">
        <v>0.11171246983709258</v>
      </c>
      <c r="Z287">
        <v>87.840151846896589</v>
      </c>
      <c r="AA287">
        <v>4.8394975677202856</v>
      </c>
      <c r="AB287" s="7">
        <f t="shared" si="36"/>
        <v>749904.00545850734</v>
      </c>
      <c r="AC287" s="7">
        <f>等価回路パラメータ!$B$4/(等価回路パラメータ!$B$4^2+(AB287*等価回路パラメータ!$B$5)^2)</f>
        <v>2.0522225209475988E-8</v>
      </c>
      <c r="AD287" s="7">
        <f>-(AB287*等価回路パラメータ!$B$5)/(等価回路パラメータ!$B$4^2+(AB287*等価回路パラメータ!$B$5)^2)</f>
        <v>-2.9539682517810853E-4</v>
      </c>
      <c r="AE287" s="7">
        <f>AB287*等価回路パラメータ!$B$6</f>
        <v>8.1304091953164537E-6</v>
      </c>
      <c r="AF287" s="7">
        <f>1/等価回路パラメータ!$B$7</f>
        <v>2.0783638028968546E-5</v>
      </c>
      <c r="AG287" s="7">
        <f>AB287*等価回路パラメータ!$B$9-1/(AB287*等価回路パラメータ!$B$10)</f>
        <v>-45712.620453327669</v>
      </c>
      <c r="AH287" s="7">
        <f>等価回路パラメータ!$B$8/(等価回路パラメータ!$B$8^2+AG287^2)</f>
        <v>8.262934390446977E-9</v>
      </c>
      <c r="AI287" s="7">
        <f>-AG287/(等価回路パラメータ!$B$8^2+AG287^2)</f>
        <v>2.1875793761337434E-5</v>
      </c>
      <c r="AJ287" s="7">
        <f t="shared" si="37"/>
        <v>2.0812423188568471E-5</v>
      </c>
      <c r="AK287" s="7">
        <f t="shared" si="38"/>
        <v>-2.6539062222145465E-4</v>
      </c>
      <c r="AL287" s="7">
        <f t="shared" si="39"/>
        <v>293.68974152483128</v>
      </c>
      <c r="AM287" s="7">
        <f t="shared" si="40"/>
        <v>3744.9989622613589</v>
      </c>
      <c r="AN287" s="7">
        <f t="shared" si="41"/>
        <v>3756.4971571419533</v>
      </c>
      <c r="AO287" s="9">
        <f t="shared" si="42"/>
        <v>85.51593633824389</v>
      </c>
      <c r="AP287" s="9">
        <f t="shared" si="43"/>
        <v>71.49566129017316</v>
      </c>
      <c r="AQ287" s="9">
        <f t="shared" si="44"/>
        <v>-2.324215508652685</v>
      </c>
    </row>
    <row r="288" spans="1:43">
      <c r="A288">
        <v>122354.98974423971</v>
      </c>
      <c r="B288">
        <v>-1.9946360294921861E-2</v>
      </c>
      <c r="C288">
        <v>0.54156306258211373</v>
      </c>
      <c r="D288">
        <v>-1.764516310078151E-2</v>
      </c>
      <c r="E288">
        <v>-0.22215005039831229</v>
      </c>
      <c r="F288">
        <v>0.99766165722853584</v>
      </c>
      <c r="G288">
        <v>9.4302372350302584E-3</v>
      </c>
      <c r="H288">
        <v>0.99796308630222608</v>
      </c>
      <c r="I288">
        <v>-3.869371579193944E-3</v>
      </c>
      <c r="J288">
        <v>1183.8112070540064</v>
      </c>
      <c r="K288">
        <v>4974.9961726214779</v>
      </c>
      <c r="L288">
        <v>5113.9022176362569</v>
      </c>
      <c r="M288">
        <v>76.615259145303071</v>
      </c>
      <c r="N288">
        <v>4.5266572079752219E-5</v>
      </c>
      <c r="O288">
        <v>-1.9023390005310848E-4</v>
      </c>
      <c r="P288">
        <v>4.0682881715678071E-5</v>
      </c>
      <c r="Q288">
        <v>7.8014550574767881E-5</v>
      </c>
      <c r="R288">
        <v>101.47850433416033</v>
      </c>
      <c r="S288">
        <v>4.5836903640741485E-6</v>
      </c>
      <c r="T288">
        <v>-2.6824845062787639E-4</v>
      </c>
      <c r="U288">
        <v>63.681610855209037</v>
      </c>
      <c r="V288">
        <v>3726.7991702244135</v>
      </c>
      <c r="W288">
        <v>3727.3432096798506</v>
      </c>
      <c r="X288">
        <v>89.021054713948473</v>
      </c>
      <c r="Y288">
        <v>0.11452427040060838</v>
      </c>
      <c r="Z288">
        <v>89.135578984349081</v>
      </c>
      <c r="AA288">
        <v>4.8476855017669056</v>
      </c>
      <c r="AB288" s="7">
        <f t="shared" si="36"/>
        <v>768779.07382111589</v>
      </c>
      <c r="AC288" s="7">
        <f>等価回路パラメータ!$B$4/(等価回路パラメータ!$B$4^2+(AB288*等価回路パラメータ!$B$5)^2)</f>
        <v>1.9526872442617221E-8</v>
      </c>
      <c r="AD288" s="7">
        <f>-(AB288*等価回路パラメータ!$B$5)/(等価回路パラメータ!$B$4^2+(AB288*等価回路パラメータ!$B$5)^2)</f>
        <v>-2.8814424064850486E-4</v>
      </c>
      <c r="AE288" s="7">
        <f>AB288*等価回路パラメータ!$B$6</f>
        <v>8.3350514272028527E-6</v>
      </c>
      <c r="AF288" s="7">
        <f>1/等価回路パラメータ!$B$7</f>
        <v>2.0783638028968546E-5</v>
      </c>
      <c r="AG288" s="7">
        <f>AB288*等価回路パラメータ!$B$9-1/(AB288*等価回路パラメータ!$B$10)</f>
        <v>-44590.20527374743</v>
      </c>
      <c r="AH288" s="7">
        <f>等価回路パラメータ!$B$8/(等価回路パラメータ!$B$8^2+AG288^2)</f>
        <v>8.684155538757149E-9</v>
      </c>
      <c r="AI288" s="7">
        <f>-AG288/(等価回路パラメータ!$B$8^2+AG288^2)</f>
        <v>2.2426446434033128E-5</v>
      </c>
      <c r="AJ288" s="7">
        <f t="shared" si="37"/>
        <v>2.0811849056949922E-5</v>
      </c>
      <c r="AK288" s="7">
        <f t="shared" si="38"/>
        <v>-2.5738274278726888E-4</v>
      </c>
      <c r="AL288" s="7">
        <f t="shared" si="39"/>
        <v>312.11994990804425</v>
      </c>
      <c r="AM288" s="7">
        <f t="shared" si="40"/>
        <v>3860.0264957779191</v>
      </c>
      <c r="AN288" s="7">
        <f t="shared" si="41"/>
        <v>3872.6248735500008</v>
      </c>
      <c r="AO288" s="9">
        <f t="shared" si="42"/>
        <v>85.377147513523767</v>
      </c>
      <c r="AP288" s="9">
        <f t="shared" si="43"/>
        <v>71.760108611358675</v>
      </c>
      <c r="AQ288" s="9">
        <f t="shared" si="44"/>
        <v>-3.7584314708253146</v>
      </c>
    </row>
    <row r="289" spans="1:43">
      <c r="A289">
        <v>125434.6623144863</v>
      </c>
      <c r="B289">
        <v>-1.9646866932453759E-2</v>
      </c>
      <c r="C289">
        <v>0.51729829713556086</v>
      </c>
      <c r="D289">
        <v>-1.4799273035318691E-2</v>
      </c>
      <c r="E289">
        <v>-0.23530547254151199</v>
      </c>
      <c r="F289">
        <v>0.9976999620160768</v>
      </c>
      <c r="G289">
        <v>9.0080372368061355E-3</v>
      </c>
      <c r="H289">
        <v>0.99828920265737131</v>
      </c>
      <c r="I289">
        <v>-4.0998522965236626E-3</v>
      </c>
      <c r="J289">
        <v>1275.3809037163633</v>
      </c>
      <c r="K289">
        <v>5190.035560117085</v>
      </c>
      <c r="L289">
        <v>5344.442493361139</v>
      </c>
      <c r="M289">
        <v>76.193900086722635</v>
      </c>
      <c r="N289">
        <v>4.4651401328788646E-5</v>
      </c>
      <c r="O289">
        <v>-1.8170443044128443E-4</v>
      </c>
      <c r="P289">
        <v>3.4072974232053532E-5</v>
      </c>
      <c r="Q289">
        <v>8.2607369966491393E-5</v>
      </c>
      <c r="R289">
        <v>104.81449882669081</v>
      </c>
      <c r="S289">
        <v>1.0578427096735114E-5</v>
      </c>
      <c r="T289">
        <v>-2.643118004077758E-4</v>
      </c>
      <c r="U289">
        <v>151.17949621749236</v>
      </c>
      <c r="V289">
        <v>3777.3597591194425</v>
      </c>
      <c r="W289">
        <v>3780.3838416080803</v>
      </c>
      <c r="X289">
        <v>87.708101117368784</v>
      </c>
      <c r="Y289">
        <v>0.11740684392635918</v>
      </c>
      <c r="Z289">
        <v>87.825507961295145</v>
      </c>
      <c r="AA289">
        <v>4.792817761911734</v>
      </c>
      <c r="AB289" s="7">
        <f t="shared" si="36"/>
        <v>788129.22726541327</v>
      </c>
      <c r="AC289" s="7">
        <f>等価回路パラメータ!$B$4/(等価回路パラメータ!$B$4^2+(AB289*等価回路パラメータ!$B$5)^2)</f>
        <v>1.8579795489713957E-8</v>
      </c>
      <c r="AD289" s="7">
        <f>-(AB289*等価回路パラメータ!$B$5)/(等価回路パラメータ!$B$4^2+(AB289*等価回路パラメータ!$B$5)^2)</f>
        <v>-2.8106972161227547E-4</v>
      </c>
      <c r="AE289" s="7">
        <f>AB289*等価回路パラメータ!$B$6</f>
        <v>8.5448444998483404E-6</v>
      </c>
      <c r="AF289" s="7">
        <f>1/等価回路パラメータ!$B$7</f>
        <v>2.0783638028968546E-5</v>
      </c>
      <c r="AG289" s="7">
        <f>AB289*等価回路パラメータ!$B$9-1/(AB289*等価回路パラメータ!$B$10)</f>
        <v>-43495.345658615435</v>
      </c>
      <c r="AH289" s="7">
        <f>等価回路パラメータ!$B$8/(等価回路パラメータ!$B$8^2+AG289^2)</f>
        <v>9.126850994039416E-9</v>
      </c>
      <c r="AI289" s="7">
        <f>-AG289/(等価回路パラメータ!$B$8^2+AG289^2)</f>
        <v>2.2990962073486122E-5</v>
      </c>
      <c r="AJ289" s="7">
        <f t="shared" si="37"/>
        <v>2.0811344675452301E-5</v>
      </c>
      <c r="AK289" s="7">
        <f t="shared" si="38"/>
        <v>-2.4953391503894102E-4</v>
      </c>
      <c r="AL289" s="7">
        <f t="shared" si="39"/>
        <v>331.91785445223741</v>
      </c>
      <c r="AM289" s="7">
        <f t="shared" si="40"/>
        <v>3979.7890518091731</v>
      </c>
      <c r="AN289" s="7">
        <f t="shared" si="41"/>
        <v>3993.6061847663864</v>
      </c>
      <c r="AO289" s="9">
        <f t="shared" si="42"/>
        <v>85.232515664273848</v>
      </c>
      <c r="AP289" s="9">
        <f t="shared" si="43"/>
        <v>72.027304724887898</v>
      </c>
      <c r="AQ289" s="9">
        <f t="shared" si="44"/>
        <v>-2.5929922970212829</v>
      </c>
    </row>
    <row r="290" spans="1:43">
      <c r="A290">
        <v>128591.8501798572</v>
      </c>
      <c r="B290">
        <v>-1.942245154904677E-2</v>
      </c>
      <c r="C290">
        <v>0.48434949046917097</v>
      </c>
      <c r="D290">
        <v>-1.6638363711545499E-2</v>
      </c>
      <c r="E290">
        <v>-0.241691238699552</v>
      </c>
      <c r="F290">
        <v>0.99773075506736242</v>
      </c>
      <c r="G290">
        <v>8.4345112074921628E-3</v>
      </c>
      <c r="H290">
        <v>0.99807739108505955</v>
      </c>
      <c r="I290">
        <v>-4.2102227046125935E-3</v>
      </c>
      <c r="J290">
        <v>1431.4914967729997</v>
      </c>
      <c r="K290">
        <v>5505.7828052843788</v>
      </c>
      <c r="L290">
        <v>5688.8322355557757</v>
      </c>
      <c r="M290">
        <v>75.425901090273499</v>
      </c>
      <c r="N290">
        <v>4.4232605242595848E-5</v>
      </c>
      <c r="O290">
        <v>-1.7012683479197412E-4</v>
      </c>
      <c r="P290">
        <v>3.8322975255345743E-5</v>
      </c>
      <c r="Q290">
        <v>8.4867139169495453E-5</v>
      </c>
      <c r="R290">
        <v>105.03795291848728</v>
      </c>
      <c r="S290">
        <v>5.9096299872501049E-6</v>
      </c>
      <c r="T290">
        <v>-2.5499397396146954E-4</v>
      </c>
      <c r="U290">
        <v>90.837935488004433</v>
      </c>
      <c r="V290">
        <v>3919.5560816016873</v>
      </c>
      <c r="W290">
        <v>3920.6085506391091</v>
      </c>
      <c r="X290">
        <v>88.672375467867212</v>
      </c>
      <c r="Y290">
        <v>0.12036197176834634</v>
      </c>
      <c r="Z290">
        <v>88.792737439635559</v>
      </c>
      <c r="AA290">
        <v>4.8511373328892686</v>
      </c>
      <c r="AB290" s="7">
        <f t="shared" si="36"/>
        <v>807966.42367311742</v>
      </c>
      <c r="AC290" s="7">
        <f>等価回路パラメータ!$B$4/(等価回路パラメータ!$B$4^2+(AB290*等価回路パラメータ!$B$5)^2)</f>
        <v>1.7678652915376734E-8</v>
      </c>
      <c r="AD290" s="7">
        <f>-(AB290*等価回路パラメータ!$B$5)/(等価回路パラメータ!$B$4^2+(AB290*等価回路パラメータ!$B$5)^2)</f>
        <v>-2.7416889620472223E-4</v>
      </c>
      <c r="AE290" s="7">
        <f>AB290*等価回路パラメータ!$B$6</f>
        <v>8.7599180598087032E-6</v>
      </c>
      <c r="AF290" s="7">
        <f>1/等価回路パラメータ!$B$7</f>
        <v>2.0783638028968546E-5</v>
      </c>
      <c r="AG290" s="7">
        <f>AB290*等価回路パラメータ!$B$9-1/(AB290*等価回路パラメータ!$B$10)</f>
        <v>-42427.365013722047</v>
      </c>
      <c r="AH290" s="7">
        <f>等価回路パラメータ!$B$8/(等価回路パラメータ!$B$8^2+AG290^2)</f>
        <v>9.5921157107907841E-9</v>
      </c>
      <c r="AI290" s="7">
        <f>-AG290/(等価回路パラメータ!$B$8^2+AG290^2)</f>
        <v>2.3569689846480847E-5</v>
      </c>
      <c r="AJ290" s="7">
        <f t="shared" si="37"/>
        <v>2.0810908797594713E-5</v>
      </c>
      <c r="AK290" s="7">
        <f t="shared" si="38"/>
        <v>-2.4183928829843269E-4</v>
      </c>
      <c r="AL290" s="7">
        <f t="shared" si="39"/>
        <v>353.21017617185976</v>
      </c>
      <c r="AM290" s="7">
        <f t="shared" si="40"/>
        <v>4104.5827674300936</v>
      </c>
      <c r="AN290" s="7">
        <f t="shared" si="41"/>
        <v>4119.7520706027253</v>
      </c>
      <c r="AO290" s="9">
        <f t="shared" si="42"/>
        <v>85.081663317282036</v>
      </c>
      <c r="AP290" s="9">
        <f t="shared" si="43"/>
        <v>72.297421613822735</v>
      </c>
      <c r="AQ290" s="9">
        <f t="shared" si="44"/>
        <v>-3.7110741223535229</v>
      </c>
    </row>
    <row r="291" spans="1:43">
      <c r="A291">
        <v>131828.50439873291</v>
      </c>
      <c r="B291">
        <v>-2.0177066685363669E-2</v>
      </c>
      <c r="C291">
        <v>0.4588038881351082</v>
      </c>
      <c r="D291">
        <v>-1.6279148768347119E-2</v>
      </c>
      <c r="E291">
        <v>-0.23783042467437099</v>
      </c>
      <c r="F291">
        <v>0.99764773878446689</v>
      </c>
      <c r="G291">
        <v>7.9889731692826954E-3</v>
      </c>
      <c r="H291">
        <v>0.99811895002256523</v>
      </c>
      <c r="I291">
        <v>-4.1431396722343512E-3</v>
      </c>
      <c r="J291">
        <v>1639.1845854590172</v>
      </c>
      <c r="K291">
        <v>5736.290020624283</v>
      </c>
      <c r="L291">
        <v>5965.8988682276695</v>
      </c>
      <c r="M291">
        <v>74.05234556305679</v>
      </c>
      <c r="N291">
        <v>4.6054925830835665E-5</v>
      </c>
      <c r="O291">
        <v>-1.6116818922503175E-4</v>
      </c>
      <c r="P291">
        <v>3.7496635587150227E-5</v>
      </c>
      <c r="Q291">
        <v>8.3508012290789386E-5</v>
      </c>
      <c r="R291">
        <v>100.8182031987433</v>
      </c>
      <c r="S291">
        <v>8.5582902436854378E-6</v>
      </c>
      <c r="T291">
        <v>-2.4467620151582116E-4</v>
      </c>
      <c r="U291">
        <v>142.78169507810676</v>
      </c>
      <c r="V291">
        <v>4082.0399639376187</v>
      </c>
      <c r="W291">
        <v>4084.5363114597485</v>
      </c>
      <c r="X291">
        <v>87.996723514791995</v>
      </c>
      <c r="Y291">
        <v>0.12339148011721401</v>
      </c>
      <c r="Z291">
        <v>88.120114994909216</v>
      </c>
      <c r="AA291">
        <v>4.928196986854223</v>
      </c>
      <c r="AB291" s="7">
        <f t="shared" si="36"/>
        <v>828302.92190557811</v>
      </c>
      <c r="AC291" s="7">
        <f>等価回路パラメータ!$B$4/(等価回路パラメータ!$B$4^2+(AB291*等価回路パラメータ!$B$5)^2)</f>
        <v>1.6821216846663877E-8</v>
      </c>
      <c r="AD291" s="7">
        <f>-(AB291*等価回路パラメータ!$B$5)/(等価回路パラメータ!$B$4^2+(AB291*等価回路パラメータ!$B$5)^2)</f>
        <v>-2.6743749989917163E-4</v>
      </c>
      <c r="AE291" s="7">
        <f>AB291*等価回路パラメータ!$B$6</f>
        <v>8.9804050168408107E-6</v>
      </c>
      <c r="AF291" s="7">
        <f>1/等価回路パラメータ!$B$7</f>
        <v>2.0783638028968546E-5</v>
      </c>
      <c r="AG291" s="7">
        <f>AB291*等価回路パラメータ!$B$9-1/(AB291*等価回路パラメータ!$B$10)</f>
        <v>-41385.603355348772</v>
      </c>
      <c r="AH291" s="7">
        <f>等価回路パラメータ!$B$8/(等価回路パラメータ!$B$8^2+AG291^2)</f>
        <v>1.0081100492100036E-8</v>
      </c>
      <c r="AI291" s="7">
        <f>-AG291/(等価回路パラメータ!$B$8^2+AG291^2)</f>
        <v>2.4162987726612875E-5</v>
      </c>
      <c r="AJ291" s="7">
        <f t="shared" si="37"/>
        <v>2.0810540346307309E-5</v>
      </c>
      <c r="AK291" s="7">
        <f t="shared" si="38"/>
        <v>-2.3429410715571794E-4</v>
      </c>
      <c r="AL291" s="7">
        <f t="shared" si="39"/>
        <v>376.13846497615373</v>
      </c>
      <c r="AM291" s="7">
        <f t="shared" si="40"/>
        <v>4234.7303026251193</v>
      </c>
      <c r="AN291" s="7">
        <f t="shared" si="41"/>
        <v>4251.4022252435789</v>
      </c>
      <c r="AO291" s="9">
        <f t="shared" si="42"/>
        <v>84.924177789159899</v>
      </c>
      <c r="AP291" s="9">
        <f t="shared" si="43"/>
        <v>72.570643910399014</v>
      </c>
      <c r="AQ291" s="9">
        <f t="shared" si="44"/>
        <v>-3.1959372057493169</v>
      </c>
    </row>
    <row r="292" spans="1:43">
      <c r="A292">
        <v>135146.62513759351</v>
      </c>
      <c r="B292">
        <v>-1.9332669936331748E-2</v>
      </c>
      <c r="C292">
        <v>0.42103714549516269</v>
      </c>
      <c r="D292">
        <v>-1.568340111327075E-2</v>
      </c>
      <c r="E292">
        <v>-0.24825394594074621</v>
      </c>
      <c r="F292">
        <v>0.99774977931586839</v>
      </c>
      <c r="G292">
        <v>7.3320807288308242E-3</v>
      </c>
      <c r="H292">
        <v>0.9981866410266893</v>
      </c>
      <c r="I292">
        <v>-4.3250187929888256E-3</v>
      </c>
      <c r="J292">
        <v>1855.2571848099949</v>
      </c>
      <c r="K292">
        <v>6207.4058649303179</v>
      </c>
      <c r="L292">
        <v>6478.724164043444</v>
      </c>
      <c r="M292">
        <v>73.359750679568634</v>
      </c>
      <c r="N292">
        <v>4.4200292384922396E-5</v>
      </c>
      <c r="O292">
        <v>-1.4788739611317094E-4</v>
      </c>
      <c r="P292">
        <v>3.6101318316359327E-5</v>
      </c>
      <c r="Q292">
        <v>8.7161961733096455E-5</v>
      </c>
      <c r="R292">
        <v>102.64597466111718</v>
      </c>
      <c r="S292">
        <v>8.0989740685630688E-6</v>
      </c>
      <c r="T292">
        <v>-2.3504935784626741E-4</v>
      </c>
      <c r="U292">
        <v>146.41870466966608</v>
      </c>
      <c r="V292">
        <v>4249.3805039918298</v>
      </c>
      <c r="W292">
        <v>4251.9022924783912</v>
      </c>
      <c r="X292">
        <v>88.026569717345168</v>
      </c>
      <c r="Y292">
        <v>0.12649724112878755</v>
      </c>
      <c r="Z292">
        <v>88.153066958473957</v>
      </c>
      <c r="AA292">
        <v>5.0042678579659272</v>
      </c>
      <c r="AB292" s="7">
        <f t="shared" si="36"/>
        <v>849151.28937943489</v>
      </c>
      <c r="AC292" s="7">
        <f>等価回路パラメータ!$B$4/(等価回路パラメータ!$B$4^2+(AB292*等価回路パラメータ!$B$5)^2)</f>
        <v>1.6005367465165333E-8</v>
      </c>
      <c r="AD292" s="7">
        <f>-(AB292*等価回路パラメータ!$B$5)/(等価回路パラメータ!$B$4^2+(AB292*等価回路パラメータ!$B$5)^2)</f>
        <v>-2.6087137287161014E-4</v>
      </c>
      <c r="AE292" s="7">
        <f>AB292*等価回路パラメータ!$B$6</f>
        <v>9.2064416260374004E-6</v>
      </c>
      <c r="AF292" s="7">
        <f>1/等価回路パラメータ!$B$7</f>
        <v>2.0783638028968546E-5</v>
      </c>
      <c r="AG292" s="7">
        <f>AB292*等価回路パラメータ!$B$9-1/(AB292*等価回路パラメータ!$B$10)</f>
        <v>-40369.416902415396</v>
      </c>
      <c r="AH292" s="7">
        <f>等価回路パラメータ!$B$8/(等価回路パラメータ!$B$8^2+AG292^2)</f>
        <v>1.0595014840099294E-8</v>
      </c>
      <c r="AI292" s="7">
        <f>-AG292/(等価回路パラメータ!$B$8^2+AG292^2)</f>
        <v>2.477122271737296E-5</v>
      </c>
      <c r="AJ292" s="7">
        <f t="shared" si="37"/>
        <v>2.0810238411273808E-5</v>
      </c>
      <c r="AK292" s="7">
        <f t="shared" si="38"/>
        <v>-2.268937085281998E-4</v>
      </c>
      <c r="AL292" s="7">
        <f t="shared" si="39"/>
        <v>400.86123528289016</v>
      </c>
      <c r="AM292" s="7">
        <f t="shared" si="40"/>
        <v>4370.5838674705947</v>
      </c>
      <c r="AN292" s="7">
        <f t="shared" si="41"/>
        <v>4388.9284651890539</v>
      </c>
      <c r="AO292" s="9">
        <f t="shared" si="42"/>
        <v>84.759606957983024</v>
      </c>
      <c r="AP292" s="9">
        <f t="shared" si="43"/>
        <v>72.847170047399189</v>
      </c>
      <c r="AQ292" s="9">
        <f t="shared" si="44"/>
        <v>-3.3934600004909328</v>
      </c>
    </row>
    <row r="293" spans="1:43">
      <c r="A293">
        <v>138548.26290706781</v>
      </c>
      <c r="B293">
        <v>-1.9948288186469501E-2</v>
      </c>
      <c r="C293">
        <v>0.40289648533720879</v>
      </c>
      <c r="D293">
        <v>-1.686025452018601E-2</v>
      </c>
      <c r="E293">
        <v>-0.2424445847651491</v>
      </c>
      <c r="F293">
        <v>0.99768133690815108</v>
      </c>
      <c r="G293">
        <v>7.0156813115596411E-3</v>
      </c>
      <c r="H293">
        <v>0.99805183896010385</v>
      </c>
      <c r="I293">
        <v>-4.2232379055931598E-3</v>
      </c>
      <c r="J293">
        <v>2065.1801881845931</v>
      </c>
      <c r="K293">
        <v>6399.3889550955037</v>
      </c>
      <c r="L293">
        <v>6724.3697257266031</v>
      </c>
      <c r="M293">
        <v>72.114320048660105</v>
      </c>
      <c r="N293">
        <v>4.567249970459108E-5</v>
      </c>
      <c r="O293">
        <v>-1.4152570891070264E-4</v>
      </c>
      <c r="P293">
        <v>3.8835817557240111E-5</v>
      </c>
      <c r="Q293">
        <v>8.513384133756777E-5</v>
      </c>
      <c r="R293">
        <v>97.796041530765677</v>
      </c>
      <c r="S293">
        <v>6.8366821473509688E-6</v>
      </c>
      <c r="T293">
        <v>-2.2665955024827041E-4</v>
      </c>
      <c r="U293">
        <v>132.95430529292273</v>
      </c>
      <c r="V293">
        <v>4407.8929503753143</v>
      </c>
      <c r="W293">
        <v>4409.897630247704</v>
      </c>
      <c r="X293">
        <v>88.2723238237255</v>
      </c>
      <c r="Y293">
        <v>0.12968117408101548</v>
      </c>
      <c r="Z293">
        <v>88.402004997806515</v>
      </c>
      <c r="AA293">
        <v>5.0634915007394294</v>
      </c>
      <c r="AB293" s="7">
        <f t="shared" si="36"/>
        <v>870524.40983294288</v>
      </c>
      <c r="AC293" s="7">
        <f>等価回路パラメータ!$B$4/(等価回路パラメータ!$B$4^2+(AB293*等価回路パラメータ!$B$5)^2)</f>
        <v>1.5229087766227557E-8</v>
      </c>
      <c r="AD293" s="7">
        <f>-(AB293*等価回路パラメータ!$B$5)/(等価回路パラメータ!$B$4^2+(AB293*等価回路パラメータ!$B$5)^2)</f>
        <v>-2.5446645743002703E-4</v>
      </c>
      <c r="AE293" s="7">
        <f>AB293*等価回路パラメータ!$B$6</f>
        <v>9.4381675720290611E-6</v>
      </c>
      <c r="AF293" s="7">
        <f>1/等価回路パラメータ!$B$7</f>
        <v>2.0783638028968546E-5</v>
      </c>
      <c r="AG293" s="7">
        <f>AB293*等価回路パラメータ!$B$9-1/(AB293*等価回路パラメータ!$B$10)</f>
        <v>-39378.177678640583</v>
      </c>
      <c r="AH293" s="7">
        <f>等価回路パラメータ!$B$8/(等価回路パラメータ!$B$8^2+AG293^2)</f>
        <v>1.1135129952094866E-8</v>
      </c>
      <c r="AI293" s="7">
        <f>-AG293/(等価回路パラメータ!$B$8^2+AG293^2)</f>
        <v>2.5394771080955401E-5</v>
      </c>
      <c r="AJ293" s="7">
        <f t="shared" si="37"/>
        <v>2.0810002246686871E-5</v>
      </c>
      <c r="AK293" s="7">
        <f t="shared" si="38"/>
        <v>-2.1963351877704254E-4</v>
      </c>
      <c r="AL293" s="7">
        <f t="shared" si="39"/>
        <v>427.5564683715624</v>
      </c>
      <c r="AM293" s="7">
        <f t="shared" si="40"/>
        <v>4512.5286634354943</v>
      </c>
      <c r="AN293" s="7">
        <f t="shared" si="41"/>
        <v>4532.7386282437783</v>
      </c>
      <c r="AO293" s="9">
        <f t="shared" si="42"/>
        <v>84.587454416621512</v>
      </c>
      <c r="AP293" s="9">
        <f t="shared" si="43"/>
        <v>73.127213540299607</v>
      </c>
      <c r="AQ293" s="9">
        <f t="shared" si="44"/>
        <v>-3.8145505811850171</v>
      </c>
    </row>
    <row r="294" spans="1:43">
      <c r="A294">
        <v>142035.5198290956</v>
      </c>
      <c r="B294">
        <v>-1.86934052421475E-2</v>
      </c>
      <c r="C294">
        <v>0.36781156052686009</v>
      </c>
      <c r="D294">
        <v>-1.406879397610176E-2</v>
      </c>
      <c r="E294">
        <v>-0.25449338161151053</v>
      </c>
      <c r="F294">
        <v>0.99782959565094564</v>
      </c>
      <c r="G294">
        <v>6.4056777914631713E-3</v>
      </c>
      <c r="H294">
        <v>0.99837173271106761</v>
      </c>
      <c r="I294">
        <v>-4.4345442448605974E-3</v>
      </c>
      <c r="J294">
        <v>2313.0812898538611</v>
      </c>
      <c r="K294">
        <v>6973.7494807709054</v>
      </c>
      <c r="L294">
        <v>7347.3482886021175</v>
      </c>
      <c r="M294">
        <v>71.650141836508311</v>
      </c>
      <c r="N294">
        <v>4.2847909793883024E-5</v>
      </c>
      <c r="O294">
        <v>-1.2918291717109909E-4</v>
      </c>
      <c r="P294">
        <v>3.2352644584488431E-5</v>
      </c>
      <c r="Q294">
        <v>8.9336005319004839E-5</v>
      </c>
      <c r="R294">
        <v>100.10359985806099</v>
      </c>
      <c r="S294">
        <v>1.0495265209394593E-5</v>
      </c>
      <c r="T294">
        <v>-2.1851892249010393E-4</v>
      </c>
      <c r="U294">
        <v>219.2878869493224</v>
      </c>
      <c r="V294">
        <v>4565.7305285057946</v>
      </c>
      <c r="W294">
        <v>4570.9935939894403</v>
      </c>
      <c r="X294">
        <v>87.250248863275388</v>
      </c>
      <c r="Y294">
        <v>0.13294524656003351</v>
      </c>
      <c r="Z294">
        <v>87.383194109835415</v>
      </c>
      <c r="AA294">
        <v>5.116034237855585</v>
      </c>
      <c r="AB294" s="7">
        <f t="shared" si="36"/>
        <v>892435.49128778826</v>
      </c>
      <c r="AC294" s="7">
        <f>等価回路パラメータ!$B$4/(等価回路パラメータ!$B$4^2+(AB294*等価回路パラメータ!$B$5)^2)</f>
        <v>1.4490458572361909E-8</v>
      </c>
      <c r="AD294" s="7">
        <f>-(AB294*等価回路パラメータ!$B$5)/(等価回路パラメータ!$B$4^2+(AB294*等価回路パラメータ!$B$5)^2)</f>
        <v>-2.4821879550686863E-4</v>
      </c>
      <c r="AE294" s="7">
        <f>AB294*等価回路パラメータ!$B$6</f>
        <v>9.6757260553057041E-6</v>
      </c>
      <c r="AF294" s="7">
        <f>1/等価回路パラメータ!$B$7</f>
        <v>2.0783638028968546E-5</v>
      </c>
      <c r="AG294" s="7">
        <f>AB294*等価回路パラメータ!$B$9-1/(AB294*等価回路パラメータ!$B$10)</f>
        <v>-38411.273124468877</v>
      </c>
      <c r="AH294" s="7">
        <f>等価回路パラメータ!$B$8/(等価回路パラメータ!$B$8^2+AG294^2)</f>
        <v>1.170278186984371E-8</v>
      </c>
      <c r="AI294" s="7">
        <f>-AG294/(等価回路パラメータ!$B$8^2+AG294^2)</f>
        <v>2.6034018572944115E-5</v>
      </c>
      <c r="AJ294" s="7">
        <f t="shared" si="37"/>
        <v>2.0809831269410752E-5</v>
      </c>
      <c r="AK294" s="7">
        <f t="shared" si="38"/>
        <v>-2.125090508786188E-4</v>
      </c>
      <c r="AL294" s="7">
        <f t="shared" si="39"/>
        <v>456.42455487825902</v>
      </c>
      <c r="AM294" s="7">
        <f t="shared" si="40"/>
        <v>4660.9868047056671</v>
      </c>
      <c r="AN294" s="7">
        <f t="shared" si="41"/>
        <v>4683.2810472932497</v>
      </c>
      <c r="AO294" s="9">
        <f t="shared" si="42"/>
        <v>84.407173900373976</v>
      </c>
      <c r="AP294" s="9">
        <f t="shared" si="43"/>
        <v>73.411004418191951</v>
      </c>
      <c r="AQ294" s="9">
        <f t="shared" si="44"/>
        <v>-2.9760202094614385</v>
      </c>
    </row>
    <row r="295" spans="1:43">
      <c r="A295">
        <v>145610.55093598191</v>
      </c>
      <c r="B295">
        <v>-1.9316260070255099E-2</v>
      </c>
      <c r="C295">
        <v>0.34940952236711098</v>
      </c>
      <c r="D295">
        <v>-1.5301934916092941E-2</v>
      </c>
      <c r="E295">
        <v>-0.26620605439737938</v>
      </c>
      <c r="F295">
        <v>0.99776005078335894</v>
      </c>
      <c r="G295">
        <v>6.0847620470420548E-3</v>
      </c>
      <c r="H295">
        <v>0.99822907608134326</v>
      </c>
      <c r="I295">
        <v>-4.6379774938655584E-3</v>
      </c>
      <c r="J295">
        <v>2603.5053272882978</v>
      </c>
      <c r="K295">
        <v>7207.6328493323435</v>
      </c>
      <c r="L295">
        <v>7663.4333871961871</v>
      </c>
      <c r="M295">
        <v>70.139518468532486</v>
      </c>
      <c r="N295">
        <v>4.4331425571192686E-5</v>
      </c>
      <c r="O295">
        <v>-1.2272862892025025E-4</v>
      </c>
      <c r="P295">
        <v>3.5189570229361808E-5</v>
      </c>
      <c r="Q295">
        <v>9.3460798588491156E-5</v>
      </c>
      <c r="R295">
        <v>102.15432868744605</v>
      </c>
      <c r="S295">
        <v>9.1418553418308777E-6</v>
      </c>
      <c r="T295">
        <v>-2.1618942750874139E-4</v>
      </c>
      <c r="U295">
        <v>195.24933309632161</v>
      </c>
      <c r="V295">
        <v>4617.316722395607</v>
      </c>
      <c r="W295">
        <v>4621.4430665094942</v>
      </c>
      <c r="X295">
        <v>87.578614890239962</v>
      </c>
      <c r="Y295">
        <v>0.13629147567607908</v>
      </c>
      <c r="Z295">
        <v>87.714906365916036</v>
      </c>
      <c r="AA295">
        <v>5.0468099699259898</v>
      </c>
      <c r="AB295" s="7">
        <f t="shared" si="36"/>
        <v>914898.07421128626</v>
      </c>
      <c r="AC295" s="7">
        <f>等価回路パラメータ!$B$4/(等価回路パラメータ!$B$4^2+(AB295*等価回路パラメータ!$B$5)^2)</f>
        <v>1.3787653788509276E-8</v>
      </c>
      <c r="AD295" s="7">
        <f>-(AB295*等価回路パラメータ!$B$5)/(等価回路パラメータ!$B$4^2+(AB295*等価回路パラメータ!$B$5)^2)</f>
        <v>-2.4212452621306184E-4</v>
      </c>
      <c r="AE295" s="7">
        <f>AB295*等価回路パラメータ!$B$6</f>
        <v>9.9192638807105729E-6</v>
      </c>
      <c r="AF295" s="7">
        <f>1/等価回路パラメータ!$B$7</f>
        <v>2.0783638028968546E-5</v>
      </c>
      <c r="AG295" s="7">
        <f>AB295*等価回路パラメータ!$B$9-1/(AB295*等価回路パラメータ!$B$10)</f>
        <v>-37468.105718525549</v>
      </c>
      <c r="AH295" s="7">
        <f>等価回路パラメータ!$B$8/(等価回路パラメータ!$B$8^2+AG295^2)</f>
        <v>1.229937478982534E-8</v>
      </c>
      <c r="AI295" s="7">
        <f>-AG295/(等価回路パラメータ!$B$8^2+AG295^2)</f>
        <v>2.6689360683032633E-5</v>
      </c>
      <c r="AJ295" s="7">
        <f t="shared" si="37"/>
        <v>2.0809725057546883E-5</v>
      </c>
      <c r="AK295" s="7">
        <f t="shared" si="38"/>
        <v>-2.0551590164931863E-4</v>
      </c>
      <c r="AL295" s="7">
        <f t="shared" si="39"/>
        <v>487.69176768921022</v>
      </c>
      <c r="AM295" s="7">
        <f t="shared" si="40"/>
        <v>4816.4217973292789</v>
      </c>
      <c r="AN295" s="7">
        <f t="shared" si="41"/>
        <v>4841.0496991933915</v>
      </c>
      <c r="AO295" s="9">
        <f t="shared" si="42"/>
        <v>84.218162859768796</v>
      </c>
      <c r="AP295" s="9">
        <f t="shared" si="43"/>
        <v>73.698790824371812</v>
      </c>
      <c r="AQ295" s="9">
        <f t="shared" si="44"/>
        <v>-3.4967435061472543</v>
      </c>
    </row>
    <row r="296" spans="1:43">
      <c r="A296">
        <v>149275.56550215039</v>
      </c>
      <c r="B296">
        <v>-1.921484527938561E-2</v>
      </c>
      <c r="C296">
        <v>0.33115022563890051</v>
      </c>
      <c r="D296">
        <v>-1.5251586087560731E-2</v>
      </c>
      <c r="E296">
        <v>-0.26433106273546508</v>
      </c>
      <c r="F296">
        <v>0.99777358898463997</v>
      </c>
      <c r="G296">
        <v>5.7668580666493099E-3</v>
      </c>
      <c r="H296">
        <v>0.99823501369898981</v>
      </c>
      <c r="I296">
        <v>-4.6053373618596847E-3</v>
      </c>
      <c r="J296">
        <v>2851.6641518439214</v>
      </c>
      <c r="K296">
        <v>7515.3832036036492</v>
      </c>
      <c r="L296">
        <v>8038.2195249893211</v>
      </c>
      <c r="M296">
        <v>69.221070351841448</v>
      </c>
      <c r="N296">
        <v>4.4134544714754295E-5</v>
      </c>
      <c r="O296">
        <v>-1.1631384286031194E-4</v>
      </c>
      <c r="P296">
        <v>3.5076016227642034E-5</v>
      </c>
      <c r="Q296">
        <v>9.2801984972826074E-5</v>
      </c>
      <c r="R296">
        <v>98.943819689983314</v>
      </c>
      <c r="S296">
        <v>9.0585284871122609E-6</v>
      </c>
      <c r="T296">
        <v>-2.0911582783313801E-4</v>
      </c>
      <c r="U296">
        <v>206.76149644287443</v>
      </c>
      <c r="V296">
        <v>4773.0822455528341</v>
      </c>
      <c r="W296">
        <v>4777.5584181905069</v>
      </c>
      <c r="X296">
        <v>87.519598672075219</v>
      </c>
      <c r="Y296">
        <v>0.13972192931001279</v>
      </c>
      <c r="Z296">
        <v>87.659320601385232</v>
      </c>
      <c r="AA296">
        <v>5.0889750818123956</v>
      </c>
      <c r="AB296" s="7">
        <f t="shared" si="36"/>
        <v>937926.03988403524</v>
      </c>
      <c r="AC296" s="7">
        <f>等価回路パラメータ!$B$4/(等価回路パラメータ!$B$4^2+(AB296*等価回路パラメータ!$B$5)^2)</f>
        <v>1.3118935887429623E-8</v>
      </c>
      <c r="AD296" s="7">
        <f>-(AB296*等価回路パラメータ!$B$5)/(等価回路パラメータ!$B$4^2+(AB296*等価回路パラメータ!$B$5)^2)</f>
        <v>-2.3617988345208754E-4</v>
      </c>
      <c r="AE296" s="7">
        <f>AB296*等価回路パラメータ!$B$6</f>
        <v>1.016893154816179E-5</v>
      </c>
      <c r="AF296" s="7">
        <f>1/等価回路パラメータ!$B$7</f>
        <v>2.0783638028968546E-5</v>
      </c>
      <c r="AG296" s="7">
        <f>AB296*等価回路パラメータ!$B$9-1/(AB296*等価回路パラメータ!$B$10)</f>
        <v>-36548.092608364037</v>
      </c>
      <c r="AH296" s="7">
        <f>等価回路パラメータ!$B$8/(等価回路パラメータ!$B$8^2+AG296^2)</f>
        <v>1.2926384542765156E-8</v>
      </c>
      <c r="AI296" s="7">
        <f>-AG296/(等価回路パラメータ!$B$8^2+AG296^2)</f>
        <v>2.7361202881940683E-5</v>
      </c>
      <c r="AJ296" s="7">
        <f t="shared" si="37"/>
        <v>2.0809683349398741E-5</v>
      </c>
      <c r="AK296" s="7">
        <f t="shared" si="38"/>
        <v>-1.9864974902198508E-4</v>
      </c>
      <c r="AL296" s="7">
        <f t="shared" si="39"/>
        <v>521.61437673099363</v>
      </c>
      <c r="AM296" s="7">
        <f t="shared" si="40"/>
        <v>4979.3436682382253</v>
      </c>
      <c r="AN296" s="7">
        <f t="shared" si="41"/>
        <v>5006.5901494366972</v>
      </c>
      <c r="AO296" s="9">
        <f t="shared" si="42"/>
        <v>84.019755022589379</v>
      </c>
      <c r="AP296" s="9">
        <f t="shared" si="43"/>
        <v>73.990840810908423</v>
      </c>
      <c r="AQ296" s="9">
        <f t="shared" si="44"/>
        <v>-3.639565578795839</v>
      </c>
    </row>
    <row r="297" spans="1:43">
      <c r="A297">
        <v>153032.8284094173</v>
      </c>
      <c r="B297">
        <v>-2.1186275232825499E-2</v>
      </c>
      <c r="C297">
        <v>0.28452669164965982</v>
      </c>
      <c r="D297">
        <v>-1.6136359569123921E-2</v>
      </c>
      <c r="E297">
        <v>-0.26565511551024201</v>
      </c>
      <c r="F297">
        <v>0.99755151210306703</v>
      </c>
      <c r="G297">
        <v>4.9538092866191919E-3</v>
      </c>
      <c r="H297">
        <v>0.99813322867281984</v>
      </c>
      <c r="I297">
        <v>-4.6279342130926037E-3</v>
      </c>
      <c r="J297">
        <v>3943.4347047588185</v>
      </c>
      <c r="K297">
        <v>8079.1590552125217</v>
      </c>
      <c r="L297">
        <v>8990.1884468635453</v>
      </c>
      <c r="M297">
        <v>63.983012925301402</v>
      </c>
      <c r="N297">
        <v>4.8790701653805233E-5</v>
      </c>
      <c r="O297">
        <v>-9.996053404937048E-5</v>
      </c>
      <c r="P297">
        <v>3.7122991413143097E-5</v>
      </c>
      <c r="Q297">
        <v>9.3276334233698816E-5</v>
      </c>
      <c r="R297">
        <v>97.007876160193831</v>
      </c>
      <c r="S297">
        <v>1.1667710240662136E-5</v>
      </c>
      <c r="T297">
        <v>-1.9323686828306931E-4</v>
      </c>
      <c r="U297">
        <v>311.33302288025413</v>
      </c>
      <c r="V297">
        <v>5156.1974966450116</v>
      </c>
      <c r="W297">
        <v>5165.5881442043019</v>
      </c>
      <c r="X297">
        <v>86.544655706047635</v>
      </c>
      <c r="Y297">
        <v>0.1432387273912146</v>
      </c>
      <c r="Z297">
        <v>86.687894433438856</v>
      </c>
      <c r="AA297">
        <v>5.3624724033304876</v>
      </c>
      <c r="AB297" s="7">
        <f t="shared" si="36"/>
        <v>961533.61897818558</v>
      </c>
      <c r="AC297" s="7">
        <f>等価回路パラメータ!$B$4/(等価回路パラメータ!$B$4^2+(AB297*等価回路パラメータ!$B$5)^2)</f>
        <v>1.2482651614055622E-8</v>
      </c>
      <c r="AD297" s="7">
        <f>-(AB297*等価回路パラメータ!$B$5)/(等価回路パラメータ!$B$4^2+(AB297*等価回路パラメータ!$B$5)^2)</f>
        <v>-2.303811935926335E-4</v>
      </c>
      <c r="AE297" s="7">
        <f>AB297*等価回路パラメータ!$B$6</f>
        <v>1.042488334565737E-5</v>
      </c>
      <c r="AF297" s="7">
        <f>1/等価回路パラメータ!$B$7</f>
        <v>2.0783638028968546E-5</v>
      </c>
      <c r="AG297" s="7">
        <f>AB297*等価回路パラメータ!$B$9-1/(AB297*等価回路パラメータ!$B$10)</f>
        <v>-35650.665250278355</v>
      </c>
      <c r="AH297" s="7">
        <f>等価回路パラメータ!$B$8/(等価回路パラメータ!$B$8^2+AG297^2)</f>
        <v>1.3585362251090212E-8</v>
      </c>
      <c r="AI297" s="7">
        <f>-AG297/(等価回路パラメータ!$B$8^2+AG297^2)</f>
        <v>2.8049960874693596E-5</v>
      </c>
      <c r="AJ297" s="7">
        <f t="shared" si="37"/>
        <v>2.0809706042833692E-5</v>
      </c>
      <c r="AK297" s="7">
        <f t="shared" si="38"/>
        <v>-1.9190634937228253E-4</v>
      </c>
      <c r="AL297" s="7">
        <f t="shared" si="39"/>
        <v>558.48354406291537</v>
      </c>
      <c r="AM297" s="7">
        <f t="shared" si="40"/>
        <v>5150.3148533189933</v>
      </c>
      <c r="AN297" s="7">
        <f t="shared" si="41"/>
        <v>5180.5064383038189</v>
      </c>
      <c r="AO297" s="9">
        <f t="shared" si="42"/>
        <v>83.811211755982697</v>
      </c>
      <c r="AP297" s="9">
        <f t="shared" si="43"/>
        <v>74.287444355560112</v>
      </c>
      <c r="AQ297" s="9">
        <f t="shared" si="44"/>
        <v>-2.8766826774561594</v>
      </c>
    </row>
    <row r="298" spans="1:43">
      <c r="A298">
        <v>156884.66154662651</v>
      </c>
      <c r="B298">
        <v>-1.8960356987418499E-2</v>
      </c>
      <c r="C298">
        <v>0.25772863007998131</v>
      </c>
      <c r="D298">
        <v>-1.4617855437513341E-2</v>
      </c>
      <c r="E298">
        <v>-0.27585524895344887</v>
      </c>
      <c r="F298">
        <v>0.99780939412403868</v>
      </c>
      <c r="G298">
        <v>4.4883896319609278E-3</v>
      </c>
      <c r="H298">
        <v>0.99830690196284699</v>
      </c>
      <c r="I298">
        <v>-4.8064679315730592E-3</v>
      </c>
      <c r="J298">
        <v>4323.6141490870441</v>
      </c>
      <c r="K298">
        <v>8960.8025516773323</v>
      </c>
      <c r="L298">
        <v>9949.352827211058</v>
      </c>
      <c r="M298">
        <v>64.242551176559616</v>
      </c>
      <c r="N298">
        <v>4.3677448965804694E-5</v>
      </c>
      <c r="O298">
        <v>-9.0522646713556132E-5</v>
      </c>
      <c r="P298">
        <v>3.3589360301370966E-5</v>
      </c>
      <c r="Q298">
        <v>9.6840827510817466E-5</v>
      </c>
      <c r="R298">
        <v>98.242213352868248</v>
      </c>
      <c r="S298">
        <v>1.0088088664433728E-5</v>
      </c>
      <c r="T298">
        <v>-1.873634742243736E-4</v>
      </c>
      <c r="U298">
        <v>286.53774028235688</v>
      </c>
      <c r="V298">
        <v>5321.7916992522005</v>
      </c>
      <c r="W298">
        <v>5329.5000484882021</v>
      </c>
      <c r="X298">
        <v>86.918036822723678</v>
      </c>
      <c r="Y298">
        <v>0.14684404320764241</v>
      </c>
      <c r="Z298">
        <v>87.064880865931315</v>
      </c>
      <c r="AA298">
        <v>5.3988034693224467</v>
      </c>
      <c r="AB298" s="7">
        <f t="shared" si="36"/>
        <v>985735.40035160584</v>
      </c>
      <c r="AC298" s="7">
        <f>等価回路パラメータ!$B$4/(等価回路パラメータ!$B$4^2+(AB298*等価回路パラメータ!$B$5)^2)</f>
        <v>1.1877227898190737E-8</v>
      </c>
      <c r="AD298" s="7">
        <f>-(AB298*等価回路パラメータ!$B$5)/(等価回路パラメータ!$B$4^2+(AB298*等価回路パラメータ!$B$5)^2)</f>
        <v>-2.247248731983917E-4</v>
      </c>
      <c r="AE298" s="7">
        <f>AB298*等価回路パラメータ!$B$6</f>
        <v>1.068727744462099E-5</v>
      </c>
      <c r="AF298" s="7">
        <f>1/等価回路パラメータ!$B$7</f>
        <v>2.0783638028968546E-5</v>
      </c>
      <c r="AG298" s="7">
        <f>AB298*等価回路パラメータ!$B$9-1/(AB298*等価回路パラメータ!$B$10)</f>
        <v>-34775.269057958641</v>
      </c>
      <c r="AH298" s="7">
        <f>等価回路パラメータ!$B$8/(等価回路パラメータ!$B$8^2+AG298^2)</f>
        <v>1.4277938173446098E-8</v>
      </c>
      <c r="AI298" s="7">
        <f>-AG298/(等価回路パラメータ!$B$8^2+AG298^2)</f>
        <v>2.8756060860435585E-5</v>
      </c>
      <c r="AJ298" s="7">
        <f t="shared" si="37"/>
        <v>2.0809793195040184E-5</v>
      </c>
      <c r="AK298" s="7">
        <f t="shared" si="38"/>
        <v>-1.8528153489333511E-4</v>
      </c>
      <c r="AL298" s="7">
        <f t="shared" si="39"/>
        <v>598.63117194741233</v>
      </c>
      <c r="AM298" s="7">
        <f t="shared" si="40"/>
        <v>5329.9569742888252</v>
      </c>
      <c r="AN298" s="7">
        <f t="shared" si="41"/>
        <v>5363.4690851907799</v>
      </c>
      <c r="AO298" s="9">
        <f t="shared" si="42"/>
        <v>83.591711998195962</v>
      </c>
      <c r="AP298" s="9">
        <f t="shared" si="43"/>
        <v>74.588915634211901</v>
      </c>
      <c r="AQ298" s="9">
        <f t="shared" si="44"/>
        <v>-3.4731688677353532</v>
      </c>
    </row>
    <row r="299" spans="1:43">
      <c r="A299">
        <v>160833.44524451671</v>
      </c>
      <c r="B299">
        <v>-1.8800521103000151E-2</v>
      </c>
      <c r="C299">
        <v>0.23505554279505339</v>
      </c>
      <c r="D299">
        <v>-1.6453945874735379E-2</v>
      </c>
      <c r="E299">
        <v>-0.28100852816845651</v>
      </c>
      <c r="F299">
        <v>0.99782945381936694</v>
      </c>
      <c r="G299">
        <v>4.0936114618053158E-3</v>
      </c>
      <c r="H299">
        <v>0.99809545819494072</v>
      </c>
      <c r="I299">
        <v>-4.8952224221868769E-3</v>
      </c>
      <c r="J299">
        <v>4985.0677059929849</v>
      </c>
      <c r="K299">
        <v>9495.6708748371311</v>
      </c>
      <c r="L299">
        <v>10724.67553805542</v>
      </c>
      <c r="M299">
        <v>62.301281670017936</v>
      </c>
      <c r="N299">
        <v>4.3341380190818061E-5</v>
      </c>
      <c r="O299">
        <v>-8.2557651335091672E-5</v>
      </c>
      <c r="P299">
        <v>3.7832850265893703E-5</v>
      </c>
      <c r="Q299">
        <v>9.8670761807452653E-5</v>
      </c>
      <c r="R299">
        <v>97.641006548260094</v>
      </c>
      <c r="S299">
        <v>5.5085299249243582E-6</v>
      </c>
      <c r="T299">
        <v>-1.8122841314254434E-4</v>
      </c>
      <c r="U299">
        <v>167.5645265644709</v>
      </c>
      <c r="V299">
        <v>5512.8053513620107</v>
      </c>
      <c r="W299">
        <v>5515.3513680062488</v>
      </c>
      <c r="X299">
        <v>88.259001628368964</v>
      </c>
      <c r="Y299">
        <v>0.15054010474886767</v>
      </c>
      <c r="Z299">
        <v>88.409541733117834</v>
      </c>
      <c r="AA299">
        <v>5.4552721956481856</v>
      </c>
      <c r="AB299" s="7">
        <f t="shared" si="36"/>
        <v>1010546.3400634199</v>
      </c>
      <c r="AC299" s="7">
        <f>等価回路パラメータ!$B$4/(等価回路パラメータ!$B$4^2+(AB299*等価回路パラメータ!$B$5)^2)</f>
        <v>1.1301167965445841E-8</v>
      </c>
      <c r="AD299" s="7">
        <f>-(AB299*等価回路パラメータ!$B$5)/(等価回路パラメータ!$B$4^2+(AB299*等価回路パラメータ!$B$5)^2)</f>
        <v>-2.1920742681358891E-4</v>
      </c>
      <c r="AE299" s="7">
        <f>AB299*等価回路パラメータ!$B$6</f>
        <v>1.0956275997647837E-5</v>
      </c>
      <c r="AF299" s="7">
        <f>1/等価回路パラメータ!$B$7</f>
        <v>2.0783638028968546E-5</v>
      </c>
      <c r="AG299" s="7">
        <f>AB299*等価回路パラメータ!$B$9-1/(AB299*等価回路パラメータ!$B$10)</f>
        <v>-33921.36305977116</v>
      </c>
      <c r="AH299" s="7">
        <f>等価回路パラメータ!$B$8/(等価回路パラメータ!$B$8^2+AG299^2)</f>
        <v>1.5005825745877023E-8</v>
      </c>
      <c r="AI299" s="7">
        <f>-AG299/(等価回路パラメータ!$B$8^2+AG299^2)</f>
        <v>2.9479939798954834E-5</v>
      </c>
      <c r="AJ299" s="7">
        <f t="shared" si="37"/>
        <v>2.0809945022679868E-5</v>
      </c>
      <c r="AK299" s="7">
        <f t="shared" si="38"/>
        <v>-1.7877121101698623E-4</v>
      </c>
      <c r="AL299" s="7">
        <f t="shared" si="39"/>
        <v>642.43692046853903</v>
      </c>
      <c r="AM299" s="7">
        <f t="shared" si="40"/>
        <v>5518.9586589015362</v>
      </c>
      <c r="AN299" s="7">
        <f t="shared" si="41"/>
        <v>5556.2244263029315</v>
      </c>
      <c r="AO299" s="9">
        <f t="shared" si="42"/>
        <v>83.360340477802325</v>
      </c>
      <c r="AP299" s="9">
        <f t="shared" si="43"/>
        <v>74.895595587735215</v>
      </c>
      <c r="AQ299" s="9">
        <f t="shared" si="44"/>
        <v>-5.049201255315495</v>
      </c>
    </row>
    <row r="300" spans="1:43">
      <c r="A300">
        <v>164881.6197467024</v>
      </c>
      <c r="B300">
        <v>-1.8395173080100261E-2</v>
      </c>
      <c r="C300">
        <v>0.20430929694220051</v>
      </c>
      <c r="D300">
        <v>-1.482305354865854E-2</v>
      </c>
      <c r="E300">
        <v>-0.29258520549898043</v>
      </c>
      <c r="F300">
        <v>0.99787807418087826</v>
      </c>
      <c r="G300">
        <v>3.5583184944773531E-3</v>
      </c>
      <c r="H300">
        <v>0.99828187195640061</v>
      </c>
      <c r="I300">
        <v>-5.0978457409988709E-3</v>
      </c>
      <c r="J300">
        <v>6106.7297363592452</v>
      </c>
      <c r="K300">
        <v>10324.061956017908</v>
      </c>
      <c r="L300">
        <v>11994.932402670327</v>
      </c>
      <c r="M300">
        <v>59.395491700704838</v>
      </c>
      <c r="N300">
        <v>4.2443685740186145E-5</v>
      </c>
      <c r="O300">
        <v>-7.1755466533005526E-5</v>
      </c>
      <c r="P300">
        <v>3.4035408117193328E-5</v>
      </c>
      <c r="Q300">
        <v>1.0271636747314847E-4</v>
      </c>
      <c r="R300">
        <v>99.148817466187623</v>
      </c>
      <c r="S300">
        <v>8.4082776229928166E-6</v>
      </c>
      <c r="T300">
        <v>-1.74471834006154E-4</v>
      </c>
      <c r="U300">
        <v>275.58075956014704</v>
      </c>
      <c r="V300">
        <v>5718.3031642280594</v>
      </c>
      <c r="W300">
        <v>5724.9398104312313</v>
      </c>
      <c r="X300">
        <v>87.240893499217691</v>
      </c>
      <c r="Y300">
        <v>0.15432919608291346</v>
      </c>
      <c r="Z300">
        <v>87.395222695300603</v>
      </c>
      <c r="AA300">
        <v>5.5196947730319925</v>
      </c>
      <c r="AB300" s="7">
        <f t="shared" si="36"/>
        <v>1035981.7706164521</v>
      </c>
      <c r="AC300" s="7">
        <f>等価回路パラメータ!$B$4/(等価回路パラメータ!$B$4^2+(AB300*等価回路パラメータ!$B$5)^2)</f>
        <v>1.0753047636800416E-8</v>
      </c>
      <c r="AD300" s="7">
        <f>-(AB300*等価回路パラメータ!$B$5)/(等価回路パラメータ!$B$4^2+(AB300*等価回路パラメータ!$B$5)^2)</f>
        <v>-2.1382544480289006E-4</v>
      </c>
      <c r="AE300" s="7">
        <f>AB300*等価回路パラメータ!$B$6</f>
        <v>1.1232045238710583E-5</v>
      </c>
      <c r="AF300" s="7">
        <f>1/等価回路パラメータ!$B$7</f>
        <v>2.0783638028968546E-5</v>
      </c>
      <c r="AG300" s="7">
        <f>AB300*等価回路パラメータ!$B$9-1/(AB300*等価回路パラメータ!$B$10)</f>
        <v>-33088.419564452255</v>
      </c>
      <c r="AH300" s="7">
        <f>等価回路パラメータ!$B$8/(等価回路パラメータ!$B$8^2+AG300^2)</f>
        <v>1.5770825829765333E-8</v>
      </c>
      <c r="AI300" s="7">
        <f>-AG300/(等価回路パラメータ!$B$8^2+AG300^2)</f>
        <v>3.0222045684101704E-5</v>
      </c>
      <c r="AJ300" s="7">
        <f t="shared" si="37"/>
        <v>2.0810161902435112E-5</v>
      </c>
      <c r="AK300" s="7">
        <f t="shared" si="38"/>
        <v>-1.7237135388007777E-4</v>
      </c>
      <c r="AL300" s="7">
        <f t="shared" si="39"/>
        <v>690.33666781965837</v>
      </c>
      <c r="AM300" s="7">
        <f t="shared" si="40"/>
        <v>5718.0845888186896</v>
      </c>
      <c r="AN300" s="7">
        <f t="shared" si="41"/>
        <v>5759.6055489783457</v>
      </c>
      <c r="AO300" s="9">
        <f t="shared" si="42"/>
        <v>83.116073873272413</v>
      </c>
      <c r="AP300" s="9">
        <f t="shared" si="43"/>
        <v>75.207854828991913</v>
      </c>
      <c r="AQ300" s="9">
        <f t="shared" si="44"/>
        <v>-4.2791488220281906</v>
      </c>
    </row>
    <row r="301" spans="1:43">
      <c r="A301">
        <v>169031.68671767929</v>
      </c>
      <c r="B301">
        <v>-1.9837030983158449E-2</v>
      </c>
      <c r="C301">
        <v>0.1845752763604338</v>
      </c>
      <c r="D301">
        <v>-1.554269252965273E-2</v>
      </c>
      <c r="E301">
        <v>-0.30187290980057918</v>
      </c>
      <c r="F301">
        <v>0.99771360633033557</v>
      </c>
      <c r="G301">
        <v>3.2140919141817287E-3</v>
      </c>
      <c r="H301">
        <v>0.99819832682034226</v>
      </c>
      <c r="I301">
        <v>-5.2592324296747758E-3</v>
      </c>
      <c r="J301">
        <v>7268.7840272536268</v>
      </c>
      <c r="K301">
        <v>10288.080332512369</v>
      </c>
      <c r="L301">
        <v>12596.817779228422</v>
      </c>
      <c r="M301">
        <v>54.75784598513679</v>
      </c>
      <c r="N301">
        <v>4.5807867133947929E-5</v>
      </c>
      <c r="O301">
        <v>-6.4835468376568594E-5</v>
      </c>
      <c r="P301">
        <v>3.5685065669590976E-5</v>
      </c>
      <c r="Q301">
        <v>1.0598570455705207E-4</v>
      </c>
      <c r="R301">
        <v>99.792820534919187</v>
      </c>
      <c r="S301">
        <v>1.0122801464356953E-5</v>
      </c>
      <c r="T301">
        <v>-1.7082117293362067E-4</v>
      </c>
      <c r="U301">
        <v>345.69641638621283</v>
      </c>
      <c r="V301">
        <v>5833.5894005201126</v>
      </c>
      <c r="W301">
        <v>5843.8233465910716</v>
      </c>
      <c r="X301">
        <v>86.608638757498781</v>
      </c>
      <c r="Y301">
        <v>0.15821365876774782</v>
      </c>
      <c r="Z301">
        <v>86.766852416266531</v>
      </c>
      <c r="AA301">
        <v>5.4927251043289438</v>
      </c>
      <c r="AB301" s="7">
        <f t="shared" si="36"/>
        <v>1062057.4104323054</v>
      </c>
      <c r="AC301" s="7">
        <f>等価回路パラメータ!$B$4/(等価回路パラメータ!$B$4^2+(AB301*等価回路パラメータ!$B$5)^2)</f>
        <v>1.023151180763946E-8</v>
      </c>
      <c r="AD301" s="7">
        <f>-(AB301*等価回路パラメータ!$B$5)/(等価回路パラメータ!$B$4^2+(AB301*等価回路パラメータ!$B$5)^2)</f>
        <v>-2.0857560124433507E-4</v>
      </c>
      <c r="AE301" s="7">
        <f>AB301*等価回路パラメータ!$B$6</f>
        <v>1.1514755585887552E-5</v>
      </c>
      <c r="AF301" s="7">
        <f>1/等価回路パラメータ!$B$7</f>
        <v>2.0783638028968546E-5</v>
      </c>
      <c r="AG301" s="7">
        <f>AB301*等価回路パラメータ!$B$9-1/(AB301*等価回路パラメータ!$B$10)</f>
        <v>-32275.923835009227</v>
      </c>
      <c r="AH301" s="7">
        <f>等価回路パラメータ!$B$8/(等価回路パラメータ!$B$8^2+AG301^2)</f>
        <v>1.657483117715031E-8</v>
      </c>
      <c r="AI301" s="7">
        <f>-AG301/(等価回路パラメータ!$B$8^2+AG301^2)</f>
        <v>3.0982837824288207E-5</v>
      </c>
      <c r="AJ301" s="7">
        <f t="shared" si="37"/>
        <v>2.0810444371953336E-5</v>
      </c>
      <c r="AK301" s="7">
        <f t="shared" si="38"/>
        <v>-1.6607800783415932E-4</v>
      </c>
      <c r="AL301" s="7">
        <f t="shared" si="39"/>
        <v>742.83275968642579</v>
      </c>
      <c r="AM301" s="7">
        <f t="shared" si="40"/>
        <v>5928.1859953427156</v>
      </c>
      <c r="AN301" s="7">
        <f t="shared" si="41"/>
        <v>5974.5451462216652</v>
      </c>
      <c r="AO301" s="9">
        <f t="shared" si="42"/>
        <v>82.857764483529266</v>
      </c>
      <c r="AP301" s="9">
        <f t="shared" si="43"/>
        <v>75.526096943849922</v>
      </c>
      <c r="AQ301" s="9">
        <f t="shared" si="44"/>
        <v>-3.9090879327372647</v>
      </c>
    </row>
    <row r="302" spans="1:43">
      <c r="A302">
        <v>173286.21078878679</v>
      </c>
      <c r="B302">
        <v>-1.9523811119021468E-2</v>
      </c>
      <c r="C302">
        <v>0.14909847913840221</v>
      </c>
      <c r="D302">
        <v>-1.268818637815605E-2</v>
      </c>
      <c r="E302">
        <v>-0.31382727426190732</v>
      </c>
      <c r="F302">
        <v>0.99775138422992327</v>
      </c>
      <c r="G302">
        <v>2.5964137499833524E-3</v>
      </c>
      <c r="H302">
        <v>0.99852530640231341</v>
      </c>
      <c r="I302">
        <v>-5.4692965457906603E-3</v>
      </c>
      <c r="J302">
        <v>9442.0213747101388</v>
      </c>
      <c r="K302">
        <v>10959.940714478887</v>
      </c>
      <c r="L302">
        <v>14466.238906688051</v>
      </c>
      <c r="M302">
        <v>49.255003940884464</v>
      </c>
      <c r="N302">
        <v>4.5118402375398623E-5</v>
      </c>
      <c r="O302">
        <v>-5.237173223213051E-5</v>
      </c>
      <c r="P302">
        <v>2.9052740916835201E-5</v>
      </c>
      <c r="Q302">
        <v>1.1014656232900192E-4</v>
      </c>
      <c r="R302">
        <v>101.16425178577786</v>
      </c>
      <c r="S302">
        <v>1.6065661458563422E-5</v>
      </c>
      <c r="T302">
        <v>-1.6251829456113243E-4</v>
      </c>
      <c r="U302">
        <v>602.38019549047181</v>
      </c>
      <c r="V302">
        <v>6093.6054392165051</v>
      </c>
      <c r="W302">
        <v>6123.3070434829679</v>
      </c>
      <c r="X302">
        <v>84.354397845093175</v>
      </c>
      <c r="Y302">
        <v>0.16219589329830444</v>
      </c>
      <c r="Z302">
        <v>84.516593738391478</v>
      </c>
      <c r="AA302">
        <v>5.5966797501565742</v>
      </c>
      <c r="AB302" s="7">
        <f t="shared" si="36"/>
        <v>1088789.3735649299</v>
      </c>
      <c r="AC302" s="7">
        <f>等価回路パラメータ!$B$4/(等価回路パラメータ!$B$4^2+(AB302*等価回路パラメータ!$B$5)^2)</f>
        <v>9.7352710975613106E-9</v>
      </c>
      <c r="AD302" s="7">
        <f>-(AB302*等価回路パラメータ!$B$5)/(等価回路パラメータ!$B$4^2+(AB302*等価回路パラメータ!$B$5)^2)</f>
        <v>-2.0345465187400881E-4</v>
      </c>
      <c r="AE302" s="7">
        <f>AB302*等価回路パラメータ!$B$6</f>
        <v>1.1804581746676575E-5</v>
      </c>
      <c r="AF302" s="7">
        <f>1/等価回路パラメータ!$B$7</f>
        <v>2.0783638028968546E-5</v>
      </c>
      <c r="AG302" s="7">
        <f>AB302*等価回路パラメータ!$B$9-1/(AB302*等価回路パラメータ!$B$10)</f>
        <v>-31483.373770626495</v>
      </c>
      <c r="AH302" s="7">
        <f>等価回路パラメータ!$B$8/(等価回路パラメータ!$B$8^2+AG302^2)</f>
        <v>1.7419831124595465E-8</v>
      </c>
      <c r="AI302" s="7">
        <f>-AG302/(等価回路パラメータ!$B$8^2+AG302^2)</f>
        <v>3.1762787130262552E-5</v>
      </c>
      <c r="AJ302" s="7">
        <f t="shared" si="37"/>
        <v>2.0810793131190701E-5</v>
      </c>
      <c r="AK302" s="7">
        <f t="shared" si="38"/>
        <v>-1.5988728299706968E-4</v>
      </c>
      <c r="AL302" s="7">
        <f t="shared" si="39"/>
        <v>800.50648978134859</v>
      </c>
      <c r="AM302" s="7">
        <f t="shared" si="40"/>
        <v>6150.2128662665864</v>
      </c>
      <c r="AN302" s="7">
        <f t="shared" si="41"/>
        <v>6202.0906910954727</v>
      </c>
      <c r="AO302" s="9">
        <f t="shared" si="42"/>
        <v>82.584120875515381</v>
      </c>
      <c r="AP302" s="9">
        <f t="shared" si="43"/>
        <v>75.850762249810572</v>
      </c>
      <c r="AQ302" s="9">
        <f t="shared" si="44"/>
        <v>-1.9324728628760965</v>
      </c>
    </row>
    <row r="303" spans="1:43">
      <c r="A303">
        <v>177647.8211430824</v>
      </c>
      <c r="B303">
        <v>-1.9985361116588989E-2</v>
      </c>
      <c r="C303">
        <v>0.13069184461068059</v>
      </c>
      <c r="D303">
        <v>-1.5175475932488009E-2</v>
      </c>
      <c r="E303">
        <v>-0.32665400497894842</v>
      </c>
      <c r="F303">
        <v>0.99769914980415386</v>
      </c>
      <c r="G303">
        <v>2.2757586946821101E-3</v>
      </c>
      <c r="H303">
        <v>0.99823816077126004</v>
      </c>
      <c r="I303">
        <v>-5.6912049867895009E-3</v>
      </c>
      <c r="J303">
        <v>10890.948329530474</v>
      </c>
      <c r="K303">
        <v>10821.435998835777</v>
      </c>
      <c r="L303">
        <v>15353.052875353536</v>
      </c>
      <c r="M303">
        <v>44.816567839557528</v>
      </c>
      <c r="N303">
        <v>4.6203641597805461E-5</v>
      </c>
      <c r="O303">
        <v>-4.5908743236628107E-5</v>
      </c>
      <c r="P303">
        <v>3.4786912187662592E-5</v>
      </c>
      <c r="Q303">
        <v>1.1468125401456872E-4</v>
      </c>
      <c r="R303">
        <v>102.74310339947907</v>
      </c>
      <c r="S303">
        <v>1.1416729410142868E-5</v>
      </c>
      <c r="T303">
        <v>-1.6058999725119681E-4</v>
      </c>
      <c r="U303">
        <v>440.46892444711216</v>
      </c>
      <c r="V303">
        <v>6195.7239087541957</v>
      </c>
      <c r="W303">
        <v>6211.3611734395199</v>
      </c>
      <c r="X303">
        <v>85.933546721800951</v>
      </c>
      <c r="Y303">
        <v>0.16627836058992515</v>
      </c>
      <c r="Z303">
        <v>86.099825082390879</v>
      </c>
      <c r="AA303">
        <v>5.550758122255008</v>
      </c>
      <c r="AB303" s="7">
        <f t="shared" si="36"/>
        <v>1116194.1796586823</v>
      </c>
      <c r="AC303" s="7">
        <f>等価回路パラメータ!$B$4/(等価回路パラメータ!$B$4^2+(AB303*等価回路パラメータ!$B$5)^2)</f>
        <v>9.2630986626737991E-9</v>
      </c>
      <c r="AD303" s="7">
        <f>-(AB303*等価回路パラメータ!$B$5)/(等価回路パラメータ!$B$4^2+(AB303*等価回路パラメータ!$B$5)^2)</f>
        <v>-1.9845943208117255E-4</v>
      </c>
      <c r="AE303" s="7">
        <f>AB303*等価回路パラメータ!$B$6</f>
        <v>1.2101702825959618E-5</v>
      </c>
      <c r="AF303" s="7">
        <f>1/等価回路パラメータ!$B$7</f>
        <v>2.0783638028968546E-5</v>
      </c>
      <c r="AG303" s="7">
        <f>AB303*等価回路パラメータ!$B$9-1/(AB303*等価回路パラメータ!$B$10)</f>
        <v>-30710.279596380551</v>
      </c>
      <c r="AH303" s="7">
        <f>等価回路パラメータ!$B$8/(等価回路パラメータ!$B$8^2+AG303^2)</f>
        <v>1.8307916527352136E-8</v>
      </c>
      <c r="AI303" s="7">
        <f>-AG303/(等価回路パラメータ!$B$8^2+AG303^2)</f>
        <v>3.2562376410358413E-5</v>
      </c>
      <c r="AJ303" s="7">
        <f t="shared" si="37"/>
        <v>2.0811209044158571E-5</v>
      </c>
      <c r="AK303" s="7">
        <f t="shared" si="38"/>
        <v>-1.5379535284485454E-4</v>
      </c>
      <c r="AL303" s="7">
        <f t="shared" si="39"/>
        <v>864.0333791739663</v>
      </c>
      <c r="AM303" s="7">
        <f t="shared" si="40"/>
        <v>6385.2281786142066</v>
      </c>
      <c r="AN303" s="7">
        <f t="shared" si="41"/>
        <v>6443.4224270410587</v>
      </c>
      <c r="AO303" s="9">
        <f t="shared" si="42"/>
        <v>82.293684840883273</v>
      </c>
      <c r="AP303" s="9">
        <f t="shared" si="43"/>
        <v>76.182332087486031</v>
      </c>
      <c r="AQ303" s="9">
        <f t="shared" si="44"/>
        <v>-3.8061402415075918</v>
      </c>
    </row>
    <row r="304" spans="1:43">
      <c r="A304">
        <v>182119.21314010731</v>
      </c>
      <c r="B304">
        <v>-1.7594556929506101E-2</v>
      </c>
      <c r="C304">
        <v>9.937649485399902E-2</v>
      </c>
      <c r="D304">
        <v>-1.542013416385128E-2</v>
      </c>
      <c r="E304">
        <v>-0.32797550150976917</v>
      </c>
      <c r="F304">
        <v>0.99797490090651153</v>
      </c>
      <c r="G304">
        <v>1.7309363429060067E-3</v>
      </c>
      <c r="H304">
        <v>0.99820991194731212</v>
      </c>
      <c r="I304">
        <v>-5.7140678626663027E-3</v>
      </c>
      <c r="J304">
        <v>14160.086198367304</v>
      </c>
      <c r="K304">
        <v>12145.780188436242</v>
      </c>
      <c r="L304">
        <v>18655.509039718065</v>
      </c>
      <c r="M304">
        <v>40.621263479965407</v>
      </c>
      <c r="N304">
        <v>4.0686627182554111E-5</v>
      </c>
      <c r="O304">
        <v>-3.4898857496018368E-5</v>
      </c>
      <c r="P304">
        <v>3.5350858366405757E-5</v>
      </c>
      <c r="Q304">
        <v>1.1514844158070422E-4</v>
      </c>
      <c r="R304">
        <v>100.62883180150014</v>
      </c>
      <c r="S304">
        <v>5.3357688161483538E-6</v>
      </c>
      <c r="T304">
        <v>-1.5004729907672258E-4</v>
      </c>
      <c r="U304">
        <v>236.6964790606703</v>
      </c>
      <c r="V304">
        <v>6656.1480843281224</v>
      </c>
      <c r="W304">
        <v>6660.3552865973033</v>
      </c>
      <c r="X304">
        <v>87.963387092749144</v>
      </c>
      <c r="Y304">
        <v>0.17046358349914045</v>
      </c>
      <c r="Z304">
        <v>88.133850676248287</v>
      </c>
      <c r="AA304">
        <v>5.8168429969960842</v>
      </c>
      <c r="AB304" s="7">
        <f t="shared" si="36"/>
        <v>1144288.7641570298</v>
      </c>
      <c r="AC304" s="7">
        <f>等価回路パラメータ!$B$4/(等価回路パラメータ!$B$4^2+(AB304*等価回路パラメータ!$B$5)^2)</f>
        <v>8.8138271624979172E-9</v>
      </c>
      <c r="AD304" s="7">
        <f>-(AB304*等価回路パラメータ!$B$5)/(等価回路パラメータ!$B$4^2+(AB304*等価回路パラメータ!$B$5)^2)</f>
        <v>-1.935868549526191E-4</v>
      </c>
      <c r="AE304" s="7">
        <f>AB304*等価回路パラメータ!$B$6</f>
        <v>1.2406302436684858E-5</v>
      </c>
      <c r="AF304" s="7">
        <f>1/等価回路パラメータ!$B$7</f>
        <v>2.0783638028968546E-5</v>
      </c>
      <c r="AG304" s="7">
        <f>AB304*等価回路パラメータ!$B$9-1/(AB304*等価回路パラメータ!$B$10)</f>
        <v>-29956.163560571997</v>
      </c>
      <c r="AH304" s="7">
        <f>等価回路パラメータ!$B$8/(等価回路パラメータ!$B$8^2+AG304^2)</f>
        <v>1.9241284946176219E-8</v>
      </c>
      <c r="AI304" s="7">
        <f>-AG304/(等価回路パラメータ!$B$8^2+AG304^2)</f>
        <v>3.3382100673425088E-5</v>
      </c>
      <c r="AJ304" s="7">
        <f t="shared" si="37"/>
        <v>2.081169314107722E-5</v>
      </c>
      <c r="AK304" s="7">
        <f t="shared" si="38"/>
        <v>-1.4779845184250914E-4</v>
      </c>
      <c r="AL304" s="7">
        <f t="shared" si="39"/>
        <v>934.20198813906427</v>
      </c>
      <c r="AM304" s="7">
        <f t="shared" si="40"/>
        <v>6634.4245333227627</v>
      </c>
      <c r="AN304" s="7">
        <f t="shared" si="41"/>
        <v>6699.8747930836689</v>
      </c>
      <c r="AO304" s="9">
        <f t="shared" si="42"/>
        <v>81.984803821377568</v>
      </c>
      <c r="AP304" s="9">
        <f t="shared" si="43"/>
        <v>76.521333734073394</v>
      </c>
      <c r="AQ304" s="9">
        <f t="shared" si="44"/>
        <v>-6.1490468548707327</v>
      </c>
    </row>
    <row r="305" spans="1:43">
      <c r="A305">
        <v>186703.1499815463</v>
      </c>
      <c r="B305">
        <v>-1.870699251990959E-2</v>
      </c>
      <c r="C305">
        <v>8.0115134301056656E-2</v>
      </c>
      <c r="D305">
        <v>-1.246926661202899E-2</v>
      </c>
      <c r="E305">
        <v>-0.3340844132669929</v>
      </c>
      <c r="F305">
        <v>0.99784762000960292</v>
      </c>
      <c r="G305">
        <v>1.3952641690002279E-3</v>
      </c>
      <c r="H305">
        <v>0.99854847747202902</v>
      </c>
      <c r="I305">
        <v>-5.8224753340156065E-3</v>
      </c>
      <c r="J305">
        <v>16241.482837567703</v>
      </c>
      <c r="K305">
        <v>10560.70178672918</v>
      </c>
      <c r="L305">
        <v>19373.027305798936</v>
      </c>
      <c r="M305">
        <v>33.033136528443798</v>
      </c>
      <c r="N305">
        <v>4.3274364254040761E-5</v>
      </c>
      <c r="O305">
        <v>-2.8138296266897903E-5</v>
      </c>
      <c r="P305">
        <v>2.850571068612318E-5</v>
      </c>
      <c r="Q305">
        <v>1.1725334505100953E-4</v>
      </c>
      <c r="R305">
        <v>99.95251532056254</v>
      </c>
      <c r="S305">
        <v>1.4768653567917581E-5</v>
      </c>
      <c r="T305">
        <v>-1.4539164131790745E-4</v>
      </c>
      <c r="U305">
        <v>691.51858813090041</v>
      </c>
      <c r="V305">
        <v>6807.7311223957568</v>
      </c>
      <c r="W305">
        <v>6842.7626725297396</v>
      </c>
      <c r="X305">
        <v>84.199879395179863</v>
      </c>
      <c r="Y305">
        <v>0.17475414838272738</v>
      </c>
      <c r="Z305">
        <v>84.374633543562595</v>
      </c>
      <c r="AA305">
        <v>5.8032446666106754</v>
      </c>
      <c r="AB305" s="7">
        <f t="shared" si="36"/>
        <v>1173090.4887681983</v>
      </c>
      <c r="AC305" s="7">
        <f>等価回路パラメータ!$B$4/(等価回路パラメータ!$B$4^2+(AB305*等価回路パラメータ!$B$5)^2)</f>
        <v>8.3863458739804325E-9</v>
      </c>
      <c r="AD305" s="7">
        <f>-(AB305*等価回路パラメータ!$B$5)/(等価回路パラメータ!$B$4^2+(AB305*等価回路パラメータ!$B$5)^2)</f>
        <v>-1.888339093650446E-4</v>
      </c>
      <c r="AE305" s="7">
        <f>AB305*等価回路パラメータ!$B$6</f>
        <v>1.2718568813334547E-5</v>
      </c>
      <c r="AF305" s="7">
        <f>1/等価回路パラメータ!$B$7</f>
        <v>2.0783638028968546E-5</v>
      </c>
      <c r="AG305" s="7">
        <f>AB305*等価回路パラメータ!$B$9-1/(AB305*等価回路パラメータ!$B$10)</f>
        <v>-29220.55963948787</v>
      </c>
      <c r="AH305" s="7">
        <f>等価回路パラメータ!$B$8/(等価回路パラメータ!$B$8^2+AG305^2)</f>
        <v>2.0222246099795747E-8</v>
      </c>
      <c r="AI305" s="7">
        <f>-AG305/(等価回路パラメータ!$B$8^2+AG305^2)</f>
        <v>3.4222467439650787E-5</v>
      </c>
      <c r="AJ305" s="7">
        <f t="shared" si="37"/>
        <v>2.0812246620942323E-5</v>
      </c>
      <c r="AK305" s="7">
        <f t="shared" si="38"/>
        <v>-1.4189287311205929E-4</v>
      </c>
      <c r="AL305" s="7">
        <f t="shared" si="39"/>
        <v>1011.9372154633314</v>
      </c>
      <c r="AM305" s="7">
        <f t="shared" si="40"/>
        <v>6899.1436401020246</v>
      </c>
      <c r="AN305" s="7">
        <f t="shared" si="41"/>
        <v>6972.9620603298781</v>
      </c>
      <c r="AO305" s="9">
        <f t="shared" si="42"/>
        <v>81.655597738660006</v>
      </c>
      <c r="AP305" s="9">
        <f t="shared" si="43"/>
        <v>76.868346044571027</v>
      </c>
      <c r="AQ305" s="9">
        <f t="shared" si="44"/>
        <v>-2.7190358049026031</v>
      </c>
    </row>
    <row r="306" spans="1:43">
      <c r="A306">
        <v>191402.4644188137</v>
      </c>
      <c r="B306">
        <v>-1.931800404068541E-2</v>
      </c>
      <c r="C306">
        <v>4.2531362794612448E-2</v>
      </c>
      <c r="D306">
        <v>-1.3019505997391949E-2</v>
      </c>
      <c r="E306">
        <v>-0.34578628301690628</v>
      </c>
      <c r="F306">
        <v>0.99777812909716568</v>
      </c>
      <c r="G306">
        <v>7.4066313003212875E-4</v>
      </c>
      <c r="H306">
        <v>0.99848401286802435</v>
      </c>
      <c r="I306">
        <v>-6.0260331603983371E-3</v>
      </c>
      <c r="J306">
        <v>20122.173945780334</v>
      </c>
      <c r="K306">
        <v>6724.3498902430556</v>
      </c>
      <c r="L306">
        <v>21216.002586506555</v>
      </c>
      <c r="M306">
        <v>18.47839681644842</v>
      </c>
      <c r="N306">
        <v>4.4704143610238167E-5</v>
      </c>
      <c r="O306">
        <v>-1.4939056982058973E-5</v>
      </c>
      <c r="P306">
        <v>2.9755249775754779E-5</v>
      </c>
      <c r="Q306">
        <v>1.2136798035400475E-4</v>
      </c>
      <c r="R306">
        <v>100.91988138748971</v>
      </c>
      <c r="S306">
        <v>1.4948893834483388E-5</v>
      </c>
      <c r="T306">
        <v>-1.3630703733606372E-4</v>
      </c>
      <c r="U306">
        <v>795.0237695333775</v>
      </c>
      <c r="V306">
        <v>7249.1875209433665</v>
      </c>
      <c r="W306">
        <v>7292.652638644191</v>
      </c>
      <c r="X306">
        <v>83.741341769320584</v>
      </c>
      <c r="Y306">
        <v>0.17915270669600963</v>
      </c>
      <c r="Z306">
        <v>83.9204944760166</v>
      </c>
      <c r="AA306">
        <v>6.0278431150900751</v>
      </c>
      <c r="AB306" s="7">
        <f t="shared" si="36"/>
        <v>1202617.1521942539</v>
      </c>
      <c r="AC306" s="7">
        <f>等価回路パラメータ!$B$4/(等価回路パラメータ!$B$4^2+(AB306*等価回路パラメータ!$B$5)^2)</f>
        <v>7.9795979454801753E-9</v>
      </c>
      <c r="AD306" s="7">
        <f>-(AB306*等価回路パラメータ!$B$5)/(等価回路パラメータ!$B$4^2+(AB306*等価回路パラメータ!$B$5)^2)</f>
        <v>-1.8419765812425365E-4</v>
      </c>
      <c r="AE306" s="7">
        <f>AB306*等価回路パラメータ!$B$6</f>
        <v>1.3038694928248997E-5</v>
      </c>
      <c r="AF306" s="7">
        <f>1/等価回路パラメータ!$B$7</f>
        <v>2.0783638028968546E-5</v>
      </c>
      <c r="AG306" s="7">
        <f>AB306*等価回路パラメータ!$B$9-1/(AB306*等価回路パラメータ!$B$10)</f>
        <v>-28503.01324941116</v>
      </c>
      <c r="AH306" s="7">
        <f>等価回路パラメータ!$B$8/(等価回路パラメータ!$B$8^2+AG306^2)</f>
        <v>2.1253227596703234E-8</v>
      </c>
      <c r="AI306" s="7">
        <f>-AG306/(等価回路パラメータ!$B$8^2+AG306^2)</f>
        <v>3.5083997059499338E-5</v>
      </c>
      <c r="AJ306" s="7">
        <f t="shared" si="37"/>
        <v>2.081287085451073E-5</v>
      </c>
      <c r="AK306" s="7">
        <f t="shared" si="38"/>
        <v>-1.360749661365053E-4</v>
      </c>
      <c r="AL306" s="7">
        <f t="shared" si="39"/>
        <v>1098.3293370441895</v>
      </c>
      <c r="AM306" s="7">
        <f t="shared" si="40"/>
        <v>7180.899184440349</v>
      </c>
      <c r="AN306" s="7">
        <f t="shared" si="41"/>
        <v>7264.4091590237394</v>
      </c>
      <c r="AO306" s="9">
        <f t="shared" si="42"/>
        <v>81.30391887195114</v>
      </c>
      <c r="AP306" s="9">
        <f t="shared" si="43"/>
        <v>77.22400594622394</v>
      </c>
      <c r="AQ306" s="9">
        <f t="shared" si="44"/>
        <v>-2.6165756040654742</v>
      </c>
    </row>
    <row r="307" spans="1:43">
      <c r="A307">
        <v>196220.06050361911</v>
      </c>
      <c r="B307">
        <v>-1.8823309036645509E-2</v>
      </c>
      <c r="C307">
        <v>1.6612765876297789E-2</v>
      </c>
      <c r="D307">
        <v>-9.9830173571775569E-3</v>
      </c>
      <c r="E307">
        <v>-0.35509753766510238</v>
      </c>
      <c r="F307">
        <v>0.99783519101200002</v>
      </c>
      <c r="G307">
        <v>2.8931978963935646E-4</v>
      </c>
      <c r="H307">
        <v>0.99883213975549578</v>
      </c>
      <c r="I307">
        <v>-6.1904625023801747E-3</v>
      </c>
      <c r="J307">
        <v>22550.858176612612</v>
      </c>
      <c r="K307">
        <v>3020.505599161263</v>
      </c>
      <c r="L307">
        <v>22752.245132651424</v>
      </c>
      <c r="M307">
        <v>7.6289018992829059</v>
      </c>
      <c r="N307">
        <v>4.3562676730983568E-5</v>
      </c>
      <c r="O307">
        <v>-5.834869251975977E-6</v>
      </c>
      <c r="P307">
        <v>2.2706241165698759E-5</v>
      </c>
      <c r="Q307">
        <v>1.2459254476570886E-4</v>
      </c>
      <c r="R307">
        <v>101.05755405928579</v>
      </c>
      <c r="S307">
        <v>2.085643556528481E-5</v>
      </c>
      <c r="T307">
        <v>-1.3042741401768484E-4</v>
      </c>
      <c r="U307">
        <v>1195.4646023899797</v>
      </c>
      <c r="V307">
        <v>7475.9350010379239</v>
      </c>
      <c r="W307">
        <v>7570.9140633949437</v>
      </c>
      <c r="X307">
        <v>80.914841953557399</v>
      </c>
      <c r="Y307">
        <v>0.1836619766313875</v>
      </c>
      <c r="Z307">
        <v>81.098503930188784</v>
      </c>
      <c r="AA307">
        <v>6.0637633409910903</v>
      </c>
      <c r="AB307" s="7">
        <f t="shared" si="36"/>
        <v>1232887.0011302291</v>
      </c>
      <c r="AC307" s="7">
        <f>等価回路パラメータ!$B$4/(等価回路パラメータ!$B$4^2+(AB307*等価回路パラメータ!$B$5)^2)</f>
        <v>7.5925777839394265E-9</v>
      </c>
      <c r="AD307" s="7">
        <f>-(AB307*等価回路パラメータ!$B$5)/(等価回路パラメータ!$B$4^2+(AB307*等価回路パラメータ!$B$5)^2)</f>
        <v>-1.7967523615005241E-4</v>
      </c>
      <c r="AE307" s="7">
        <f>AB307*等価回路パラメータ!$B$6</f>
        <v>1.3366878610878373E-5</v>
      </c>
      <c r="AF307" s="7">
        <f>1/等価回路パラメータ!$B$7</f>
        <v>2.0783638028968546E-5</v>
      </c>
      <c r="AG307" s="7">
        <f>AB307*等価回路パラメータ!$B$9-1/(AB307*等価回路パラメータ!$B$10)</f>
        <v>-27803.080965700134</v>
      </c>
      <c r="AH307" s="7">
        <f>等価回路パラメータ!$B$8/(等価回路パラメータ!$B$8^2+AG307^2)</f>
        <v>2.2336780960655981E-8</v>
      </c>
      <c r="AI307" s="7">
        <f>-AG307/(等価回路パラメータ!$B$8^2+AG307^2)</f>
        <v>3.5967223040986352E-5</v>
      </c>
      <c r="AJ307" s="7">
        <f t="shared" si="37"/>
        <v>2.0813567387713143E-5</v>
      </c>
      <c r="AK307" s="7">
        <f t="shared" si="38"/>
        <v>-1.303411344981877E-4</v>
      </c>
      <c r="AL307" s="7">
        <f t="shared" si="39"/>
        <v>1194.6704372057354</v>
      </c>
      <c r="AM307" s="7">
        <f t="shared" si="40"/>
        <v>7481.4037034691319</v>
      </c>
      <c r="AN307" s="7">
        <f t="shared" si="41"/>
        <v>7576.1889382337204</v>
      </c>
      <c r="AO307" s="9">
        <f t="shared" si="42"/>
        <v>80.927303042096</v>
      </c>
      <c r="AP307" s="9">
        <f t="shared" si="43"/>
        <v>77.589015935028826</v>
      </c>
      <c r="AQ307" s="9">
        <f t="shared" si="44"/>
        <v>-0.171200888092784</v>
      </c>
    </row>
    <row r="308" spans="1:43">
      <c r="A308">
        <v>201158.91538259311</v>
      </c>
      <c r="B308">
        <v>-1.79962596212359E-2</v>
      </c>
      <c r="C308">
        <v>8.5664957082656201E-3</v>
      </c>
      <c r="D308">
        <v>-1.3292170821405651E-2</v>
      </c>
      <c r="E308">
        <v>-0.35748510715623638</v>
      </c>
      <c r="F308">
        <v>0.9979302377841458</v>
      </c>
      <c r="G308">
        <v>1.4920409907111926E-4</v>
      </c>
      <c r="H308">
        <v>0.99845141806345472</v>
      </c>
      <c r="I308">
        <v>-6.2297109301363276E-3</v>
      </c>
      <c r="J308">
        <v>23886.546912903828</v>
      </c>
      <c r="K308">
        <v>1725.5127419164198</v>
      </c>
      <c r="L308">
        <v>23948.78948182708</v>
      </c>
      <c r="M308">
        <v>4.1317468700537034</v>
      </c>
      <c r="N308">
        <v>4.1647241283010501E-5</v>
      </c>
      <c r="O308">
        <v>-3.0085070798023507E-6</v>
      </c>
      <c r="P308">
        <v>3.0361347862180636E-5</v>
      </c>
      <c r="Q308">
        <v>1.2547805245678747E-4</v>
      </c>
      <c r="R308">
        <v>99.276993316747479</v>
      </c>
      <c r="S308">
        <v>1.1285893420829865E-5</v>
      </c>
      <c r="T308">
        <v>-1.2848655953658981E-4</v>
      </c>
      <c r="U308">
        <v>678.39503946820332</v>
      </c>
      <c r="V308">
        <v>7723.3269336996073</v>
      </c>
      <c r="W308">
        <v>7753.0638301503004</v>
      </c>
      <c r="X308">
        <v>84.980185370054045</v>
      </c>
      <c r="Y308">
        <v>0.18828474479810717</v>
      </c>
      <c r="Z308">
        <v>85.168470114852155</v>
      </c>
      <c r="AA308">
        <v>6.1106198364371895</v>
      </c>
      <c r="AB308" s="7">
        <f t="shared" si="36"/>
        <v>1263918.7415400906</v>
      </c>
      <c r="AC308" s="7">
        <f>等価回路パラメータ!$B$4/(等価回路パラメータ!$B$4^2+(AB308*等価回路パラメータ!$B$5)^2)</f>
        <v>7.2243285687806812E-9</v>
      </c>
      <c r="AD308" s="7">
        <f>-(AB308*等価回路パラメータ!$B$5)/(等価回路パラメータ!$B$4^2+(AB308*等価回路パラメータ!$B$5)^2)</f>
        <v>-1.7526384870570621E-4</v>
      </c>
      <c r="AE308" s="7">
        <f>AB308*等価回路パラメータ!$B$6</f>
        <v>1.3703322670035985E-5</v>
      </c>
      <c r="AF308" s="7">
        <f>1/等価回路パラメータ!$B$7</f>
        <v>2.0783638028968546E-5</v>
      </c>
      <c r="AG308" s="7">
        <f>AB308*等価回路パラメータ!$B$9-1/(AB308*等価回路パラメータ!$B$10)</f>
        <v>-27120.330248763785</v>
      </c>
      <c r="AH308" s="7">
        <f>等価回路パラメータ!$B$8/(等価回路パラメータ!$B$8^2+AG308^2)</f>
        <v>2.347558796501682E-8</v>
      </c>
      <c r="AI308" s="7">
        <f>-AG308/(等価回路パラメータ!$B$8^2+AG308^2)</f>
        <v>3.6872692385528999E-5</v>
      </c>
      <c r="AJ308" s="7">
        <f t="shared" si="37"/>
        <v>2.0814337945502343E-5</v>
      </c>
      <c r="AK308" s="7">
        <f t="shared" si="38"/>
        <v>-1.2468783365014122E-4</v>
      </c>
      <c r="AL308" s="7">
        <f t="shared" si="39"/>
        <v>1302.5004338076926</v>
      </c>
      <c r="AM308" s="7">
        <f t="shared" si="40"/>
        <v>7802.6002001636462</v>
      </c>
      <c r="AN308" s="7">
        <f t="shared" si="41"/>
        <v>7910.5674425835596</v>
      </c>
      <c r="AO308" s="9">
        <f t="shared" si="42"/>
        <v>80.52290985039626</v>
      </c>
      <c r="AP308" s="9">
        <f t="shared" si="43"/>
        <v>77.96415275046904</v>
      </c>
      <c r="AQ308" s="9">
        <f t="shared" si="44"/>
        <v>-4.6455602644558951</v>
      </c>
    </row>
    <row r="309" spans="1:43">
      <c r="A309">
        <v>206222.08113708589</v>
      </c>
      <c r="B309">
        <v>-1.8863000073950888E-2</v>
      </c>
      <c r="C309">
        <v>-2.872984170790005E-2</v>
      </c>
      <c r="D309">
        <v>-1.3102075452275611E-2</v>
      </c>
      <c r="E309">
        <v>-0.37476868861483581</v>
      </c>
      <c r="F309">
        <v>0.99783054781529856</v>
      </c>
      <c r="G309">
        <v>-5.0034254418586561E-4</v>
      </c>
      <c r="H309">
        <v>0.99847134525359671</v>
      </c>
      <c r="I309">
        <v>-6.5310418408115875E-3</v>
      </c>
      <c r="J309">
        <v>21745.973969561284</v>
      </c>
      <c r="K309">
        <v>-5026.777302276043</v>
      </c>
      <c r="L309">
        <v>22319.40577012557</v>
      </c>
      <c r="M309">
        <v>-13.015817222845913</v>
      </c>
      <c r="N309">
        <v>4.3652951029040507E-5</v>
      </c>
      <c r="O309">
        <v>1.0090771915633606E-5</v>
      </c>
      <c r="P309">
        <v>2.9882454287075856E-5</v>
      </c>
      <c r="Q309">
        <v>1.3154166383822364E-4</v>
      </c>
      <c r="R309">
        <v>101.51922581204511</v>
      </c>
      <c r="S309">
        <v>1.3770496741964652E-5</v>
      </c>
      <c r="T309">
        <v>-1.2145089192259004E-4</v>
      </c>
      <c r="U309">
        <v>921.72334434562765</v>
      </c>
      <c r="V309">
        <v>8129.2726307764169</v>
      </c>
      <c r="W309">
        <v>8181.3597542830375</v>
      </c>
      <c r="X309">
        <v>83.53124421834076</v>
      </c>
      <c r="Y309">
        <v>0.19302386794431239</v>
      </c>
      <c r="Z309">
        <v>83.724268086285079</v>
      </c>
      <c r="AA309">
        <v>6.273886461603797</v>
      </c>
      <c r="AB309" s="7">
        <f t="shared" si="36"/>
        <v>1295731.5502165346</v>
      </c>
      <c r="AC309" s="7">
        <f>等価回路パラメータ!$B$4/(等価回路パラメータ!$B$4^2+(AB309*等価回路パラメータ!$B$5)^2)</f>
        <v>6.8739398863823199E-9</v>
      </c>
      <c r="AD309" s="7">
        <f>-(AB309*等価回路パラメータ!$B$5)/(等価回路パラメータ!$B$4^2+(AB309*等価回路パラメータ!$B$5)^2)</f>
        <v>-1.7096076967086643E-4</v>
      </c>
      <c r="AE309" s="7">
        <f>AB309*等価回路パラメータ!$B$6</f>
        <v>1.404823501922881E-5</v>
      </c>
      <c r="AF309" s="7">
        <f>1/等価回路パラメータ!$B$7</f>
        <v>2.0783638028968546E-5</v>
      </c>
      <c r="AG309" s="7">
        <f>AB309*等価回路パラメータ!$B$9-1/(AB309*等価回路パラメータ!$B$10)</f>
        <v>-26454.339176763748</v>
      </c>
      <c r="AH309" s="7">
        <f>等価回路パラメータ!$B$8/(等価回路パラメータ!$B$8^2+AG309^2)</f>
        <v>2.4672467291856208E-8</v>
      </c>
      <c r="AI309" s="7">
        <f>-AG309/(等価回路パラメータ!$B$8^2+AG309^2)</f>
        <v>3.7800965932611583E-5</v>
      </c>
      <c r="AJ309" s="7">
        <f t="shared" si="37"/>
        <v>2.0815184436146785E-5</v>
      </c>
      <c r="AK309" s="7">
        <f t="shared" si="38"/>
        <v>-1.1911156871902603E-4</v>
      </c>
      <c r="AL309" s="7">
        <f t="shared" si="39"/>
        <v>1423.6656513780877</v>
      </c>
      <c r="AM309" s="7">
        <f t="shared" si="40"/>
        <v>8146.6993284268501</v>
      </c>
      <c r="AN309" s="7">
        <f t="shared" si="41"/>
        <v>8270.1592387755318</v>
      </c>
      <c r="AO309" s="9">
        <f t="shared" si="42"/>
        <v>80.087449038393203</v>
      </c>
      <c r="AP309" s="9">
        <f t="shared" si="43"/>
        <v>78.350277436167559</v>
      </c>
      <c r="AQ309" s="9">
        <f t="shared" si="44"/>
        <v>-3.6368190478918905</v>
      </c>
    </row>
    <row r="310" spans="1:43">
      <c r="A310">
        <v>211412.68666927249</v>
      </c>
      <c r="B310">
        <v>-1.940769553584186E-2</v>
      </c>
      <c r="C310">
        <v>-5.855675338895594E-2</v>
      </c>
      <c r="D310">
        <v>-1.3616710447031369E-2</v>
      </c>
      <c r="E310">
        <v>-0.37828121250681329</v>
      </c>
      <c r="F310">
        <v>0.99776757979285602</v>
      </c>
      <c r="G310">
        <v>-1.0197269493139997E-3</v>
      </c>
      <c r="H310">
        <v>0.99841178579619516</v>
      </c>
      <c r="I310">
        <v>-6.5918626447053772E-3</v>
      </c>
      <c r="J310">
        <v>18406.866735402731</v>
      </c>
      <c r="K310">
        <v>-8430.653155874943</v>
      </c>
      <c r="L310">
        <v>20245.707091863693</v>
      </c>
      <c r="M310">
        <v>-24.60857271295091</v>
      </c>
      <c r="N310">
        <v>4.4906992378781134E-5</v>
      </c>
      <c r="O310">
        <v>2.0568154399187039E-5</v>
      </c>
      <c r="P310">
        <v>3.1065907528716999E-5</v>
      </c>
      <c r="Q310">
        <v>1.3278238884454081E-4</v>
      </c>
      <c r="R310">
        <v>99.960763344437268</v>
      </c>
      <c r="S310">
        <v>1.3841084850064134E-5</v>
      </c>
      <c r="T310">
        <v>-1.1221423444535378E-4</v>
      </c>
      <c r="U310">
        <v>1082.7211409459233</v>
      </c>
      <c r="V310">
        <v>8777.9769624404689</v>
      </c>
      <c r="W310">
        <v>8844.4991165236061</v>
      </c>
      <c r="X310">
        <v>82.968358156228916</v>
      </c>
      <c r="Y310">
        <v>0.19788227472243905</v>
      </c>
      <c r="Z310">
        <v>83.166240430951362</v>
      </c>
      <c r="AA310">
        <v>6.6082052403255087</v>
      </c>
      <c r="AB310" s="7">
        <f t="shared" si="36"/>
        <v>1328345.0866317344</v>
      </c>
      <c r="AC310" s="7">
        <f>等価回路パラメータ!$B$4/(等価回路パラメータ!$B$4^2+(AB310*等価回路パラメータ!$B$5)^2)</f>
        <v>6.5405454792851305E-9</v>
      </c>
      <c r="AD310" s="7">
        <f>-(AB310*等価回路パラメータ!$B$5)/(等価回路パラメータ!$B$4^2+(AB310*等価回路パラメータ!$B$5)^2)</f>
        <v>-1.6676333985690136E-4</v>
      </c>
      <c r="AE310" s="7">
        <f>AB310*等価回路パラメータ!$B$6</f>
        <v>1.4401828805142519E-5</v>
      </c>
      <c r="AF310" s="7">
        <f>1/等価回路パラメータ!$B$7</f>
        <v>2.0783638028968546E-5</v>
      </c>
      <c r="AG310" s="7">
        <f>AB310*等価回路パラメータ!$B$9-1/(AB310*等価回路パラメータ!$B$10)</f>
        <v>-25804.696184877776</v>
      </c>
      <c r="AH310" s="7">
        <f>等価回路パラメータ!$B$8/(等価回路パラメータ!$B$8^2+AG310^2)</f>
        <v>2.5930381532566123E-8</v>
      </c>
      <c r="AI310" s="7">
        <f>-AG310/(等価回路パラメータ!$B$8^2+AG310^2)</f>
        <v>3.8752618713516711E-5</v>
      </c>
      <c r="AJ310" s="7">
        <f t="shared" si="37"/>
        <v>2.0816108955980396E-5</v>
      </c>
      <c r="AK310" s="7">
        <f t="shared" si="38"/>
        <v>-1.1360889233824212E-4</v>
      </c>
      <c r="AL310" s="7">
        <f t="shared" si="39"/>
        <v>1560.3939413201267</v>
      </c>
      <c r="AM310" s="7">
        <f t="shared" si="40"/>
        <v>8516.2230683728812</v>
      </c>
      <c r="AN310" s="7">
        <f t="shared" si="41"/>
        <v>8657.9954147825101</v>
      </c>
      <c r="AO310" s="9">
        <f t="shared" si="42"/>
        <v>79.617089115162599</v>
      </c>
      <c r="AP310" s="9">
        <f t="shared" si="43"/>
        <v>78.748347029553884</v>
      </c>
      <c r="AQ310" s="9">
        <f t="shared" si="44"/>
        <v>-3.5491513157887766</v>
      </c>
    </row>
    <row r="311" spans="1:43">
      <c r="A311">
        <v>216733.9396357309</v>
      </c>
      <c r="B311">
        <v>-1.8907101341904081E-2</v>
      </c>
      <c r="C311">
        <v>-9.5155392065265687E-2</v>
      </c>
      <c r="D311">
        <v>-1.3448326918653591E-2</v>
      </c>
      <c r="E311">
        <v>-0.39192979262251981</v>
      </c>
      <c r="F311">
        <v>0.99782423085231164</v>
      </c>
      <c r="G311">
        <v>-1.6571629533735947E-3</v>
      </c>
      <c r="H311">
        <v>0.99842954244131432</v>
      </c>
      <c r="I311">
        <v>-6.8298291848348722E-3</v>
      </c>
      <c r="J311">
        <v>14435.625072365025</v>
      </c>
      <c r="K311">
        <v>-11032.746658484482</v>
      </c>
      <c r="L311">
        <v>18168.895675307132</v>
      </c>
      <c r="M311">
        <v>-37.389673360770637</v>
      </c>
      <c r="N311">
        <v>4.3729904751493676E-5</v>
      </c>
      <c r="O311">
        <v>3.3421549680345353E-5</v>
      </c>
      <c r="P311">
        <v>3.0643834133005361E-5</v>
      </c>
      <c r="Q311">
        <v>1.3757050514647023E-4</v>
      </c>
      <c r="R311">
        <v>101.0225992039326</v>
      </c>
      <c r="S311">
        <v>1.3086070618488314E-5</v>
      </c>
      <c r="T311">
        <v>-1.0414895546612487E-4</v>
      </c>
      <c r="U311">
        <v>1187.6723089302166</v>
      </c>
      <c r="V311">
        <v>9452.4043173329519</v>
      </c>
      <c r="W311">
        <v>9526.7262420904208</v>
      </c>
      <c r="X311">
        <v>82.838450322644476</v>
      </c>
      <c r="Y311">
        <v>0.20286296749904414</v>
      </c>
      <c r="Z311">
        <v>83.04131329014352</v>
      </c>
      <c r="AA311">
        <v>6.9412149926088267</v>
      </c>
      <c r="AB311" s="7">
        <f t="shared" si="36"/>
        <v>1361779.5050863717</v>
      </c>
      <c r="AC311" s="7">
        <f>等価回路パラメータ!$B$4/(等価回路パラメータ!$B$4^2+(AB311*等価回路パラメータ!$B$5)^2)</f>
        <v>6.2233211045650381E-9</v>
      </c>
      <c r="AD311" s="7">
        <f>-(AB311*等価回路パラメータ!$B$5)/(等価回路パラメータ!$B$4^2+(AB311*等価回路パラメータ!$B$5)^2)</f>
        <v>-1.6266896536358864E-4</v>
      </c>
      <c r="AE311" s="7">
        <f>AB311*等価回路パラメータ!$B$6</f>
        <v>1.4764322539360454E-5</v>
      </c>
      <c r="AF311" s="7">
        <f>1/等価回路パラメータ!$B$7</f>
        <v>2.0783638028968546E-5</v>
      </c>
      <c r="AG311" s="7">
        <f>AB311*等価回路パラメータ!$B$9-1/(AB311*等価回路パラメータ!$B$10)</f>
        <v>-25170.999810963676</v>
      </c>
      <c r="AH311" s="7">
        <f>等価回路パラメータ!$B$8/(等価回路パラメータ!$B$8^2+AG311^2)</f>
        <v>2.7252444547610768E-8</v>
      </c>
      <c r="AI311" s="7">
        <f>-AG311/(等価回路パラメータ!$B$8^2+AG311^2)</f>
        <v>3.9728240314380317E-5</v>
      </c>
      <c r="AJ311" s="7">
        <f t="shared" si="37"/>
        <v>2.0817113794620724E-5</v>
      </c>
      <c r="AK311" s="7">
        <f t="shared" si="38"/>
        <v>-1.0817640250984786E-4</v>
      </c>
      <c r="AL311" s="7">
        <f t="shared" si="39"/>
        <v>1715.3918106616707</v>
      </c>
      <c r="AM311" s="7">
        <f t="shared" si="40"/>
        <v>8914.0558486155169</v>
      </c>
      <c r="AN311" s="7">
        <f t="shared" si="41"/>
        <v>9077.6076549012414</v>
      </c>
      <c r="AO311" s="9">
        <f t="shared" si="42"/>
        <v>79.107343148094998</v>
      </c>
      <c r="AP311" s="9">
        <f t="shared" si="43"/>
        <v>79.159428161673418</v>
      </c>
      <c r="AQ311" s="9">
        <f t="shared" si="44"/>
        <v>-3.9339701420485085</v>
      </c>
    </row>
    <row r="312" spans="1:43">
      <c r="A312">
        <v>222189.12842968939</v>
      </c>
      <c r="B312">
        <v>-1.754651632093325E-2</v>
      </c>
      <c r="C312">
        <v>-0.1156984269401988</v>
      </c>
      <c r="D312">
        <v>-1.262134092052831E-2</v>
      </c>
      <c r="E312">
        <v>-0.41147766680322212</v>
      </c>
      <c r="F312">
        <v>0.9979798870096529</v>
      </c>
      <c r="G312">
        <v>-2.0152419771216424E-3</v>
      </c>
      <c r="H312">
        <v>0.9985222192232639</v>
      </c>
      <c r="I312">
        <v>-7.1711504812123524E-3</v>
      </c>
      <c r="J312">
        <v>12306.000306654596</v>
      </c>
      <c r="K312">
        <v>-12326.007286663922</v>
      </c>
      <c r="L312">
        <v>17417.46534884669</v>
      </c>
      <c r="M312">
        <v>-45.04653763031331</v>
      </c>
      <c r="N312">
        <v>4.0564582564836337E-5</v>
      </c>
      <c r="O312">
        <v>4.0630532083139405E-5</v>
      </c>
      <c r="P312">
        <v>2.8681053166956296E-5</v>
      </c>
      <c r="Q312">
        <v>1.4441810008717588E-4</v>
      </c>
      <c r="R312">
        <v>103.44725083202061</v>
      </c>
      <c r="S312">
        <v>1.1883529397880041E-5</v>
      </c>
      <c r="T312">
        <v>-1.0378756800403648E-4</v>
      </c>
      <c r="U312">
        <v>1088.9255895874255</v>
      </c>
      <c r="V312">
        <v>9510.3849114726872</v>
      </c>
      <c r="W312">
        <v>9572.5221391243413</v>
      </c>
      <c r="X312">
        <v>83.468159344830411</v>
      </c>
      <c r="Y312">
        <v>0.20796902421018928</v>
      </c>
      <c r="Z312">
        <v>83.676128369040597</v>
      </c>
      <c r="AA312">
        <v>6.8123259678136519</v>
      </c>
      <c r="AB312" s="7">
        <f t="shared" si="36"/>
        <v>1396055.4671644624</v>
      </c>
      <c r="AC312" s="7">
        <f>等価回路パラメータ!$B$4/(等価回路パラメータ!$B$4^2+(AB312*等価回路パラメータ!$B$5)^2)</f>
        <v>5.9214824960773008E-9</v>
      </c>
      <c r="AD312" s="7">
        <f>-(AB312*等価回路パラメータ!$B$5)/(等価回路パラメータ!$B$4^2+(AB312*等価回路パラメータ!$B$5)^2)</f>
        <v>-1.5867511597615416E-4</v>
      </c>
      <c r="AE312" s="7">
        <f>AB312*等価回路パラメータ!$B$6</f>
        <v>1.5135940233398022E-5</v>
      </c>
      <c r="AF312" s="7">
        <f>1/等価回路パラメータ!$B$7</f>
        <v>2.0783638028968546E-5</v>
      </c>
      <c r="AG312" s="7">
        <f>AB312*等価回路パラメータ!$B$9-1/(AB312*等価回路パラメータ!$B$10)</f>
        <v>-24552.858447466246</v>
      </c>
      <c r="AH312" s="7">
        <f>等価回路パラメータ!$B$8/(等価回路パラメータ!$B$8^2+AG312^2)</f>
        <v>2.8641929203960921E-8</v>
      </c>
      <c r="AI312" s="7">
        <f>-AG312/(等価回路パラメータ!$B$8^2+AG312^2)</f>
        <v>4.0728435248838368E-5</v>
      </c>
      <c r="AJ312" s="7">
        <f t="shared" si="37"/>
        <v>2.0818201440668582E-5</v>
      </c>
      <c r="AK312" s="7">
        <f t="shared" si="38"/>
        <v>-1.0281074049391776E-4</v>
      </c>
      <c r="AL312" s="7">
        <f t="shared" si="39"/>
        <v>1891.971086384322</v>
      </c>
      <c r="AM312" s="7">
        <f t="shared" si="40"/>
        <v>9343.5039976252283</v>
      </c>
      <c r="AN312" s="7">
        <f t="shared" si="41"/>
        <v>9533.1328295242438</v>
      </c>
      <c r="AO312" s="9">
        <f t="shared" si="42"/>
        <v>78.552924897106109</v>
      </c>
      <c r="AP312" s="9">
        <f t="shared" si="43"/>
        <v>79.584712885781443</v>
      </c>
      <c r="AQ312" s="9">
        <f t="shared" si="44"/>
        <v>-5.1232034719344881</v>
      </c>
    </row>
    <row r="313" spans="1:43">
      <c r="A313">
        <v>227781.62421316549</v>
      </c>
      <c r="B313">
        <v>-1.9322786752718389E-2</v>
      </c>
      <c r="C313">
        <v>-0.1555195612988314</v>
      </c>
      <c r="D313">
        <v>-1.379182710665864E-2</v>
      </c>
      <c r="E313">
        <v>-0.41563731314607821</v>
      </c>
      <c r="F313">
        <v>0.99777417899106913</v>
      </c>
      <c r="G313">
        <v>-2.7082934379445392E-3</v>
      </c>
      <c r="H313">
        <v>0.99838714704554898</v>
      </c>
      <c r="I313">
        <v>-7.2426666332135979E-3</v>
      </c>
      <c r="J313">
        <v>8970.0300129207153</v>
      </c>
      <c r="K313">
        <v>-10974.98241653404</v>
      </c>
      <c r="L313">
        <v>14174.331641242552</v>
      </c>
      <c r="M313">
        <v>-50.740317250357705</v>
      </c>
      <c r="N313">
        <v>4.4646633414304012E-5</v>
      </c>
      <c r="O313">
        <v>5.4625906041966611E-5</v>
      </c>
      <c r="P313">
        <v>3.1380529554126062E-5</v>
      </c>
      <c r="Q313">
        <v>1.4589766314748552E-4</v>
      </c>
      <c r="R313">
        <v>101.94120950576868</v>
      </c>
      <c r="S313">
        <v>1.326610386017795E-5</v>
      </c>
      <c r="T313">
        <v>-9.1271757105518904E-5</v>
      </c>
      <c r="U313">
        <v>1559.5212774609222</v>
      </c>
      <c r="V313">
        <v>10729.619542975033</v>
      </c>
      <c r="W313">
        <v>10842.363310267974</v>
      </c>
      <c r="X313">
        <v>81.730124421363683</v>
      </c>
      <c r="Y313">
        <v>0.21320360026352292</v>
      </c>
      <c r="Z313">
        <v>81.94332802162721</v>
      </c>
      <c r="AA313">
        <v>7.4969699318755598</v>
      </c>
      <c r="AB313" s="7">
        <f t="shared" si="36"/>
        <v>1431194.1545016633</v>
      </c>
      <c r="AC313" s="7">
        <f>等価回路パラメータ!$B$4/(等価回路パラメータ!$B$4^2+(AB313*等価回路パラメータ!$B$5)^2)</f>
        <v>5.6342834255343992E-9</v>
      </c>
      <c r="AD313" s="7">
        <f>-(AB313*等価回路パラメータ!$B$5)/(等価回路パラメータ!$B$4^2+(AB313*等価回路パラメータ!$B$5)^2)</f>
        <v>-1.5477932360166745E-4</v>
      </c>
      <c r="AE313" s="7">
        <f>AB313*等価回路パラメータ!$B$6</f>
        <v>1.5516911537135827E-5</v>
      </c>
      <c r="AF313" s="7">
        <f>1/等価回路パラメータ!$B$7</f>
        <v>2.0783638028968546E-5</v>
      </c>
      <c r="AG313" s="7">
        <f>AB313*等価回路パラメータ!$B$9-1/(AB313*等価回路パラメータ!$B$10)</f>
        <v>-23949.890099414322</v>
      </c>
      <c r="AH313" s="7">
        <f>等価回路パラメータ!$B$8/(等価回路パラメータ!$B$8^2+AG313^2)</f>
        <v>3.0102275509727883E-8</v>
      </c>
      <c r="AI313" s="7">
        <f>-AG313/(等価回路パラメータ!$B$8^2+AG313^2)</f>
        <v>4.1753823340541136E-5</v>
      </c>
      <c r="AJ313" s="7">
        <f t="shared" si="37"/>
        <v>2.0819374587903808E-5</v>
      </c>
      <c r="AK313" s="7">
        <f t="shared" si="38"/>
        <v>-9.7508588723990499E-5</v>
      </c>
      <c r="AL313" s="7">
        <f t="shared" si="39"/>
        <v>2094.2155865205564</v>
      </c>
      <c r="AM313" s="7">
        <f t="shared" si="40"/>
        <v>9808.3641015829235</v>
      </c>
      <c r="AN313" s="7">
        <f t="shared" si="41"/>
        <v>10029.443916391687</v>
      </c>
      <c r="AO313" s="9">
        <f t="shared" si="42"/>
        <v>77.947566095638493</v>
      </c>
      <c r="AP313" s="9">
        <f t="shared" si="43"/>
        <v>80.025537083663494</v>
      </c>
      <c r="AQ313" s="9">
        <f t="shared" si="44"/>
        <v>-3.9957619259887167</v>
      </c>
    </row>
    <row r="314" spans="1:43">
      <c r="A314">
        <v>233514.88300025609</v>
      </c>
      <c r="B314">
        <v>-2.0049979622906791E-2</v>
      </c>
      <c r="C314">
        <v>-0.17575484403721481</v>
      </c>
      <c r="D314">
        <v>-1.2930132953712399E-2</v>
      </c>
      <c r="E314">
        <v>-0.42567882853654032</v>
      </c>
      <c r="F314">
        <v>0.99768962902753611</v>
      </c>
      <c r="G314">
        <v>-3.0604232392774941E-3</v>
      </c>
      <c r="H314">
        <v>0.99848491336729273</v>
      </c>
      <c r="I314">
        <v>-7.4183772745124053E-3</v>
      </c>
      <c r="J314">
        <v>7775.0394813683624</v>
      </c>
      <c r="K314">
        <v>-10365.140870367322</v>
      </c>
      <c r="L314">
        <v>12957.13641972623</v>
      </c>
      <c r="M314">
        <v>-53.12591449165911</v>
      </c>
      <c r="N314">
        <v>4.6311040692218622E-5</v>
      </c>
      <c r="O314">
        <v>6.1738652488961825E-5</v>
      </c>
      <c r="P314">
        <v>2.9359546934175986E-5</v>
      </c>
      <c r="Q314">
        <v>1.4940756468644273E-4</v>
      </c>
      <c r="R314">
        <v>101.83056492867476</v>
      </c>
      <c r="S314">
        <v>1.6951493758042635E-5</v>
      </c>
      <c r="T314">
        <v>-8.766891219748091E-5</v>
      </c>
      <c r="U314">
        <v>2126.0613355888931</v>
      </c>
      <c r="V314">
        <v>10995.46076685833</v>
      </c>
      <c r="W314">
        <v>11199.120245724966</v>
      </c>
      <c r="X314">
        <v>79.056447036884805</v>
      </c>
      <c r="Y314">
        <v>0.21856993048823969</v>
      </c>
      <c r="Z314">
        <v>79.275016967373048</v>
      </c>
      <c r="AA314">
        <v>7.4940916404740952</v>
      </c>
      <c r="AB314" s="7">
        <f t="shared" si="36"/>
        <v>1467217.2818749691</v>
      </c>
      <c r="AC314" s="7">
        <f>等価回路パラメータ!$B$4/(等価回路パラメータ!$B$4^2+(AB314*等価回路パラメータ!$B$5)^2)</f>
        <v>5.3610138576238676E-9</v>
      </c>
      <c r="AD314" s="7">
        <f>-(AB314*等価回路パラメータ!$B$5)/(等価回路パラメータ!$B$4^2+(AB314*等価回路パラメータ!$B$5)^2)</f>
        <v>-1.5097918074382508E-4</v>
      </c>
      <c r="AE314" s="7">
        <f>AB314*等価回路パラメータ!$B$6</f>
        <v>1.590747188073728E-5</v>
      </c>
      <c r="AF314" s="7">
        <f>1/等価回路パラメータ!$B$7</f>
        <v>2.0783638028968546E-5</v>
      </c>
      <c r="AG314" s="7">
        <f>AB314*等価回路パラメータ!$B$9-1/(AB314*等価回路パラメータ!$B$10)</f>
        <v>-23361.722148357829</v>
      </c>
      <c r="AH314" s="7">
        <f>等価回路パラメータ!$B$8/(等価回路パラメータ!$B$8^2+AG314^2)</f>
        <v>3.1637099166537592E-8</v>
      </c>
      <c r="AI314" s="7">
        <f>-AG314/(等価回路パラメータ!$B$8^2+AG314^2)</f>
        <v>4.2805040115822184E-5</v>
      </c>
      <c r="AJ314" s="7">
        <f t="shared" si="37"/>
        <v>2.0820636141992707E-5</v>
      </c>
      <c r="AK314" s="7">
        <f t="shared" si="38"/>
        <v>-9.2266668747265627E-5</v>
      </c>
      <c r="AL314" s="7">
        <f t="shared" si="39"/>
        <v>2327.202503368705</v>
      </c>
      <c r="AM314" s="7">
        <f t="shared" si="40"/>
        <v>10313.000093837518</v>
      </c>
      <c r="AN314" s="7">
        <f t="shared" si="41"/>
        <v>10572.314903897737</v>
      </c>
      <c r="AO314" s="9">
        <f t="shared" si="42"/>
        <v>77.283782359269026</v>
      </c>
      <c r="AP314" s="9">
        <f t="shared" si="43"/>
        <v>80.483401808429818</v>
      </c>
      <c r="AQ314" s="9">
        <f t="shared" si="44"/>
        <v>-1.9912346081040369</v>
      </c>
    </row>
    <row r="315" spans="1:43">
      <c r="A315">
        <v>239392.447792861</v>
      </c>
      <c r="B315">
        <v>-1.786441430252669E-2</v>
      </c>
      <c r="C315">
        <v>-0.20179002617114961</v>
      </c>
      <c r="D315">
        <v>-1.4432587259737331E-2</v>
      </c>
      <c r="E315">
        <v>-0.44421659458930662</v>
      </c>
      <c r="F315">
        <v>0.99793920774689593</v>
      </c>
      <c r="G315">
        <v>-3.5146569810974001E-3</v>
      </c>
      <c r="H315">
        <v>0.99830976191763832</v>
      </c>
      <c r="I315">
        <v>-7.7400927658647714E-3</v>
      </c>
      <c r="J315">
        <v>6132.6965339235458</v>
      </c>
      <c r="K315">
        <v>-10544.175217484924</v>
      </c>
      <c r="L315">
        <v>12197.934160923362</v>
      </c>
      <c r="M315">
        <v>-59.816888080467464</v>
      </c>
      <c r="N315">
        <v>4.1217239812726577E-5</v>
      </c>
      <c r="O315">
        <v>7.0866346665361113E-5</v>
      </c>
      <c r="P315">
        <v>3.2788947712245905E-5</v>
      </c>
      <c r="Q315">
        <v>1.559409162876525E-4</v>
      </c>
      <c r="R315">
        <v>103.67397921815092</v>
      </c>
      <c r="S315">
        <v>8.4282921004806725E-6</v>
      </c>
      <c r="T315">
        <v>-8.5074569622291385E-5</v>
      </c>
      <c r="U315">
        <v>1153.1832968660601</v>
      </c>
      <c r="V315">
        <v>11640.148621676277</v>
      </c>
      <c r="W315">
        <v>11697.131770262444</v>
      </c>
      <c r="X315">
        <v>84.342199559229414</v>
      </c>
      <c r="Y315">
        <v>0.2240713311341179</v>
      </c>
      <c r="Z315">
        <v>84.566270890363526</v>
      </c>
      <c r="AA315">
        <v>7.7387035745884472</v>
      </c>
      <c r="AB315" s="7">
        <f t="shared" si="36"/>
        <v>1504147.1106218605</v>
      </c>
      <c r="AC315" s="7">
        <f>等価回路パラメータ!$B$4/(等価回路パラメータ!$B$4^2+(AB315*等価回路パラメータ!$B$5)^2)</f>
        <v>5.1009981946053008E-9</v>
      </c>
      <c r="AD315" s="7">
        <f>-(AB315*等価回路パラメータ!$B$5)/(等価回路パラメータ!$B$4^2+(AB315*等価回路パラメータ!$B$5)^2)</f>
        <v>-1.4727233901518333E-4</v>
      </c>
      <c r="AE315" s="7">
        <f>AB315*等価回路パラメータ!$B$6</f>
        <v>1.6307862620138126E-5</v>
      </c>
      <c r="AF315" s="7">
        <f>1/等価回路パラメータ!$B$7</f>
        <v>2.0783638028968546E-5</v>
      </c>
      <c r="AG315" s="7">
        <f>AB315*等価回路パラメータ!$B$9-1/(AB315*等価回路パラメータ!$B$10)</f>
        <v>-22787.991122099651</v>
      </c>
      <c r="AH315" s="7">
        <f>等価回路パラメータ!$B$8/(等価回路パラメータ!$B$8^2+AG315^2)</f>
        <v>3.3250200561260344E-8</v>
      </c>
      <c r="AI315" s="7">
        <f>-AG315/(等価回路パラメータ!$B$8^2+AG315^2)</f>
        <v>4.3882737206817372E-5</v>
      </c>
      <c r="AJ315" s="7">
        <f t="shared" si="37"/>
        <v>2.082198922772441E-5</v>
      </c>
      <c r="AK315" s="7">
        <f t="shared" si="38"/>
        <v>-8.7081739188227828E-5</v>
      </c>
      <c r="AL315" s="7">
        <f t="shared" si="39"/>
        <v>2597.2993455992887</v>
      </c>
      <c r="AM315" s="7">
        <f t="shared" si="40"/>
        <v>10862.42729902471</v>
      </c>
      <c r="AN315" s="7">
        <f t="shared" si="41"/>
        <v>11168.629760057755</v>
      </c>
      <c r="AO315" s="9">
        <f t="shared" si="42"/>
        <v>76.552570513592272</v>
      </c>
      <c r="AP315" s="9">
        <f t="shared" si="43"/>
        <v>80.959997886396479</v>
      </c>
      <c r="AQ315" s="9">
        <f t="shared" si="44"/>
        <v>-8.0137003767712542</v>
      </c>
    </row>
    <row r="316" spans="1:43">
      <c r="A316">
        <v>245417.95077016469</v>
      </c>
      <c r="B316">
        <v>-1.920478204193625E-2</v>
      </c>
      <c r="C316">
        <v>-0.2251472472125888</v>
      </c>
      <c r="D316">
        <v>-1.21160893370522E-2</v>
      </c>
      <c r="E316">
        <v>-0.4645258259630225</v>
      </c>
      <c r="F316">
        <v>0.99778370662700533</v>
      </c>
      <c r="G316">
        <v>-3.9208718875112358E-3</v>
      </c>
      <c r="H316">
        <v>0.99857323628215422</v>
      </c>
      <c r="I316">
        <v>-8.0961150205298132E-3</v>
      </c>
      <c r="J316">
        <v>5391.1840592522449</v>
      </c>
      <c r="K316">
        <v>-9625.7118747294062</v>
      </c>
      <c r="L316">
        <v>11032.642233664708</v>
      </c>
      <c r="M316">
        <v>-60.747614830326008</v>
      </c>
      <c r="N316">
        <v>4.4291979375042829E-5</v>
      </c>
      <c r="O316">
        <v>7.9081297752010558E-5</v>
      </c>
      <c r="P316">
        <v>2.7369039488278734E-5</v>
      </c>
      <c r="Q316">
        <v>1.6302677435207254E-4</v>
      </c>
      <c r="R316">
        <v>105.72379450253999</v>
      </c>
      <c r="S316">
        <v>1.6922939886764095E-5</v>
      </c>
      <c r="T316">
        <v>-8.3945476600061984E-5</v>
      </c>
      <c r="U316">
        <v>2307.7064734246251</v>
      </c>
      <c r="V316">
        <v>11447.273408811991</v>
      </c>
      <c r="W316">
        <v>11677.567283624616</v>
      </c>
      <c r="X316">
        <v>78.602254436429732</v>
      </c>
      <c r="Y316">
        <v>0.22971120192087416</v>
      </c>
      <c r="Z316">
        <v>78.83196563835061</v>
      </c>
      <c r="AA316">
        <v>7.4236222013077171</v>
      </c>
      <c r="AB316" s="7">
        <f t="shared" si="36"/>
        <v>1542006.4623972219</v>
      </c>
      <c r="AC316" s="7">
        <f>等価回路パラメータ!$B$4/(等価回路パラメータ!$B$4^2+(AB316*等価回路パラメータ!$B$5)^2)</f>
        <v>4.8535936060464127E-9</v>
      </c>
      <c r="AD316" s="7">
        <f>-(AB316*等価回路パラメータ!$B$5)/(等価回路パラメータ!$B$4^2+(AB316*等価回路パラメータ!$B$5)^2)</f>
        <v>-1.4365650768591719E-4</v>
      </c>
      <c r="AE316" s="7">
        <f>AB316*等価回路パラメータ!$B$6</f>
        <v>1.6718331186198012E-5</v>
      </c>
      <c r="AF316" s="7">
        <f>1/等価回路パラメータ!$B$7</f>
        <v>2.0783638028968546E-5</v>
      </c>
      <c r="AG316" s="7">
        <f>AB316*等価回路パラメータ!$B$9-1/(AB316*等価回路パラメータ!$B$10)</f>
        <v>-22228.34247007938</v>
      </c>
      <c r="AH316" s="7">
        <f>等価回路パラメータ!$B$8/(等価回路パラメータ!$B$8^2+AG316^2)</f>
        <v>3.4945574219850357E-8</v>
      </c>
      <c r="AI316" s="7">
        <f>-AG316/(等価回路パラメータ!$B$8^2+AG316^2)</f>
        <v>4.4987582765342E-5</v>
      </c>
      <c r="AJ316" s="7">
        <f t="shared" si="37"/>
        <v>2.082343719679444E-5</v>
      </c>
      <c r="AK316" s="7">
        <f t="shared" si="38"/>
        <v>-8.1950593734377188E-5</v>
      </c>
      <c r="AL316" s="7">
        <f t="shared" si="39"/>
        <v>2912.5662617797357</v>
      </c>
      <c r="AM316" s="7">
        <f t="shared" si="40"/>
        <v>11462.398459381537</v>
      </c>
      <c r="AN316" s="7">
        <f t="shared" si="41"/>
        <v>11826.64875063472</v>
      </c>
      <c r="AO316" s="9">
        <f t="shared" si="42"/>
        <v>75.743013453638994</v>
      </c>
      <c r="AP316" s="9">
        <f t="shared" si="43"/>
        <v>81.457233970672505</v>
      </c>
      <c r="AQ316" s="9">
        <f t="shared" si="44"/>
        <v>-3.0889521847116157</v>
      </c>
    </row>
    <row r="317" spans="1:43">
      <c r="A317">
        <v>251595.11553322771</v>
      </c>
      <c r="B317">
        <v>-1.9508800113018279E-2</v>
      </c>
      <c r="C317">
        <v>-0.25347196323922111</v>
      </c>
      <c r="D317">
        <v>-1.1900828416518589E-2</v>
      </c>
      <c r="E317">
        <v>-0.47343105256389612</v>
      </c>
      <c r="F317">
        <v>0.9977467232644277</v>
      </c>
      <c r="G317">
        <v>-4.4139807987627526E-3</v>
      </c>
      <c r="H317">
        <v>0.99859671362318814</v>
      </c>
      <c r="I317">
        <v>-8.2515231849942978E-3</v>
      </c>
      <c r="J317">
        <v>4519.0508462197986</v>
      </c>
      <c r="K317">
        <v>-8949.996948556387</v>
      </c>
      <c r="L317">
        <v>10026.179029415371</v>
      </c>
      <c r="M317">
        <v>-63.209782940517577</v>
      </c>
      <c r="N317">
        <v>4.4954825627591729E-5</v>
      </c>
      <c r="O317">
        <v>8.9033198758184769E-5</v>
      </c>
      <c r="P317">
        <v>2.6845139445955035E-5</v>
      </c>
      <c r="Q317">
        <v>1.661479030258666E-4</v>
      </c>
      <c r="R317">
        <v>105.10243807744841</v>
      </c>
      <c r="S317">
        <v>1.8109686181636694E-5</v>
      </c>
      <c r="T317">
        <v>-7.7114704267681832E-5</v>
      </c>
      <c r="U317">
        <v>2886.1721070710441</v>
      </c>
      <c r="V317">
        <v>12289.904213144178</v>
      </c>
      <c r="W317">
        <v>12624.251859016993</v>
      </c>
      <c r="X317">
        <v>76.78408806266556</v>
      </c>
      <c r="Y317">
        <v>0.23549302813910117</v>
      </c>
      <c r="Z317">
        <v>77.019581090804664</v>
      </c>
      <c r="AA317">
        <v>7.7743918100408482</v>
      </c>
      <c r="AB317" s="7">
        <f t="shared" si="36"/>
        <v>1580818.7332765269</v>
      </c>
      <c r="AC317" s="7">
        <f>等価回路パラメータ!$B$4/(等価回路パラメータ!$B$4^2+(AB317*等価回路パラメータ!$B$5)^2)</f>
        <v>4.6181884395689126E-9</v>
      </c>
      <c r="AD317" s="7">
        <f>-(AB317*等価回路パラメータ!$B$5)/(等価回路パラメータ!$B$4^2+(AB317*等価回路パラメータ!$B$5)^2)</f>
        <v>-1.4012945226820966E-4</v>
      </c>
      <c r="AE317" s="7">
        <f>AB317*等価回路パラメータ!$B$6</f>
        <v>1.7139131237606292E-5</v>
      </c>
      <c r="AF317" s="7">
        <f>1/等価回路パラメータ!$B$7</f>
        <v>2.0783638028968546E-5</v>
      </c>
      <c r="AG317" s="7">
        <f>AB317*等価回路パラメータ!$B$9-1/(AB317*等価回路パラメータ!$B$10)</f>
        <v>-21682.430344270379</v>
      </c>
      <c r="AH317" s="7">
        <f>等価回路パラメータ!$B$8/(等価回路パラメータ!$B$8^2+AG317^2)</f>
        <v>3.672741874724472E-8</v>
      </c>
      <c r="AI317" s="7">
        <f>-AG317/(等価回路パラメータ!$B$8^2+AG317^2)</f>
        <v>4.6120261887843841E-5</v>
      </c>
      <c r="AJ317" s="7">
        <f t="shared" si="37"/>
        <v>2.0824983636155359E-5</v>
      </c>
      <c r="AK317" s="7">
        <f t="shared" si="38"/>
        <v>-7.6870059142759525E-5</v>
      </c>
      <c r="AL317" s="7">
        <f t="shared" si="39"/>
        <v>3283.3067640583577</v>
      </c>
      <c r="AM317" s="7">
        <f t="shared" si="40"/>
        <v>12119.480598237024</v>
      </c>
      <c r="AN317" s="7">
        <f t="shared" si="41"/>
        <v>12556.349520380316</v>
      </c>
      <c r="AO317" s="9">
        <f t="shared" si="42"/>
        <v>74.841759049380713</v>
      </c>
      <c r="AP317" s="9">
        <f t="shared" si="43"/>
        <v>81.977267925618676</v>
      </c>
      <c r="AQ317" s="9">
        <f t="shared" si="44"/>
        <v>-2.1778220414239513</v>
      </c>
    </row>
    <row r="318" spans="1:43">
      <c r="A318">
        <v>257927.75940607151</v>
      </c>
      <c r="B318">
        <v>-1.8810116537917101E-2</v>
      </c>
      <c r="C318">
        <v>-0.30058656490287211</v>
      </c>
      <c r="D318">
        <v>-1.3869168896292489E-2</v>
      </c>
      <c r="E318">
        <v>-0.48196565850544459</v>
      </c>
      <c r="F318">
        <v>0.99782301687281572</v>
      </c>
      <c r="G318">
        <v>-5.2348523271331165E-3</v>
      </c>
      <c r="H318">
        <v>0.99836920377405292</v>
      </c>
      <c r="I318">
        <v>-8.398367637896819E-3</v>
      </c>
      <c r="J318">
        <v>3323.064415777083</v>
      </c>
      <c r="K318">
        <v>-8110.5117056520494</v>
      </c>
      <c r="L318">
        <v>8764.8820436399947</v>
      </c>
      <c r="M318">
        <v>-67.719951694401345</v>
      </c>
      <c r="N318">
        <v>4.3256025073822888E-5</v>
      </c>
      <c r="O318">
        <v>1.055737878674794E-4</v>
      </c>
      <c r="P318">
        <v>3.1377234967611111E-5</v>
      </c>
      <c r="Q318">
        <v>1.6918133828238541E-4</v>
      </c>
      <c r="R318">
        <v>104.39375090353271</v>
      </c>
      <c r="S318">
        <v>1.1878790106211777E-5</v>
      </c>
      <c r="T318">
        <v>-6.3607550414906012E-5</v>
      </c>
      <c r="U318">
        <v>2837.0470481743546</v>
      </c>
      <c r="V318">
        <v>15191.581931550743</v>
      </c>
      <c r="W318">
        <v>15454.222644202258</v>
      </c>
      <c r="X318">
        <v>79.42179307985846</v>
      </c>
      <c r="Y318">
        <v>0.24142038280408293</v>
      </c>
      <c r="Z318">
        <v>79.66321346266254</v>
      </c>
      <c r="AA318">
        <v>9.3740020979490968</v>
      </c>
      <c r="AB318" s="7">
        <f t="shared" si="36"/>
        <v>1620607.9082139798</v>
      </c>
      <c r="AC318" s="7">
        <f>等価回路パラメータ!$B$4/(等価回路パラメータ!$B$4^2+(AB318*等価回路パラメータ!$B$5)^2)</f>
        <v>4.3942007086752302E-9</v>
      </c>
      <c r="AD318" s="7">
        <f>-(AB318*等価回路パラメータ!$B$5)/(等価回路パラメータ!$B$4^2+(AB318*等価回路パラメータ!$B$5)^2)</f>
        <v>-1.3668899313539905E-4</v>
      </c>
      <c r="AE318" s="7">
        <f>AB318*等価回路パラメータ!$B$6</f>
        <v>1.7570522817636226E-5</v>
      </c>
      <c r="AF318" s="7">
        <f>1/等価回路パラメータ!$B$7</f>
        <v>2.0783638028968546E-5</v>
      </c>
      <c r="AG318" s="7">
        <f>AB318*等価回路パラメータ!$B$9-1/(AB318*等価回路パラメータ!$B$10)</f>
        <v>-21149.917385455043</v>
      </c>
      <c r="AH318" s="7">
        <f>等価回路パラメータ!$B$8/(等価回路パラメータ!$B$8^2+AG318^2)</f>
        <v>3.860014727853296E-8</v>
      </c>
      <c r="AI318" s="7">
        <f>-AG318/(等価回路パラメータ!$B$8^2+AG318^2)</f>
        <v>4.7281477051761514E-5</v>
      </c>
      <c r="AJ318" s="7">
        <f t="shared" si="37"/>
        <v>2.0826632376955753E-5</v>
      </c>
      <c r="AK318" s="7">
        <f t="shared" si="38"/>
        <v>-7.1836993266001303E-5</v>
      </c>
      <c r="AL318" s="7">
        <f t="shared" si="39"/>
        <v>3722.8293300269493</v>
      </c>
      <c r="AM318" s="7">
        <f t="shared" si="40"/>
        <v>12841.099831748677</v>
      </c>
      <c r="AN318" s="7">
        <f t="shared" si="41"/>
        <v>13369.865485839595</v>
      </c>
      <c r="AO318" s="9">
        <f t="shared" si="42"/>
        <v>73.832325715844163</v>
      </c>
      <c r="AP318" s="9">
        <f t="shared" si="43"/>
        <v>82.522540756980192</v>
      </c>
      <c r="AQ318" s="9">
        <f t="shared" si="44"/>
        <v>-5.8308877468183766</v>
      </c>
    </row>
    <row r="319" spans="1:43">
      <c r="A319">
        <v>264419.79579468537</v>
      </c>
      <c r="B319">
        <v>-1.7691341256581679E-2</v>
      </c>
      <c r="C319">
        <v>-0.32179032574796912</v>
      </c>
      <c r="D319">
        <v>-1.355748438610372E-2</v>
      </c>
      <c r="E319">
        <v>-0.50676520495494515</v>
      </c>
      <c r="F319">
        <v>0.99794954263353197</v>
      </c>
      <c r="G319">
        <v>-5.6048436312614016E-3</v>
      </c>
      <c r="H319">
        <v>0.99840130115237569</v>
      </c>
      <c r="I319">
        <v>-8.8308115918303547E-3</v>
      </c>
      <c r="J319">
        <v>2817.0347591804671</v>
      </c>
      <c r="K319">
        <v>-7836.3787536579321</v>
      </c>
      <c r="L319">
        <v>8327.335516551042</v>
      </c>
      <c r="M319">
        <v>-70.227417275770875</v>
      </c>
      <c r="N319">
        <v>4.0623756411678099E-5</v>
      </c>
      <c r="O319">
        <v>1.1300646561097529E-4</v>
      </c>
      <c r="P319">
        <v>3.0580451011705002E-5</v>
      </c>
      <c r="Q319">
        <v>1.778799606619003E-4</v>
      </c>
      <c r="R319">
        <v>107.06639770010118</v>
      </c>
      <c r="S319">
        <v>1.0043305399973098E-5</v>
      </c>
      <c r="T319">
        <v>-6.4873495050925004E-5</v>
      </c>
      <c r="U319">
        <v>2330.536974770579</v>
      </c>
      <c r="V319">
        <v>15053.816734397213</v>
      </c>
      <c r="W319">
        <v>15233.148094323455</v>
      </c>
      <c r="X319">
        <v>81.199691426126847</v>
      </c>
      <c r="Y319">
        <v>0.24749692886382549</v>
      </c>
      <c r="Z319">
        <v>81.447188354990672</v>
      </c>
      <c r="AA319">
        <v>9.0609303228535563</v>
      </c>
      <c r="AB319" s="7">
        <f t="shared" si="36"/>
        <v>1661398.5758645937</v>
      </c>
      <c r="AC319" s="7">
        <f>等価回路パラメータ!$B$4/(等価回路パラメータ!$B$4^2+(AB319*等価回路パラメータ!$B$5)^2)</f>
        <v>4.1810766539173421E-9</v>
      </c>
      <c r="AD319" s="7">
        <f>-(AB319*等価回路パラメータ!$B$5)/(等価回路パラメータ!$B$4^2+(AB319*等価回路パラメータ!$B$5)^2)</f>
        <v>-1.3333300417502685E-4</v>
      </c>
      <c r="AE319" s="7">
        <f>AB319*等価回路パラメータ!$B$6</f>
        <v>1.801277251484497E-5</v>
      </c>
      <c r="AF319" s="7">
        <f>1/等価回路パラメータ!$B$7</f>
        <v>2.0783638028968546E-5</v>
      </c>
      <c r="AG319" s="7">
        <f>AB319*等価回路パラメータ!$B$9-1/(AB319*等価回路パラメータ!$B$10)</f>
        <v>-20630.474514745594</v>
      </c>
      <c r="AH319" s="7">
        <f>等価回路パラメータ!$B$8/(等価回路パラメータ!$B$8^2+AG319^2)</f>
        <v>4.0568398467942118E-8</v>
      </c>
      <c r="AI319" s="7">
        <f>-AG319/(等価回路パラメータ!$B$8^2+AG319^2)</f>
        <v>4.8471948563631367E-5</v>
      </c>
      <c r="AJ319" s="7">
        <f t="shared" si="37"/>
        <v>2.0828387504090405E-5</v>
      </c>
      <c r="AK319" s="7">
        <f t="shared" si="38"/>
        <v>-6.6848283096550509E-5</v>
      </c>
      <c r="AL319" s="7">
        <f t="shared" si="39"/>
        <v>4248.5109924109729</v>
      </c>
      <c r="AM319" s="7">
        <f t="shared" si="40"/>
        <v>13635.509014018524</v>
      </c>
      <c r="AN319" s="7">
        <f t="shared" si="41"/>
        <v>14282.049983248808</v>
      </c>
      <c r="AO319" s="9">
        <f t="shared" si="42"/>
        <v>72.694167036526579</v>
      </c>
      <c r="AP319" s="9">
        <f t="shared" si="43"/>
        <v>83.095810973054171</v>
      </c>
      <c r="AQ319" s="9">
        <f t="shared" si="44"/>
        <v>-8.753021318464107</v>
      </c>
    </row>
    <row r="320" spans="1:43">
      <c r="A320">
        <v>271075.23660540621</v>
      </c>
      <c r="B320">
        <v>-2.0597967316524711E-2</v>
      </c>
      <c r="C320">
        <v>-0.35498103098481898</v>
      </c>
      <c r="D320">
        <v>-1.2967992906935941E-2</v>
      </c>
      <c r="E320">
        <v>-0.53224285366013646</v>
      </c>
      <c r="F320">
        <v>0.99761223385844411</v>
      </c>
      <c r="G320">
        <v>-6.1808732432079381E-3</v>
      </c>
      <c r="H320">
        <v>0.99846503689923749</v>
      </c>
      <c r="I320">
        <v>-9.2753981468383963E-3</v>
      </c>
      <c r="J320">
        <v>2658.5881061257865</v>
      </c>
      <c r="K320">
        <v>-7010.8220759288506</v>
      </c>
      <c r="L320">
        <v>7497.9808547611538</v>
      </c>
      <c r="M320">
        <v>-69.232669735193667</v>
      </c>
      <c r="N320">
        <v>4.7289247488243997E-5</v>
      </c>
      <c r="O320">
        <v>1.2470397331603718E-4</v>
      </c>
      <c r="P320">
        <v>2.913453594537461E-5</v>
      </c>
      <c r="Q320">
        <v>1.8680995564560019E-4</v>
      </c>
      <c r="R320">
        <v>109.68072271040501</v>
      </c>
      <c r="S320">
        <v>1.8154711542869387E-5</v>
      </c>
      <c r="T320">
        <v>-6.2105982329563005E-5</v>
      </c>
      <c r="U320">
        <v>4336.2336703517967</v>
      </c>
      <c r="V320">
        <v>14833.948260307112</v>
      </c>
      <c r="W320">
        <v>15454.738543028188</v>
      </c>
      <c r="X320">
        <v>73.705395698339743</v>
      </c>
      <c r="Y320">
        <v>0.25372642146266022</v>
      </c>
      <c r="Z320">
        <v>73.959122119802402</v>
      </c>
      <c r="AA320">
        <v>8.7093761155098193</v>
      </c>
      <c r="AB320" s="7">
        <f t="shared" si="36"/>
        <v>1703215.9437793184</v>
      </c>
      <c r="AC320" s="7">
        <f>等価回路パラメータ!$B$4/(等価回路パラメータ!$B$4^2+(AB320*等価回路パラメータ!$B$5)^2)</f>
        <v>3.9782893738507567E-9</v>
      </c>
      <c r="AD320" s="7">
        <f>-(AB320*等価回路パラメータ!$B$5)/(等価回路パラメータ!$B$4^2+(AB320*等価回路パラメータ!$B$5)^2)</f>
        <v>-1.3005941147495748E-4</v>
      </c>
      <c r="AE320" s="7">
        <f>AB320*等価回路パラメータ!$B$6</f>
        <v>1.8466153627818128E-5</v>
      </c>
      <c r="AF320" s="7">
        <f>1/等価回路パラメータ!$B$7</f>
        <v>2.0783638028968546E-5</v>
      </c>
      <c r="AG320" s="7">
        <f>AB320*等価回路パラメータ!$B$9-1/(AB320*等価回路パラメータ!$B$10)</f>
        <v>-20123.780730222152</v>
      </c>
      <c r="AH320" s="7">
        <f>等価回路パラメータ!$B$8/(等価回路パラメータ!$B$8^2+AG320^2)</f>
        <v>4.2637048043581965E-8</v>
      </c>
      <c r="AI320" s="7">
        <f>-AG320/(等価回路パラメータ!$B$8^2+AG320^2)</f>
        <v>4.9692415019296962E-5</v>
      </c>
      <c r="AJ320" s="7">
        <f t="shared" si="37"/>
        <v>2.0830253366385979E-5</v>
      </c>
      <c r="AK320" s="7">
        <f t="shared" si="38"/>
        <v>-6.1900842827842389E-5</v>
      </c>
      <c r="AL320" s="7">
        <f t="shared" si="39"/>
        <v>4883.2956644221813</v>
      </c>
      <c r="AM320" s="7">
        <f t="shared" si="40"/>
        <v>14511.59100604482</v>
      </c>
      <c r="AN320" s="7">
        <f t="shared" si="41"/>
        <v>15311.200151290734</v>
      </c>
      <c r="AO320" s="9">
        <f t="shared" si="42"/>
        <v>71.401398328901664</v>
      </c>
      <c r="AP320" s="9">
        <f t="shared" si="43"/>
        <v>83.700184674389646</v>
      </c>
      <c r="AQ320" s="9">
        <f t="shared" si="44"/>
        <v>-2.5577237909007522</v>
      </c>
    </row>
    <row r="321" spans="1:43">
      <c r="A321">
        <v>277898.19472417078</v>
      </c>
      <c r="B321">
        <v>-2.036145369932801E-2</v>
      </c>
      <c r="C321">
        <v>-0.37901471772455858</v>
      </c>
      <c r="D321">
        <v>-1.334288370310515E-2</v>
      </c>
      <c r="E321">
        <v>-0.52913036022894744</v>
      </c>
      <c r="F321">
        <v>0.99763671833549517</v>
      </c>
      <c r="G321">
        <v>-6.5995177631738653E-3</v>
      </c>
      <c r="H321">
        <v>0.99842244555659621</v>
      </c>
      <c r="I321">
        <v>-9.2207602741735048E-3</v>
      </c>
      <c r="J321">
        <v>2345.2845917106042</v>
      </c>
      <c r="K321">
        <v>-6688.3281602449124</v>
      </c>
      <c r="L321">
        <v>7087.6013851824564</v>
      </c>
      <c r="M321">
        <v>-70.676612263485367</v>
      </c>
      <c r="N321">
        <v>4.6687108957217132E-5</v>
      </c>
      <c r="O321">
        <v>1.3314320430989678E-4</v>
      </c>
      <c r="P321">
        <v>3.001261573704543E-5</v>
      </c>
      <c r="Q321">
        <v>1.8572556011619187E-4</v>
      </c>
      <c r="R321">
        <v>106.3667973098637</v>
      </c>
      <c r="S321">
        <v>1.6674493220171702E-5</v>
      </c>
      <c r="T321">
        <v>-5.2582355806295091E-5</v>
      </c>
      <c r="U321">
        <v>5479.7260260443063</v>
      </c>
      <c r="V321">
        <v>17280.099599903169</v>
      </c>
      <c r="W321">
        <v>18128.133922251374</v>
      </c>
      <c r="X321">
        <v>72.4055567079957</v>
      </c>
      <c r="Y321">
        <v>0.26011271026182387</v>
      </c>
      <c r="Z321">
        <v>72.665669418257522</v>
      </c>
      <c r="AA321">
        <v>9.8964776333815703</v>
      </c>
      <c r="AB321" s="7">
        <f t="shared" si="36"/>
        <v>1746085.8539826414</v>
      </c>
      <c r="AC321" s="7">
        <f>等価回路パラメータ!$B$4/(等価回路パラメータ!$B$4^2+(AB321*等価回路パラメータ!$B$5)^2)</f>
        <v>3.7853375223888283E-9</v>
      </c>
      <c r="AD321" s="7">
        <f>-(AB321*等価回路パラメータ!$B$5)/(等価回路パラメータ!$B$4^2+(AB321*等価回路パラメータ!$B$5)^2)</f>
        <v>-1.2686619204175576E-4</v>
      </c>
      <c r="AE321" s="7">
        <f>AB321*等価回路パラメータ!$B$6</f>
        <v>1.8930946334061078E-5</v>
      </c>
      <c r="AF321" s="7">
        <f>1/等価回路パラメータ!$B$7</f>
        <v>2.0783638028968546E-5</v>
      </c>
      <c r="AG321" s="7">
        <f>AB321*等価回路パラメータ!$B$9-1/(AB321*等価回路パラメータ!$B$10)</f>
        <v>-19629.522908562034</v>
      </c>
      <c r="AH321" s="7">
        <f>等価回路パラメータ!$B$8/(等価回路パラメータ!$B$8^2+AG321^2)</f>
        <v>4.4811220957378438E-8</v>
      </c>
      <c r="AI321" s="7">
        <f>-AG321/(等価回路パラメータ!$B$8^2+AG321^2)</f>
        <v>5.0943633776590389E-5</v>
      </c>
      <c r="AJ321" s="7">
        <f t="shared" si="37"/>
        <v>2.0832234587448313E-5</v>
      </c>
      <c r="AK321" s="7">
        <f t="shared" si="38"/>
        <v>-5.6991611931104296E-5</v>
      </c>
      <c r="AL321" s="7">
        <f t="shared" si="39"/>
        <v>5657.8187004278971</v>
      </c>
      <c r="AM321" s="7">
        <f t="shared" si="40"/>
        <v>15478.330296146467</v>
      </c>
      <c r="AN321" s="7">
        <f t="shared" si="41"/>
        <v>16479.976371448996</v>
      </c>
      <c r="AO321" s="9">
        <f t="shared" si="42"/>
        <v>69.921045247822477</v>
      </c>
      <c r="AP321" s="9">
        <f t="shared" si="43"/>
        <v>84.33913169363376</v>
      </c>
      <c r="AQ321" s="9">
        <f t="shared" si="44"/>
        <v>-2.7446241704350314</v>
      </c>
    </row>
    <row r="322" spans="1:43">
      <c r="A322">
        <v>284892.88655817008</v>
      </c>
      <c r="B322">
        <v>-2.1577964048682001E-2</v>
      </c>
      <c r="C322">
        <v>-0.41556388072080352</v>
      </c>
      <c r="D322">
        <v>-1.406086073540333E-2</v>
      </c>
      <c r="E322">
        <v>-0.54153517934059181</v>
      </c>
      <c r="F322">
        <v>0.99749259096664833</v>
      </c>
      <c r="G322">
        <v>-7.2348987039648734E-3</v>
      </c>
      <c r="H322">
        <v>0.99833789963440522</v>
      </c>
      <c r="I322">
        <v>-9.436143419295346E-3</v>
      </c>
      <c r="J322">
        <v>2079.9482471718366</v>
      </c>
      <c r="K322">
        <v>-6145.1931568732998</v>
      </c>
      <c r="L322">
        <v>6487.6485452123279</v>
      </c>
      <c r="M322">
        <v>-71.300710043831046</v>
      </c>
      <c r="N322">
        <v>4.9417173252552182E-5</v>
      </c>
      <c r="O322">
        <v>1.4600270719068392E-4</v>
      </c>
      <c r="P322">
        <v>3.1634322679541929E-5</v>
      </c>
      <c r="Q322">
        <v>1.9009525495064308E-4</v>
      </c>
      <c r="R322">
        <v>106.19640191518606</v>
      </c>
      <c r="S322">
        <v>1.7782850573010252E-5</v>
      </c>
      <c r="T322">
        <v>-4.409254775995916E-5</v>
      </c>
      <c r="U322">
        <v>7867.1863009557164</v>
      </c>
      <c r="V322">
        <v>19506.675056802567</v>
      </c>
      <c r="W322">
        <v>21033.378046943119</v>
      </c>
      <c r="X322">
        <v>68.035415182283344</v>
      </c>
      <c r="Y322">
        <v>0.2666597418184472</v>
      </c>
      <c r="Z322">
        <v>68.302074924101788</v>
      </c>
      <c r="AA322">
        <v>10.897371977533057</v>
      </c>
      <c r="AB322" s="7">
        <f t="shared" ref="AB322:AB385" si="45">2*PI()*A322</f>
        <v>1790034.7989422749</v>
      </c>
      <c r="AC322" s="7">
        <f>等価回路パラメータ!$B$4/(等価回路パラメータ!$B$4^2+(AB322*等価回路パラメータ!$B$5)^2)</f>
        <v>3.6017440693369739E-9</v>
      </c>
      <c r="AD322" s="7">
        <f>-(AB322*等価回路パラメータ!$B$5)/(等価回路パラメータ!$B$4^2+(AB322*等価回路パラメータ!$B$5)^2)</f>
        <v>-1.2375137255053072E-4</v>
      </c>
      <c r="AE322" s="7">
        <f>AB322*等価回路パラメータ!$B$6</f>
        <v>1.9407437863141238E-5</v>
      </c>
      <c r="AF322" s="7">
        <f>1/等価回路パラメータ!$B$7</f>
        <v>2.0783638028968546E-5</v>
      </c>
      <c r="AG322" s="7">
        <f>AB322*等価回路パラメータ!$B$9-1/(AB322*等価回路パラメータ!$B$10)</f>
        <v>-19147.395611537828</v>
      </c>
      <c r="AH322" s="7">
        <f>等価回路パラメータ!$B$8/(等価回路パラメータ!$B$8^2+AG322^2)</f>
        <v>4.709630416118338E-8</v>
      </c>
      <c r="AI322" s="7">
        <f>-AG322/(等価回路パラメータ!$B$8^2+AG322^2)</f>
        <v>5.2226381440868099E-5</v>
      </c>
      <c r="AJ322" s="7">
        <f t="shared" ref="AJ322:AJ385" si="46">AC322+AF322+AH322</f>
        <v>2.0834336077199067E-5</v>
      </c>
      <c r="AK322" s="7">
        <f t="shared" ref="AK322:AK385" si="47">AD322+AE322+AI322</f>
        <v>-5.2117553246521386E-5</v>
      </c>
      <c r="AL322" s="7">
        <f t="shared" ref="AL322:AL385" si="48">AJ322/(AJ322^2+AK322^2)</f>
        <v>6613.4263754842523</v>
      </c>
      <c r="AM322" s="7">
        <f t="shared" ref="AM322:AM385" si="49">-AK322/(AJ322^2+AK322^2)</f>
        <v>16543.632587527456</v>
      </c>
      <c r="AN322" s="7">
        <f t="shared" ref="AN322:AN385" si="50">SQRT(AL322^2+AM322^2)</f>
        <v>17816.542526962159</v>
      </c>
      <c r="AO322" s="9">
        <f t="shared" ref="AO322:AO385" si="51">DEGREES(ATAN(AM322/AL322))</f>
        <v>68.210613576616893</v>
      </c>
      <c r="AP322" s="9">
        <f t="shared" ref="AP322:AP385" si="52">20*LOG10(AN322)</f>
        <v>85.016468576342007</v>
      </c>
      <c r="AQ322" s="9">
        <f t="shared" ref="AQ322:AQ385" si="53">MOD(AO322-Z322+180,360)-180</f>
        <v>-9.1461347484880662E-2</v>
      </c>
    </row>
    <row r="323" spans="1:43">
      <c r="A323">
        <v>292063.63464147749</v>
      </c>
      <c r="B323">
        <v>-2.0686935311783151E-2</v>
      </c>
      <c r="C323">
        <v>-0.43510598190061961</v>
      </c>
      <c r="D323">
        <v>-1.3895238866430539E-2</v>
      </c>
      <c r="E323">
        <v>-0.56711557016782166</v>
      </c>
      <c r="F323">
        <v>0.997592396556089</v>
      </c>
      <c r="G323">
        <v>-7.5758941945285605E-3</v>
      </c>
      <c r="H323">
        <v>0.99835262358493382</v>
      </c>
      <c r="I323">
        <v>-9.8820508715801898E-3</v>
      </c>
      <c r="J323">
        <v>1847.6089528451648</v>
      </c>
      <c r="K323">
        <v>-5970.4888306504581</v>
      </c>
      <c r="L323">
        <v>6249.8316552972437</v>
      </c>
      <c r="M323">
        <v>-72.804957415760342</v>
      </c>
      <c r="N323">
        <v>4.7301337295980459E-5</v>
      </c>
      <c r="O323">
        <v>1.5285274817790313E-4</v>
      </c>
      <c r="P323">
        <v>3.116396003009451E-5</v>
      </c>
      <c r="Q323">
        <v>1.9907066461362686E-4</v>
      </c>
      <c r="R323">
        <v>108.48005893215739</v>
      </c>
      <c r="S323">
        <v>1.6137377265885949E-5</v>
      </c>
      <c r="T323">
        <v>-4.621791643572373E-5</v>
      </c>
      <c r="U323">
        <v>6733.6970225157493</v>
      </c>
      <c r="V323">
        <v>19285.503533961572</v>
      </c>
      <c r="W323">
        <v>20427.269082025668</v>
      </c>
      <c r="X323">
        <v>70.752918965737436</v>
      </c>
      <c r="Y323">
        <v>0.27337156202442298</v>
      </c>
      <c r="Z323">
        <v>71.026290527761859</v>
      </c>
      <c r="AA323">
        <v>10.509296103275643</v>
      </c>
      <c r="AB323" s="7">
        <f t="shared" si="45"/>
        <v>1835089.9379407982</v>
      </c>
      <c r="AC323" s="7">
        <f>等価回路パラメータ!$B$4/(等価回路パラメータ!$B$4^2+(AB323*等価回路パラメータ!$B$5)^2)</f>
        <v>3.427055121042481E-9</v>
      </c>
      <c r="AD323" s="7">
        <f>-(AB323*等価回路パラメータ!$B$5)/(等価回路パラメータ!$B$4^2+(AB323*等価回路パラメータ!$B$5)^2)</f>
        <v>-1.2071302812547341E-4</v>
      </c>
      <c r="AE323" s="7">
        <f>AB323*等価回路パラメータ!$B$6</f>
        <v>1.989592267418833E-5</v>
      </c>
      <c r="AF323" s="7">
        <f>1/等価回路パラメータ!$B$7</f>
        <v>2.0783638028968546E-5</v>
      </c>
      <c r="AG323" s="7">
        <f>AB323*等価回路パラメータ!$B$9-1/(AB323*等価回路パラメータ!$B$10)</f>
        <v>-18677.100897264667</v>
      </c>
      <c r="AH323" s="7">
        <f>等価回路パラメータ!$B$8/(等価回路パラメータ!$B$8^2+AG323^2)</f>
        <v>4.949796004169677E-8</v>
      </c>
      <c r="AI323" s="7">
        <f>-AG323/(等価回路パラメータ!$B$8^2+AG323^2)</f>
        <v>5.354145436379917E-5</v>
      </c>
      <c r="AJ323" s="7">
        <f t="shared" si="46"/>
        <v>2.0836563044131286E-5</v>
      </c>
      <c r="AK323" s="7">
        <f t="shared" si="47"/>
        <v>-4.7275651087485911E-5</v>
      </c>
      <c r="AL323" s="7">
        <f t="shared" si="48"/>
        <v>7806.4427230416504</v>
      </c>
      <c r="AM323" s="7">
        <f t="shared" si="49"/>
        <v>17711.877991937181</v>
      </c>
      <c r="AN323" s="7">
        <f t="shared" si="50"/>
        <v>19355.907883367254</v>
      </c>
      <c r="AO323" s="9">
        <f t="shared" si="51"/>
        <v>66.214696432369834</v>
      </c>
      <c r="AP323" s="9">
        <f t="shared" si="52"/>
        <v>85.736270931843436</v>
      </c>
      <c r="AQ323" s="9">
        <f t="shared" si="53"/>
        <v>-4.8115940953920244</v>
      </c>
    </row>
    <row r="324" spans="1:43">
      <c r="A324">
        <v>299414.87030625989</v>
      </c>
      <c r="B324">
        <v>-2.228566735490083E-2</v>
      </c>
      <c r="C324">
        <v>-0.46497129663035253</v>
      </c>
      <c r="D324">
        <v>-1.352107351956504E-2</v>
      </c>
      <c r="E324">
        <v>-0.56805831717012012</v>
      </c>
      <c r="F324">
        <v>0.99740471207937398</v>
      </c>
      <c r="G324">
        <v>-8.0943962589150806E-3</v>
      </c>
      <c r="H324">
        <v>0.99839546818228597</v>
      </c>
      <c r="I324">
        <v>-9.8989042130982925E-3</v>
      </c>
      <c r="J324">
        <v>1738.9447169532116</v>
      </c>
      <c r="K324">
        <v>-5578.8833408386108</v>
      </c>
      <c r="L324">
        <v>5843.6177201547052</v>
      </c>
      <c r="M324">
        <v>-72.687680039895938</v>
      </c>
      <c r="N324">
        <v>5.0923961458826996E-5</v>
      </c>
      <c r="O324">
        <v>1.6337427950551775E-4</v>
      </c>
      <c r="P324">
        <v>3.0294350550121942E-5</v>
      </c>
      <c r="Q324">
        <v>1.9939299024121011E-4</v>
      </c>
      <c r="R324">
        <v>105.98798911457793</v>
      </c>
      <c r="S324">
        <v>2.0629610908705054E-5</v>
      </c>
      <c r="T324">
        <v>-3.6018710735692352E-5</v>
      </c>
      <c r="U324">
        <v>11973.574337866532</v>
      </c>
      <c r="V324">
        <v>20905.518405387858</v>
      </c>
      <c r="W324">
        <v>24091.641335169057</v>
      </c>
      <c r="X324">
        <v>60.198202346728841</v>
      </c>
      <c r="Y324">
        <v>0.28025231860665928</v>
      </c>
      <c r="Z324">
        <v>60.478454665335498</v>
      </c>
      <c r="AA324">
        <v>11.112395949849766</v>
      </c>
      <c r="AB324" s="7">
        <f t="shared" si="45"/>
        <v>1881279.1138593736</v>
      </c>
      <c r="AC324" s="7">
        <f>等価回路パラメータ!$B$4/(等価回路パラメータ!$B$4^2+(AB324*等価回路パラメータ!$B$5)^2)</f>
        <v>3.2608387982442344E-9</v>
      </c>
      <c r="AD324" s="7">
        <f>-(AB324*等価回路パラメータ!$B$5)/(等価回路パラメータ!$B$4^2+(AB324*等価回路パラメータ!$B$5)^2)</f>
        <v>-1.1774928115033499E-4</v>
      </c>
      <c r="AE324" s="7">
        <f>AB324*等価回路パラメータ!$B$6</f>
        <v>2.0396702637862297E-5</v>
      </c>
      <c r="AF324" s="7">
        <f>1/等価回路パラメータ!$B$7</f>
        <v>2.0783638028968546E-5</v>
      </c>
      <c r="AG324" s="7">
        <f>AB324*等価回路パラメータ!$B$9-1/(AB324*等価回路パラメータ!$B$10)</f>
        <v>-18218.348136080058</v>
      </c>
      <c r="AH324" s="7">
        <f>等価回路パラメータ!$B$8/(等価回路パラメータ!$B$8^2+AG324^2)</f>
        <v>5.202214054857648E-8</v>
      </c>
      <c r="AI324" s="7">
        <f>-AG324/(等価回路パラメータ!$B$8^2+AG324^2)</f>
        <v>5.4889669155819557E-5</v>
      </c>
      <c r="AJ324" s="7">
        <f t="shared" si="46"/>
        <v>2.0838921008315365E-5</v>
      </c>
      <c r="AK324" s="7">
        <f t="shared" si="47"/>
        <v>-4.2462909356653137E-5</v>
      </c>
      <c r="AL324" s="7">
        <f t="shared" si="48"/>
        <v>9314.0699439611199</v>
      </c>
      <c r="AM324" s="7">
        <f t="shared" si="49"/>
        <v>18979.030037789908</v>
      </c>
      <c r="AN324" s="7">
        <f t="shared" si="50"/>
        <v>21141.321626055724</v>
      </c>
      <c r="AO324" s="9">
        <f t="shared" si="51"/>
        <v>63.860234407209767</v>
      </c>
      <c r="AP324" s="9">
        <f t="shared" si="52"/>
        <v>86.502642665068691</v>
      </c>
      <c r="AQ324" s="9">
        <f t="shared" si="53"/>
        <v>3.3817797418742543</v>
      </c>
    </row>
    <row r="325" spans="1:43">
      <c r="A325">
        <v>306951.13642122288</v>
      </c>
      <c r="B325">
        <v>-2.2973834151012399E-2</v>
      </c>
      <c r="C325">
        <v>-0.4956744773149353</v>
      </c>
      <c r="D325">
        <v>-1.4979400784898371E-2</v>
      </c>
      <c r="E325">
        <v>-0.5946906805131289</v>
      </c>
      <c r="F325">
        <v>0.99732121229081505</v>
      </c>
      <c r="G325">
        <v>-8.6281923012298516E-3</v>
      </c>
      <c r="H325">
        <v>0.99822314721847183</v>
      </c>
      <c r="I325">
        <v>-1.0361239974406329E-2</v>
      </c>
      <c r="J325">
        <v>1584.6156221768015</v>
      </c>
      <c r="K325">
        <v>-5264.3411196501211</v>
      </c>
      <c r="L325">
        <v>5497.6626027872844</v>
      </c>
      <c r="M325">
        <v>-73.247716857423356</v>
      </c>
      <c r="N325">
        <v>5.242854034056236E-5</v>
      </c>
      <c r="O325">
        <v>1.7417581708484699E-4</v>
      </c>
      <c r="P325">
        <v>3.3576257769045731E-5</v>
      </c>
      <c r="Q325">
        <v>2.0877588327161545E-4</v>
      </c>
      <c r="R325">
        <v>108.25082522403963</v>
      </c>
      <c r="S325">
        <v>1.8852282571516629E-5</v>
      </c>
      <c r="T325">
        <v>-3.4600066186768469E-5</v>
      </c>
      <c r="U325">
        <v>12142.60514151389</v>
      </c>
      <c r="V325">
        <v>22285.627216883833</v>
      </c>
      <c r="W325">
        <v>25378.968459585449</v>
      </c>
      <c r="X325">
        <v>61.415685202091296</v>
      </c>
      <c r="Y325">
        <v>0.28730626369026463</v>
      </c>
      <c r="Z325">
        <v>61.702991465781558</v>
      </c>
      <c r="AA325">
        <v>11.55515425948137</v>
      </c>
      <c r="AB325" s="7">
        <f t="shared" si="45"/>
        <v>1928630.8703839043</v>
      </c>
      <c r="AC325" s="7">
        <f>等価回路パラメータ!$B$4/(等価回路パラメータ!$B$4^2+(AB325*等価回路パラメータ!$B$5)^2)</f>
        <v>3.1026841683480927E-9</v>
      </c>
      <c r="AD325" s="7">
        <f>-(AB325*等価回路パラメータ!$B$5)/(等価回路パラメータ!$B$4^2+(AB325*等価回路パラメータ!$B$5)^2)</f>
        <v>-1.1485830010811008E-4</v>
      </c>
      <c r="AE325" s="7">
        <f>AB325*等価回路パラメータ!$B$6</f>
        <v>2.0910087222901337E-5</v>
      </c>
      <c r="AF325" s="7">
        <f>1/等価回路パラメータ!$B$7</f>
        <v>2.0783638028968546E-5</v>
      </c>
      <c r="AG325" s="7">
        <f>AB325*等価回路パラメータ!$B$9-1/(AB325*等価回路パラメータ!$B$10)</f>
        <v>-17770.853830942498</v>
      </c>
      <c r="AH325" s="7">
        <f>等価回路パラメータ!$B$8/(等価回路パラメータ!$B$8^2+AG325^2)</f>
        <v>5.4675102051945895E-8</v>
      </c>
      <c r="AI325" s="7">
        <f>-AG325/(等価回路パラメータ!$B$8^2+AG325^2)</f>
        <v>5.6271863212682734E-5</v>
      </c>
      <c r="AJ325" s="7">
        <f t="shared" si="46"/>
        <v>2.084141581518884E-5</v>
      </c>
      <c r="AK325" s="7">
        <f t="shared" si="47"/>
        <v>-3.7676349672526011E-5</v>
      </c>
      <c r="AL325" s="7">
        <f t="shared" si="48"/>
        <v>11242.101134345919</v>
      </c>
      <c r="AM325" s="7">
        <f t="shared" si="49"/>
        <v>20323.059486334634</v>
      </c>
      <c r="AN325" s="7">
        <f t="shared" si="50"/>
        <v>23225.235947132118</v>
      </c>
      <c r="AO325" s="9">
        <f t="shared" si="51"/>
        <v>61.049959815122804</v>
      </c>
      <c r="AP325" s="9">
        <f t="shared" si="52"/>
        <v>87.319202694447711</v>
      </c>
      <c r="AQ325" s="9">
        <f t="shared" si="53"/>
        <v>-0.65303165065876101</v>
      </c>
    </row>
    <row r="326" spans="1:43">
      <c r="A326">
        <v>314677.09019898478</v>
      </c>
      <c r="B326">
        <v>-2.4517752052543439E-2</v>
      </c>
      <c r="C326">
        <v>-0.52384826868293999</v>
      </c>
      <c r="D326">
        <v>-1.511456387985362E-2</v>
      </c>
      <c r="E326">
        <v>-0.59923713498260156</v>
      </c>
      <c r="F326">
        <v>0.99713959158378851</v>
      </c>
      <c r="G326">
        <v>-9.1169787443941344E-3</v>
      </c>
      <c r="H326">
        <v>0.99820678846253419</v>
      </c>
      <c r="I326">
        <v>-1.0440287082218893E-2</v>
      </c>
      <c r="J326">
        <v>1510.4016211816095</v>
      </c>
      <c r="K326">
        <v>-4972.8300814194972</v>
      </c>
      <c r="L326">
        <v>5197.148456215069</v>
      </c>
      <c r="M326">
        <v>-73.104848830004599</v>
      </c>
      <c r="N326">
        <v>5.5919360730106997E-5</v>
      </c>
      <c r="O326">
        <v>1.8410830289951631E-4</v>
      </c>
      <c r="P326">
        <v>3.3872627043305791E-5</v>
      </c>
      <c r="Q326">
        <v>2.1037520611742565E-4</v>
      </c>
      <c r="R326">
        <v>106.40194345381886</v>
      </c>
      <c r="S326">
        <v>2.2046733686801206E-5</v>
      </c>
      <c r="T326">
        <v>-2.6266903217909342E-5</v>
      </c>
      <c r="U326">
        <v>18747.084296269291</v>
      </c>
      <c r="V326">
        <v>22335.637370305656</v>
      </c>
      <c r="W326">
        <v>29160.484672742001</v>
      </c>
      <c r="X326">
        <v>49.992084052028822</v>
      </c>
      <c r="Y326">
        <v>0.2945377564262498</v>
      </c>
      <c r="Z326">
        <v>50.286621808455074</v>
      </c>
      <c r="AA326">
        <v>11.296745792152608</v>
      </c>
      <c r="AB326" s="7">
        <f t="shared" si="45"/>
        <v>1977174.4696442864</v>
      </c>
      <c r="AC326" s="7">
        <f>等価回路パラメータ!$B$4/(等価回路パラメータ!$B$4^2+(AB326*等価回路パラメータ!$B$5)^2)</f>
        <v>2.9522002294881553E-9</v>
      </c>
      <c r="AD326" s="7">
        <f>-(AB326*等価回路パラメータ!$B$5)/(等価回路パラメータ!$B$4^2+(AB326*等価回路パラメータ!$B$5)^2)</f>
        <v>-1.1203829844920745E-4</v>
      </c>
      <c r="AE326" s="7">
        <f>AB326*等価回路パラメータ!$B$6</f>
        <v>2.1436393687365483E-5</v>
      </c>
      <c r="AF326" s="7">
        <f>1/等価回路パラメータ!$B$7</f>
        <v>2.0783638028968546E-5</v>
      </c>
      <c r="AG326" s="7">
        <f>AB326*等価回路パラメータ!$B$9-1/(AB326*等価回路パラメータ!$B$10)</f>
        <v>-17334.34144223771</v>
      </c>
      <c r="AH326" s="7">
        <f>等価回路パラメータ!$B$8/(等価回路パラメータ!$B$8^2+AG326^2)</f>
        <v>5.7463420967448704E-8</v>
      </c>
      <c r="AI326" s="7">
        <f>-AG326/(等価回路パラメータ!$B$8^2+AG326^2)</f>
        <v>5.7688895256555054E-5</v>
      </c>
      <c r="AJ326" s="7">
        <f t="shared" si="46"/>
        <v>2.0844053650165483E-5</v>
      </c>
      <c r="AK326" s="7">
        <f t="shared" si="47"/>
        <v>-3.2913009505286913E-5</v>
      </c>
      <c r="AL326" s="7">
        <f t="shared" si="48"/>
        <v>13733.60596204582</v>
      </c>
      <c r="AM326" s="7">
        <f t="shared" si="49"/>
        <v>21685.527736448257</v>
      </c>
      <c r="AN326" s="7">
        <f t="shared" si="50"/>
        <v>25668.541951755014</v>
      </c>
      <c r="AO326" s="9">
        <f t="shared" si="51"/>
        <v>57.653615548506487</v>
      </c>
      <c r="AP326" s="9">
        <f t="shared" si="52"/>
        <v>88.188024003509696</v>
      </c>
      <c r="AQ326" s="9">
        <f t="shared" si="53"/>
        <v>7.3669937400514129</v>
      </c>
    </row>
    <row r="327" spans="1:43">
      <c r="A327">
        <v>322597.50607410842</v>
      </c>
      <c r="B327">
        <v>-2.3781665474805948E-2</v>
      </c>
      <c r="C327">
        <v>-0.55194820468673811</v>
      </c>
      <c r="D327">
        <v>-1.5466226171127719E-2</v>
      </c>
      <c r="E327">
        <v>-0.62784821506291166</v>
      </c>
      <c r="F327">
        <v>0.99721950625083511</v>
      </c>
      <c r="G327">
        <v>-9.6068252796617324E-3</v>
      </c>
      <c r="H327">
        <v>0.99816103758896768</v>
      </c>
      <c r="I327">
        <v>-1.0938304992116827E-2</v>
      </c>
      <c r="J327">
        <v>1334.5780368059927</v>
      </c>
      <c r="K327">
        <v>-4783.1353422717557</v>
      </c>
      <c r="L327">
        <v>4965.8314750718309</v>
      </c>
      <c r="M327">
        <v>-74.409972188928478</v>
      </c>
      <c r="N327">
        <v>5.4120278109706776E-5</v>
      </c>
      <c r="O327">
        <v>1.9396738730966095E-4</v>
      </c>
      <c r="P327">
        <v>3.4579434588551834E-5</v>
      </c>
      <c r="Q327">
        <v>2.2042827827662662E-4</v>
      </c>
      <c r="R327">
        <v>108.74929106520044</v>
      </c>
      <c r="S327">
        <v>1.9540843521154943E-5</v>
      </c>
      <c r="T327">
        <v>-2.6460890966965666E-5</v>
      </c>
      <c r="U327">
        <v>18059.540147679858</v>
      </c>
      <c r="V327">
        <v>24455.009951026495</v>
      </c>
      <c r="W327">
        <v>30400.56746263901</v>
      </c>
      <c r="X327">
        <v>53.554867084617861</v>
      </c>
      <c r="Y327">
        <v>0.30195126568536551</v>
      </c>
      <c r="Z327">
        <v>53.856818350303229</v>
      </c>
      <c r="AA327">
        <v>12.064990099995502</v>
      </c>
      <c r="AB327" s="7">
        <f t="shared" si="45"/>
        <v>2026939.9102976152</v>
      </c>
      <c r="AC327" s="7">
        <f>等価回路パラメータ!$B$4/(等価回路パラメータ!$B$4^2+(AB327*等価回路パラメータ!$B$5)^2)</f>
        <v>2.8090149438623657E-9</v>
      </c>
      <c r="AD327" s="7">
        <f>-(AB327*等価回路パラメータ!$B$5)/(等価回路パラメータ!$B$4^2+(AB327*等価回路パラメータ!$B$5)^2)</f>
        <v>-1.0928753348741065E-4</v>
      </c>
      <c r="AE327" s="7">
        <f>AB327*等価回路パラメータ!$B$6</f>
        <v>2.1975947274693519E-5</v>
      </c>
      <c r="AF327" s="7">
        <f>1/等価回路パラメータ!$B$7</f>
        <v>2.0783638028968546E-5</v>
      </c>
      <c r="AG327" s="7">
        <f>AB327*等価回路パラメータ!$B$9-1/(AB327*等価回路パラメータ!$B$10)</f>
        <v>-16908.541216884623</v>
      </c>
      <c r="AH327" s="7">
        <f>等価回路パラメータ!$B$8/(等価回路パラメータ!$B$8^2+AG327^2)</f>
        <v>6.0394010189042945E-8</v>
      </c>
      <c r="AI327" s="7">
        <f>-AG327/(等価回路パラメータ!$B$8^2+AG327^2)</f>
        <v>5.9141645892121256E-5</v>
      </c>
      <c r="AJ327" s="7">
        <f t="shared" si="46"/>
        <v>2.0846841054101452E-5</v>
      </c>
      <c r="AK327" s="7">
        <f t="shared" si="47"/>
        <v>-2.8169940320595871E-5</v>
      </c>
      <c r="AL327" s="7">
        <f t="shared" si="48"/>
        <v>16974.37061455513</v>
      </c>
      <c r="AM327" s="7">
        <f t="shared" si="49"/>
        <v>22937.144575082693</v>
      </c>
      <c r="AN327" s="7">
        <f t="shared" si="50"/>
        <v>28534.923497681189</v>
      </c>
      <c r="AO327" s="9">
        <f t="shared" si="51"/>
        <v>53.49713265951096</v>
      </c>
      <c r="AP327" s="9">
        <f t="shared" si="52"/>
        <v>89.107534250803141</v>
      </c>
      <c r="AQ327" s="9">
        <f t="shared" si="53"/>
        <v>-0.35968569079227564</v>
      </c>
    </row>
    <row r="328" spans="1:43">
      <c r="A328">
        <v>330717.27865357691</v>
      </c>
      <c r="B328">
        <v>-2.4742670756855659E-2</v>
      </c>
      <c r="C328">
        <v>-0.56525635294815402</v>
      </c>
      <c r="D328">
        <v>-1.6345006826521531E-2</v>
      </c>
      <c r="E328">
        <v>-0.64491167689622131</v>
      </c>
      <c r="F328">
        <v>0.99710692212867191</v>
      </c>
      <c r="G328">
        <v>-9.8373617307030686E-3</v>
      </c>
      <c r="H328">
        <v>0.99805675388284876</v>
      </c>
      <c r="I328">
        <v>-1.1234433742497791E-2</v>
      </c>
      <c r="J328">
        <v>1320.4716856892735</v>
      </c>
      <c r="K328">
        <v>-4659.3485695833087</v>
      </c>
      <c r="L328">
        <v>4842.8477743560234</v>
      </c>
      <c r="M328">
        <v>-74.17713022747435</v>
      </c>
      <c r="N328">
        <v>5.6302471206900827E-5</v>
      </c>
      <c r="O328">
        <v>1.986660081582465E-4</v>
      </c>
      <c r="P328">
        <v>3.6548084376649551E-5</v>
      </c>
      <c r="Q328">
        <v>2.2644166793029126E-4</v>
      </c>
      <c r="R328">
        <v>108.9731716461969</v>
      </c>
      <c r="S328">
        <v>1.9754386830251277E-5</v>
      </c>
      <c r="T328">
        <v>-2.7775659772044762E-5</v>
      </c>
      <c r="U328">
        <v>17004.385346701543</v>
      </c>
      <c r="V328">
        <v>23909.019605683086</v>
      </c>
      <c r="W328">
        <v>29339.228679773711</v>
      </c>
      <c r="X328">
        <v>54.579099889597579</v>
      </c>
      <c r="Y328">
        <v>0.30955137281974804</v>
      </c>
      <c r="Z328">
        <v>54.888651262417326</v>
      </c>
      <c r="AA328">
        <v>11.50601707360882</v>
      </c>
      <c r="AB328" s="7">
        <f t="shared" si="45"/>
        <v>2077957.9460665714</v>
      </c>
      <c r="AC328" s="7">
        <f>等価回路パラメータ!$B$4/(等価回路パラメータ!$B$4^2+(AB328*等価回路パラメータ!$B$5)^2)</f>
        <v>2.6727743179524272E-9</v>
      </c>
      <c r="AD328" s="7">
        <f>-(AB328*等価回路パラメータ!$B$5)/(等価回路パラメータ!$B$4^2+(AB328*等価回路パラメータ!$B$5)^2)</f>
        <v>-1.0660430532294366E-4</v>
      </c>
      <c r="AE328" s="7">
        <f>AB328*等価回路パラメータ!$B$6</f>
        <v>2.2529081414694929E-5</v>
      </c>
      <c r="AF328" s="7">
        <f>1/等価回路パラメータ!$B$7</f>
        <v>2.0783638028968546E-5</v>
      </c>
      <c r="AG328" s="7">
        <f>AB328*等価回路パラメータ!$B$9-1/(AB328*等価回路パラメータ!$B$10)</f>
        <v>-16493.190021635022</v>
      </c>
      <c r="AH328" s="7">
        <f>等価回路パラメータ!$B$8/(等価回路パラメータ!$B$8^2+AG328^2)</f>
        <v>6.3474136371892456E-8</v>
      </c>
      <c r="AI328" s="7">
        <f>-AG328/(等価回路パラメータ!$B$8^2+AG328^2)</f>
        <v>6.0631018178187169E-5</v>
      </c>
      <c r="AJ328" s="7">
        <f t="shared" si="46"/>
        <v>2.0849784939658393E-5</v>
      </c>
      <c r="AK328" s="7">
        <f t="shared" si="47"/>
        <v>-2.3444205730061555E-5</v>
      </c>
      <c r="AL328" s="7">
        <f t="shared" si="48"/>
        <v>21181.394188846298</v>
      </c>
      <c r="AM328" s="7">
        <f t="shared" si="49"/>
        <v>23817.078423111012</v>
      </c>
      <c r="AN328" s="7">
        <f t="shared" si="50"/>
        <v>31873.259707722267</v>
      </c>
      <c r="AO328" s="9">
        <f t="shared" si="51"/>
        <v>48.352141331728674</v>
      </c>
      <c r="AP328" s="9">
        <f t="shared" si="52"/>
        <v>90.068529628861427</v>
      </c>
      <c r="AQ328" s="9">
        <f t="shared" si="53"/>
        <v>-6.536509930688652</v>
      </c>
    </row>
    <row r="329" spans="1:43">
      <c r="A329">
        <v>339041.4257415302</v>
      </c>
      <c r="B329">
        <v>-2.5049427472953981E-2</v>
      </c>
      <c r="C329">
        <v>-0.60224122406320646</v>
      </c>
      <c r="D329">
        <v>-1.6680322632567371E-2</v>
      </c>
      <c r="E329">
        <v>-0.65790517725837105</v>
      </c>
      <c r="F329">
        <v>0.99706515065346246</v>
      </c>
      <c r="G329">
        <v>-1.0480629759112077E-2</v>
      </c>
      <c r="H329">
        <v>0.99801565168325301</v>
      </c>
      <c r="I329">
        <v>-1.1460329695575405E-2</v>
      </c>
      <c r="J329">
        <v>1184.0280596138339</v>
      </c>
      <c r="K329">
        <v>-4406.1188675569583</v>
      </c>
      <c r="L329">
        <v>4562.4342100455888</v>
      </c>
      <c r="M329">
        <v>-74.958610762895461</v>
      </c>
      <c r="N329">
        <v>5.6881201914918521E-5</v>
      </c>
      <c r="O329">
        <v>2.1167178846114503E-4</v>
      </c>
      <c r="P329">
        <v>3.7272832652544236E-5</v>
      </c>
      <c r="Q329">
        <v>2.3101267087627801E-4</v>
      </c>
      <c r="R329">
        <v>108.44341043695977</v>
      </c>
      <c r="S329">
        <v>1.9608369262374285E-5</v>
      </c>
      <c r="T329">
        <v>-1.9340882415132976E-5</v>
      </c>
      <c r="U329">
        <v>25849.536123948554</v>
      </c>
      <c r="V329">
        <v>25496.910628787507</v>
      </c>
      <c r="W329">
        <v>36308.276872301431</v>
      </c>
      <c r="X329">
        <v>44.606523210893769</v>
      </c>
      <c r="Y329">
        <v>0.31734277449407228</v>
      </c>
      <c r="Z329">
        <v>44.923865985387842</v>
      </c>
      <c r="AA329">
        <v>11.968918993507954</v>
      </c>
      <c r="AB329" s="7">
        <f t="shared" si="45"/>
        <v>2130260.1047444013</v>
      </c>
      <c r="AC329" s="7">
        <f>等価回路パラメータ!$B$4/(等価回路パラメータ!$B$4^2+(AB329*等価回路パラメータ!$B$5)^2)</f>
        <v>2.5431415273542173E-9</v>
      </c>
      <c r="AD329" s="7">
        <f>-(AB329*等価回路パラメータ!$B$5)/(等価回路パラメータ!$B$4^2+(AB329*等価回路パラメータ!$B$5)^2)</f>
        <v>-1.0398695579197839E-4</v>
      </c>
      <c r="AE329" s="7">
        <f>AB329*等価回路パラメータ!$B$6</f>
        <v>2.3096137929600633E-5</v>
      </c>
      <c r="AF329" s="7">
        <f>1/等価回路パラメータ!$B$7</f>
        <v>2.0783638028968546E-5</v>
      </c>
      <c r="AG329" s="7">
        <f>AB329*等価回路パラメータ!$B$9-1/(AB329*等価回路パラメータ!$B$10)</f>
        <v>-16088.031180464224</v>
      </c>
      <c r="AH329" s="7">
        <f>等価回路パラメータ!$B$8/(等価回路パラメータ!$B$8^2+AG329^2)</f>
        <v>6.6711438109992186E-8</v>
      </c>
      <c r="AI329" s="7">
        <f>-AG329/(等価回路パラメータ!$B$8^2+AG329^2)</f>
        <v>6.2157938215285581E-5</v>
      </c>
      <c r="AJ329" s="7">
        <f t="shared" si="46"/>
        <v>2.0852892608605891E-5</v>
      </c>
      <c r="AK329" s="7">
        <f t="shared" si="47"/>
        <v>-1.8732879647092169E-5</v>
      </c>
      <c r="AL329" s="7">
        <f t="shared" si="48"/>
        <v>26538.369022465275</v>
      </c>
      <c r="AM329" s="7">
        <f t="shared" si="49"/>
        <v>23840.341110412359</v>
      </c>
      <c r="AN329" s="7">
        <f t="shared" si="50"/>
        <v>35674.176859927153</v>
      </c>
      <c r="AO329" s="9">
        <f t="shared" si="51"/>
        <v>41.934457526960038</v>
      </c>
      <c r="AP329" s="9">
        <f t="shared" si="52"/>
        <v>91.047079221260972</v>
      </c>
      <c r="AQ329" s="9">
        <f t="shared" si="53"/>
        <v>-2.9894084584278175</v>
      </c>
    </row>
    <row r="330" spans="1:43">
      <c r="A330">
        <v>347575.0914401348</v>
      </c>
      <c r="B330">
        <v>-2.5740002074248761E-2</v>
      </c>
      <c r="C330">
        <v>-0.64090337349058757</v>
      </c>
      <c r="D330">
        <v>-1.802246743847289E-2</v>
      </c>
      <c r="E330">
        <v>-0.66426726912355605</v>
      </c>
      <c r="F330">
        <v>0.99697858324723287</v>
      </c>
      <c r="G330">
        <v>-1.1152542020565728E-2</v>
      </c>
      <c r="H330">
        <v>0.99786017158402707</v>
      </c>
      <c r="I330">
        <v>-1.1569360896823724E-2</v>
      </c>
      <c r="J330">
        <v>1077.2214681922519</v>
      </c>
      <c r="K330">
        <v>-4160.020053699137</v>
      </c>
      <c r="L330">
        <v>4297.2285183258809</v>
      </c>
      <c r="M330">
        <v>-75.482352388975258</v>
      </c>
      <c r="N330">
        <v>5.833485215195405E-5</v>
      </c>
      <c r="O330">
        <v>2.252778671306549E-4</v>
      </c>
      <c r="P330">
        <v>4.0355866589065077E-5</v>
      </c>
      <c r="Q330">
        <v>2.3328256010790512E-4</v>
      </c>
      <c r="R330">
        <v>106.82029147851095</v>
      </c>
      <c r="S330">
        <v>1.7978985562888973E-5</v>
      </c>
      <c r="T330">
        <v>-8.004692977250222E-6</v>
      </c>
      <c r="U330">
        <v>46419.060514118122</v>
      </c>
      <c r="V330">
        <v>20666.923971221448</v>
      </c>
      <c r="W330">
        <v>50811.917159713703</v>
      </c>
      <c r="X330">
        <v>23.999821465272341</v>
      </c>
      <c r="Y330">
        <v>0.32533028558796617</v>
      </c>
      <c r="Z330">
        <v>24.325151750860307</v>
      </c>
      <c r="AA330">
        <v>9.4634028430970165</v>
      </c>
      <c r="AB330" s="7">
        <f t="shared" si="45"/>
        <v>2183878.7076782561</v>
      </c>
      <c r="AC330" s="7">
        <f>等価回路パラメータ!$B$4/(等価回路パラメータ!$B$4^2+(AB330*等価回路パラメータ!$B$5)^2)</f>
        <v>2.4197960840549702E-9</v>
      </c>
      <c r="AD330" s="7">
        <f>-(AB330*等価回路パラメータ!$B$5)/(等価回路パラメータ!$B$4^2+(AB330*等価回路パラメータ!$B$5)^2)</f>
        <v>-1.0143386744193357E-4</v>
      </c>
      <c r="AE330" s="7">
        <f>AB330*等価回路パラメータ!$B$6</f>
        <v>2.3677467245300035E-5</v>
      </c>
      <c r="AF330" s="7">
        <f>1/等価回路パラメータ!$B$7</f>
        <v>2.0783638028968546E-5</v>
      </c>
      <c r="AG330" s="7">
        <f>AB330*等価回路パラメータ!$B$9-1/(AB330*等価回路パラメータ!$B$10)</f>
        <v>-15692.814315952104</v>
      </c>
      <c r="AH330" s="7">
        <f>等価回路パラメータ!$B$8/(等価回路パラメータ!$B$8^2+AG330^2)</f>
        <v>7.0113945055579417E-8</v>
      </c>
      <c r="AI330" s="7">
        <f>-AG330/(等価回路パラメータ!$B$8^2+AG330^2)</f>
        <v>6.3723355749813844E-5</v>
      </c>
      <c r="AJ330" s="7">
        <f t="shared" si="46"/>
        <v>2.0856171770108182E-5</v>
      </c>
      <c r="AK330" s="7">
        <f t="shared" si="47"/>
        <v>-1.4033044446819685E-5</v>
      </c>
      <c r="AL330" s="7">
        <f t="shared" si="48"/>
        <v>33005.16838945858</v>
      </c>
      <c r="AM330" s="7">
        <f t="shared" si="49"/>
        <v>22207.478922275764</v>
      </c>
      <c r="AN330" s="7">
        <f t="shared" si="50"/>
        <v>39780.815231714871</v>
      </c>
      <c r="AO330" s="9">
        <f t="shared" si="51"/>
        <v>33.934579969905379</v>
      </c>
      <c r="AP330" s="9">
        <f t="shared" si="52"/>
        <v>91.993473578285887</v>
      </c>
      <c r="AQ330" s="9">
        <f t="shared" si="53"/>
        <v>9.6094282190450713</v>
      </c>
    </row>
    <row r="331" spans="1:43">
      <c r="A331">
        <v>356323.54932850291</v>
      </c>
      <c r="B331">
        <v>-2.6242940027607301E-2</v>
      </c>
      <c r="C331">
        <v>-0.66865820393473996</v>
      </c>
      <c r="D331">
        <v>-1.7604870977608211E-2</v>
      </c>
      <c r="E331">
        <v>-0.67724698550907192</v>
      </c>
      <c r="F331">
        <v>0.99691533790345277</v>
      </c>
      <c r="G331">
        <v>-1.1634816544879679E-2</v>
      </c>
      <c r="H331">
        <v>0.99790550078762907</v>
      </c>
      <c r="I331">
        <v>-1.1795981739286854E-2</v>
      </c>
      <c r="J331">
        <v>1010.469390148398</v>
      </c>
      <c r="K331">
        <v>-3999.1543502726686</v>
      </c>
      <c r="L331">
        <v>4124.8374399158674</v>
      </c>
      <c r="M331">
        <v>-75.819825092222388</v>
      </c>
      <c r="N331">
        <v>5.9389475087340938E-5</v>
      </c>
      <c r="O331">
        <v>2.3504688016434555E-4</v>
      </c>
      <c r="P331">
        <v>3.9335175315932191E-5</v>
      </c>
      <c r="Q331">
        <v>2.3782923335020038E-4</v>
      </c>
      <c r="R331">
        <v>106.22844931459719</v>
      </c>
      <c r="S331">
        <v>2.0054299771408747E-5</v>
      </c>
      <c r="T331">
        <v>-2.7823531858548313E-6</v>
      </c>
      <c r="U331">
        <v>48922.898360656007</v>
      </c>
      <c r="V331">
        <v>6787.6108199544142</v>
      </c>
      <c r="W331">
        <v>49391.513893079245</v>
      </c>
      <c r="X331">
        <v>7.8988483123408697</v>
      </c>
      <c r="Y331">
        <v>0.3335188421714787</v>
      </c>
      <c r="Z331">
        <v>8.2323671545123478</v>
      </c>
      <c r="AA331">
        <v>3.0317440871241468</v>
      </c>
      <c r="AB331" s="7">
        <f t="shared" si="45"/>
        <v>2238846.88974293</v>
      </c>
      <c r="AC331" s="7">
        <f>等価回路パラメータ!$B$4/(等価回路パラメータ!$B$4^2+(AB331*等価回路パラメータ!$B$5)^2)</f>
        <v>2.3024330440985188E-9</v>
      </c>
      <c r="AD331" s="7">
        <f>-(AB331*等価回路パラメータ!$B$5)/(等価回路パラメータ!$B$4^2+(AB331*等価回路パラメータ!$B$5)^2)</f>
        <v>-9.8943462531931895E-5</v>
      </c>
      <c r="AE331" s="7">
        <f>AB331*等価回路パラメータ!$B$6</f>
        <v>2.427342860789497E-5</v>
      </c>
      <c r="AF331" s="7">
        <f>1/等価回路パラメータ!$B$7</f>
        <v>2.0783638028968546E-5</v>
      </c>
      <c r="AG331" s="7">
        <f>AB331*等価回路パラメータ!$B$9-1/(AB331*等価回路パラメータ!$B$10)</f>
        <v>-15307.295194556458</v>
      </c>
      <c r="AH331" s="7">
        <f>等価回路パラメータ!$B$8/(等価回路パラメータ!$B$8^2+AG331^2)</f>
        <v>7.3690098029932124E-8</v>
      </c>
      <c r="AI331" s="7">
        <f>-AG331/(等価回路パラメータ!$B$8^2+AG331^2)</f>
        <v>6.532824479525512E-5</v>
      </c>
      <c r="AJ331" s="7">
        <f t="shared" si="46"/>
        <v>2.0859630560042577E-5</v>
      </c>
      <c r="AK331" s="7">
        <f t="shared" si="47"/>
        <v>-9.3417891287818008E-6</v>
      </c>
      <c r="AL331" s="7">
        <f t="shared" si="48"/>
        <v>39930.899008055479</v>
      </c>
      <c r="AM331" s="7">
        <f t="shared" si="49"/>
        <v>17882.677125187558</v>
      </c>
      <c r="AN331" s="7">
        <f t="shared" si="50"/>
        <v>43752.33521488004</v>
      </c>
      <c r="AO331" s="9">
        <f t="shared" si="51"/>
        <v>24.124772044189818</v>
      </c>
      <c r="AP331" s="9">
        <f t="shared" si="52"/>
        <v>92.820024755793412</v>
      </c>
      <c r="AQ331" s="9">
        <f t="shared" si="53"/>
        <v>15.892404889677465</v>
      </c>
    </row>
    <row r="332" spans="1:43">
      <c r="A332">
        <v>365292.20572162402</v>
      </c>
      <c r="B332">
        <v>-2.7039894349733681E-2</v>
      </c>
      <c r="C332">
        <v>-0.69283363701976342</v>
      </c>
      <c r="D332">
        <v>-1.8343751038131309E-2</v>
      </c>
      <c r="E332">
        <v>-0.70313438989828114</v>
      </c>
      <c r="F332">
        <v>0.99681887487997789</v>
      </c>
      <c r="G332">
        <v>-1.20543487865345E-2</v>
      </c>
      <c r="H332">
        <v>0.99781518479909681</v>
      </c>
      <c r="I332">
        <v>-1.2245812868420277E-2</v>
      </c>
      <c r="J332">
        <v>969.45760362535736</v>
      </c>
      <c r="K332">
        <v>-3862.3085209996366</v>
      </c>
      <c r="L332">
        <v>3982.119430229764</v>
      </c>
      <c r="M332">
        <v>-75.909590296439276</v>
      </c>
      <c r="N332">
        <v>6.1136455920110332E-5</v>
      </c>
      <c r="O332">
        <v>2.4356697369843047E-4</v>
      </c>
      <c r="P332">
        <v>4.0937242056680558E-5</v>
      </c>
      <c r="Q332">
        <v>2.4694068636645815E-4</v>
      </c>
      <c r="R332">
        <v>107.59011626894039</v>
      </c>
      <c r="S332">
        <v>2.0199213863429774E-5</v>
      </c>
      <c r="T332">
        <v>-3.3737126680276829E-6</v>
      </c>
      <c r="U332">
        <v>48163.297400437114</v>
      </c>
      <c r="V332">
        <v>8044.3292334273665</v>
      </c>
      <c r="W332">
        <v>48830.46640468148</v>
      </c>
      <c r="X332">
        <v>9.4821287340001135</v>
      </c>
      <c r="Y332">
        <v>0.34191350455544012</v>
      </c>
      <c r="Z332">
        <v>9.8240422385555544</v>
      </c>
      <c r="AA332">
        <v>3.5048510242079156</v>
      </c>
      <c r="AB332" s="7">
        <f t="shared" si="45"/>
        <v>2295198.619817331</v>
      </c>
      <c r="AC332" s="7">
        <f>等価回路パラメータ!$B$4/(等価回路パラメータ!$B$4^2+(AB332*等価回路パラメータ!$B$5)^2)</f>
        <v>2.1907622536797405E-9</v>
      </c>
      <c r="AD332" s="7">
        <f>-(AB332*等価回路パラメータ!$B$5)/(等価回路パラメータ!$B$4^2+(AB332*等価回路パラメータ!$B$5)^2)</f>
        <v>-9.6514202057798313E-5</v>
      </c>
      <c r="AE332" s="7">
        <f>AB332*等価回路パラメータ!$B$6</f>
        <v>2.4884390305704241E-5</v>
      </c>
      <c r="AF332" s="7">
        <f>1/等価回路パラメータ!$B$7</f>
        <v>2.0783638028968546E-5</v>
      </c>
      <c r="AG332" s="7">
        <f>AB332*等価回路パラメータ!$B$9-1/(AB332*等価回路パラメータ!$B$10)</f>
        <v>-14931.235575683197</v>
      </c>
      <c r="AH332" s="7">
        <f>等価回路パラメータ!$B$8/(等価回路パラメータ!$B$8^2+AG332^2)</f>
        <v>7.7448770177850363E-8</v>
      </c>
      <c r="AI332" s="7">
        <f>-AG332/(等価回路パラメータ!$B$8^2+AG332^2)</f>
        <v>6.6973604271058861E-5</v>
      </c>
      <c r="AJ332" s="7">
        <f t="shared" si="46"/>
        <v>2.0863277561400079E-5</v>
      </c>
      <c r="AK332" s="7">
        <f t="shared" si="47"/>
        <v>-4.6562074810352051E-6</v>
      </c>
      <c r="AL332" s="7">
        <f t="shared" si="48"/>
        <v>45657.020179018866</v>
      </c>
      <c r="AM332" s="7">
        <f t="shared" si="49"/>
        <v>10189.605074930361</v>
      </c>
      <c r="AN332" s="7">
        <f t="shared" si="50"/>
        <v>46780.247361577538</v>
      </c>
      <c r="AO332" s="9">
        <f t="shared" si="51"/>
        <v>12.580937453867982</v>
      </c>
      <c r="AP332" s="9">
        <f t="shared" si="52"/>
        <v>93.401250278271633</v>
      </c>
      <c r="AQ332" s="9">
        <f t="shared" si="53"/>
        <v>2.7568952153124258</v>
      </c>
    </row>
    <row r="333" spans="1:43">
      <c r="A333">
        <v>374486.60301132483</v>
      </c>
      <c r="B333">
        <v>-2.979831544221519E-2</v>
      </c>
      <c r="C333">
        <v>-0.7176405567696662</v>
      </c>
      <c r="D333">
        <v>-1.9230006612021851E-2</v>
      </c>
      <c r="E333">
        <v>-0.71221912149039213</v>
      </c>
      <c r="F333">
        <v>0.99649704959932206</v>
      </c>
      <c r="G333">
        <v>-1.248196817238756E-2</v>
      </c>
      <c r="H333">
        <v>0.9977114249536837</v>
      </c>
      <c r="I333">
        <v>-1.2402759203794063E-2</v>
      </c>
      <c r="J333">
        <v>988.14092784092566</v>
      </c>
      <c r="K333">
        <v>-3698.4667620819037</v>
      </c>
      <c r="L333">
        <v>3828.1952514858649</v>
      </c>
      <c r="M333">
        <v>-75.041350142827952</v>
      </c>
      <c r="N333">
        <v>6.7426517161469236E-5</v>
      </c>
      <c r="O333">
        <v>2.5236757792182479E-4</v>
      </c>
      <c r="P333">
        <v>4.2950986666971196E-5</v>
      </c>
      <c r="Q333">
        <v>2.5015660253785416E-4</v>
      </c>
      <c r="R333">
        <v>106.31531147128928</v>
      </c>
      <c r="S333">
        <v>2.447553049449804E-5</v>
      </c>
      <c r="T333">
        <v>2.2109753839706344E-6</v>
      </c>
      <c r="U333">
        <v>40526.426940373887</v>
      </c>
      <c r="V333">
        <v>-3660.918907788056</v>
      </c>
      <c r="W333">
        <v>40691.443913958894</v>
      </c>
      <c r="X333">
        <v>-5.1617535490903403</v>
      </c>
      <c r="Y333">
        <v>0.35051946041860005</v>
      </c>
      <c r="Z333">
        <v>-4.81123408867174</v>
      </c>
      <c r="AA333">
        <v>-1.5558723215939227</v>
      </c>
      <c r="AB333" s="7">
        <f t="shared" si="45"/>
        <v>2352968.7217763509</v>
      </c>
      <c r="AC333" s="7">
        <f>等価回路パラメータ!$B$4/(等価回路パラメータ!$B$4^2+(AB333*等価回路パラメータ!$B$5)^2)</f>
        <v>2.0845076318043244E-9</v>
      </c>
      <c r="AD333" s="7">
        <f>-(AB333*等価回路パラメータ!$B$5)/(等価回路パラメータ!$B$4^2+(AB333*等価回路パラメータ!$B$5)^2)</f>
        <v>-9.4144584800996242E-5</v>
      </c>
      <c r="AE333" s="7">
        <f>AB333*等価回路パラメータ!$B$6</f>
        <v>2.5510729896856047E-5</v>
      </c>
      <c r="AF333" s="7">
        <f>1/等価回路パラメータ!$B$7</f>
        <v>2.0783638028968546E-5</v>
      </c>
      <c r="AG333" s="7">
        <f>AB333*等価回路パラメータ!$B$9-1/(AB333*等価回路パラメータ!$B$10)</f>
        <v>-14564.403064459933</v>
      </c>
      <c r="AH333" s="7">
        <f>等価回路パラメータ!$B$8/(等価回路パラメータ!$B$8^2+AG333^2)</f>
        <v>8.1399289220970001E-8</v>
      </c>
      <c r="AI333" s="7">
        <f>-AG333/(等価回路パラメータ!$B$8^2+AG333^2)</f>
        <v>6.8660458659782826E-5</v>
      </c>
      <c r="AJ333" s="7">
        <f t="shared" si="46"/>
        <v>2.0867121825821321E-5</v>
      </c>
      <c r="AK333" s="7">
        <f t="shared" si="47"/>
        <v>2.6603755642624471E-8</v>
      </c>
      <c r="AL333" s="7">
        <f t="shared" si="48"/>
        <v>47922.199474735404</v>
      </c>
      <c r="AM333" s="7">
        <f t="shared" si="49"/>
        <v>-61.096613865807413</v>
      </c>
      <c r="AN333" s="7">
        <f t="shared" si="50"/>
        <v>47922.238421139678</v>
      </c>
      <c r="AO333" s="9">
        <f t="shared" si="51"/>
        <v>-7.3047069183103636E-2</v>
      </c>
      <c r="AP333" s="9">
        <f t="shared" si="52"/>
        <v>93.610741910181389</v>
      </c>
      <c r="AQ333" s="9">
        <f t="shared" si="53"/>
        <v>4.7381870194886346</v>
      </c>
    </row>
    <row r="334" spans="1:43">
      <c r="A334">
        <v>383912.42309131997</v>
      </c>
      <c r="B334">
        <v>-2.846217966958112E-2</v>
      </c>
      <c r="C334">
        <v>-0.74790728176143517</v>
      </c>
      <c r="D334">
        <v>-1.945556579721457E-2</v>
      </c>
      <c r="E334">
        <v>-0.73436388558747723</v>
      </c>
      <c r="F334">
        <v>0.99664361713019345</v>
      </c>
      <c r="G334">
        <v>-1.3010371173226013E-2</v>
      </c>
      <c r="H334">
        <v>0.99768064821211266</v>
      </c>
      <c r="I334">
        <v>-1.2788040691276224E-2</v>
      </c>
      <c r="J334">
        <v>876.04710793374966</v>
      </c>
      <c r="K334">
        <v>-3588.8678351436674</v>
      </c>
      <c r="L334">
        <v>3694.2429364414952</v>
      </c>
      <c r="M334">
        <v>-76.282288296213508</v>
      </c>
      <c r="N334">
        <v>6.4191357044215993E-5</v>
      </c>
      <c r="O334">
        <v>2.6297021530448519E-4</v>
      </c>
      <c r="P334">
        <v>4.3375373002832686E-5</v>
      </c>
      <c r="Q334">
        <v>2.5794090742804965E-4</v>
      </c>
      <c r="R334">
        <v>106.93212298841928</v>
      </c>
      <c r="S334">
        <v>2.0815984041383307E-5</v>
      </c>
      <c r="T334">
        <v>5.0293078764355363E-6</v>
      </c>
      <c r="U334">
        <v>45390.369737348694</v>
      </c>
      <c r="V334">
        <v>-10966.67558836189</v>
      </c>
      <c r="W334">
        <v>46696.398558706787</v>
      </c>
      <c r="X334">
        <v>-13.582814263295043</v>
      </c>
      <c r="Y334">
        <v>0.35934202801347548</v>
      </c>
      <c r="Z334">
        <v>-13.223472235281568</v>
      </c>
      <c r="AA334">
        <v>-4.5463510014049264</v>
      </c>
      <c r="AB334" s="7">
        <f t="shared" si="45"/>
        <v>2412192.8960110946</v>
      </c>
      <c r="AC334" s="7">
        <f>等価回路パラメータ!$B$4/(等価回路パラメータ!$B$4^2+(AB334*等価回路パラメータ!$B$5)^2)</f>
        <v>1.9834064877404124E-9</v>
      </c>
      <c r="AD334" s="7">
        <f>-(AB334*等価回路パラメータ!$B$5)/(等価回路パラメータ!$B$4^2+(AB334*等価回路パラメータ!$B$5)^2)</f>
        <v>-9.1833146400914435E-5</v>
      </c>
      <c r="AE334" s="7">
        <f>AB334*等価回路パラメータ!$B$6</f>
        <v>2.6152834442608906E-5</v>
      </c>
      <c r="AF334" s="7">
        <f>1/等価回路パラメータ!$B$7</f>
        <v>2.0783638028968546E-5</v>
      </c>
      <c r="AG334" s="7">
        <f>AB334*等価回路パラメータ!$B$9-1/(AB334*等価回路パラメータ!$B$10)</f>
        <v>-14206.570968122127</v>
      </c>
      <c r="AH334" s="7">
        <f>等価回路パラメータ!$B$8/(等価回路パラメータ!$B$8^2+AG334^2)</f>
        <v>8.5551460868071139E-8</v>
      </c>
      <c r="AI334" s="7">
        <f>-AG334/(等価回路パラメータ!$B$8^2+AG334^2)</f>
        <v>7.0389858683125926E-5</v>
      </c>
      <c r="AJ334" s="7">
        <f t="shared" si="46"/>
        <v>2.087117289632436E-5</v>
      </c>
      <c r="AK334" s="7">
        <f t="shared" si="47"/>
        <v>4.7095467248204031E-6</v>
      </c>
      <c r="AL334" s="7">
        <f t="shared" si="48"/>
        <v>45591.580130626731</v>
      </c>
      <c r="AM334" s="7">
        <f t="shared" si="49"/>
        <v>-10287.667010865203</v>
      </c>
      <c r="AN334" s="7">
        <f t="shared" si="50"/>
        <v>46737.867637856587</v>
      </c>
      <c r="AO334" s="9">
        <f t="shared" si="51"/>
        <v>-12.71573891950915</v>
      </c>
      <c r="AP334" s="9">
        <f t="shared" si="52"/>
        <v>93.393377886311356</v>
      </c>
      <c r="AQ334" s="9">
        <f t="shared" si="53"/>
        <v>0.50773331577241265</v>
      </c>
    </row>
    <row r="335" spans="1:43">
      <c r="A335">
        <v>393575.49086847168</v>
      </c>
      <c r="B335">
        <v>-2.956927435161882E-2</v>
      </c>
      <c r="C335">
        <v>-0.76874912417358132</v>
      </c>
      <c r="D335">
        <v>-1.9974480942509209E-2</v>
      </c>
      <c r="E335">
        <v>-0.74785756288099492</v>
      </c>
      <c r="F335">
        <v>0.99651179607794826</v>
      </c>
      <c r="G335">
        <v>-1.3371203774337086E-2</v>
      </c>
      <c r="H335">
        <v>0.99761800705578818</v>
      </c>
      <c r="I335">
        <v>-1.3022225201885892E-2</v>
      </c>
      <c r="J335">
        <v>859.8962529010214</v>
      </c>
      <c r="K335">
        <v>-3487.1051813782215</v>
      </c>
      <c r="L335">
        <v>3591.5629065558715</v>
      </c>
      <c r="M335">
        <v>-76.14761914305555</v>
      </c>
      <c r="N335">
        <v>6.6662116980057212E-5</v>
      </c>
      <c r="O335">
        <v>2.7033239502853806E-4</v>
      </c>
      <c r="P335">
        <v>4.4516335950403244E-5</v>
      </c>
      <c r="Q335">
        <v>2.6269590745125429E-4</v>
      </c>
      <c r="R335">
        <v>106.22956248779825</v>
      </c>
      <c r="S335">
        <v>2.2145781029653968E-5</v>
      </c>
      <c r="T335">
        <v>7.6364875772837702E-6</v>
      </c>
      <c r="U335">
        <v>40356.66164196928</v>
      </c>
      <c r="V335">
        <v>-13916.110923199092</v>
      </c>
      <c r="W335">
        <v>42688.620053957886</v>
      </c>
      <c r="X335">
        <v>-19.025632305292916</v>
      </c>
      <c r="Y335">
        <v>0.36838665945288945</v>
      </c>
      <c r="Z335">
        <v>-18.657245645840028</v>
      </c>
      <c r="AA335">
        <v>-5.6274282658073869</v>
      </c>
      <c r="AB335" s="7">
        <f t="shared" si="45"/>
        <v>2472907.7414907748</v>
      </c>
      <c r="AC335" s="7">
        <f>等価回路パラメータ!$B$4/(等価回路パラメータ!$B$4^2+(AB335*等価回路パラメータ!$B$5)^2)</f>
        <v>1.887208871574668E-9</v>
      </c>
      <c r="AD335" s="7">
        <f>-(AB335*等価回路パラメータ!$B$5)/(等価回路パラメータ!$B$4^2+(AB335*等価回路パラメータ!$B$5)^2)</f>
        <v>-8.9578458449931109E-5</v>
      </c>
      <c r="AE335" s="7">
        <f>AB335*等価回路パラメータ!$B$6</f>
        <v>2.6811100746545222E-5</v>
      </c>
      <c r="AF335" s="7">
        <f>1/等価回路パラメータ!$B$7</f>
        <v>2.0783638028968546E-5</v>
      </c>
      <c r="AG335" s="7">
        <f>AB335*等価回路パラメータ!$B$9-1/(AB335*等価回路パラメータ!$B$10)</f>
        <v>-13857.518155922979</v>
      </c>
      <c r="AH335" s="7">
        <f>等価回路パラメータ!$B$8/(等価回路パラメータ!$B$8^2+AG335^2)</f>
        <v>8.9915593443736198E-8</v>
      </c>
      <c r="AI335" s="7">
        <f>-AG335/(等価回路パラメータ!$B$8^2+AG335^2)</f>
        <v>7.2162881997510093E-5</v>
      </c>
      <c r="AJ335" s="7">
        <f t="shared" si="46"/>
        <v>2.0875440831283856E-5</v>
      </c>
      <c r="AK335" s="7">
        <f t="shared" si="47"/>
        <v>9.3955242941242025E-6</v>
      </c>
      <c r="AL335" s="7">
        <f t="shared" si="48"/>
        <v>39834.073482654923</v>
      </c>
      <c r="AM335" s="7">
        <f t="shared" si="49"/>
        <v>-17928.340204406384</v>
      </c>
      <c r="AN335" s="7">
        <f t="shared" si="50"/>
        <v>43682.705876656568</v>
      </c>
      <c r="AO335" s="9">
        <f t="shared" si="51"/>
        <v>-24.231342180177172</v>
      </c>
      <c r="AP335" s="9">
        <f t="shared" si="52"/>
        <v>92.806190648376528</v>
      </c>
      <c r="AQ335" s="9">
        <f t="shared" si="53"/>
        <v>-5.5740965343371442</v>
      </c>
    </row>
    <row r="336" spans="1:43">
      <c r="A336">
        <v>403481.77786242799</v>
      </c>
      <c r="B336">
        <v>-3.1362461735495839E-2</v>
      </c>
      <c r="C336">
        <v>-0.80792859575394438</v>
      </c>
      <c r="D336">
        <v>-2.0637670931162779E-2</v>
      </c>
      <c r="E336">
        <v>-0.76294634379053861</v>
      </c>
      <c r="F336">
        <v>0.99629671469946068</v>
      </c>
      <c r="G336">
        <v>-1.4049725260192587E-2</v>
      </c>
      <c r="H336">
        <v>0.99753837554784008</v>
      </c>
      <c r="I336">
        <v>-1.3283932057969636E-2</v>
      </c>
      <c r="J336">
        <v>823.79382567336847</v>
      </c>
      <c r="K336">
        <v>-3314.2877860163662</v>
      </c>
      <c r="L336">
        <v>3415.1339352585915</v>
      </c>
      <c r="M336">
        <v>-76.041525741474942</v>
      </c>
      <c r="N336">
        <v>7.0632251700628192E-5</v>
      </c>
      <c r="O336">
        <v>2.8416771504554084E-4</v>
      </c>
      <c r="P336">
        <v>4.5983093797433067E-5</v>
      </c>
      <c r="Q336">
        <v>2.680162152167821E-4</v>
      </c>
      <c r="R336">
        <v>105.72002955503048</v>
      </c>
      <c r="S336">
        <v>2.4649157903195125E-5</v>
      </c>
      <c r="T336">
        <v>1.6151499828758733E-5</v>
      </c>
      <c r="U336">
        <v>28382.869556023892</v>
      </c>
      <c r="V336">
        <v>-18598.035461259238</v>
      </c>
      <c r="W336">
        <v>33933.378954246866</v>
      </c>
      <c r="X336">
        <v>-33.235047459816236</v>
      </c>
      <c r="Y336">
        <v>0.37765894407923262</v>
      </c>
      <c r="Z336">
        <v>-32.857388515737007</v>
      </c>
      <c r="AA336">
        <v>-7.3360668011803085</v>
      </c>
      <c r="AB336" s="7">
        <f t="shared" si="45"/>
        <v>2535150.778379905</v>
      </c>
      <c r="AC336" s="7">
        <f>等価回路パラメータ!$B$4/(等価回路パラメータ!$B$4^2+(AB336*等価回路パラメータ!$B$5)^2)</f>
        <v>1.7956769562671513E-9</v>
      </c>
      <c r="AD336" s="7">
        <f>-(AB336*等価回路パラメータ!$B$5)/(等価回路パラメータ!$B$4^2+(AB336*等価回路パラメータ!$B$5)^2)</f>
        <v>-8.7379127610696009E-5</v>
      </c>
      <c r="AE336" s="7">
        <f>AB336*等価回路パラメータ!$B$6</f>
        <v>2.7485935599785388E-5</v>
      </c>
      <c r="AF336" s="7">
        <f>1/等価回路パラメータ!$B$7</f>
        <v>2.0783638028968546E-5</v>
      </c>
      <c r="AG336" s="7">
        <f>AB336*等価回路パラメータ!$B$9-1/(AB336*等価回路パラメータ!$B$10)</f>
        <v>-13517.02892248048</v>
      </c>
      <c r="AH336" s="7">
        <f>等価回路パラメータ!$B$8/(等価回路パラメータ!$B$8^2+AG336^2)</f>
        <v>9.4502523800090566E-8</v>
      </c>
      <c r="AI336" s="7">
        <f>-AG336/(等価回路パラメータ!$B$8^2+AG336^2)</f>
        <v>7.3980633909901099E-5</v>
      </c>
      <c r="AJ336" s="7">
        <f t="shared" si="46"/>
        <v>2.0879936229724905E-5</v>
      </c>
      <c r="AK336" s="7">
        <f t="shared" si="47"/>
        <v>1.4087441898990479E-5</v>
      </c>
      <c r="AL336" s="7">
        <f t="shared" si="48"/>
        <v>32911.448191202966</v>
      </c>
      <c r="AM336" s="7">
        <f t="shared" si="49"/>
        <v>-22204.958343942009</v>
      </c>
      <c r="AN336" s="7">
        <f t="shared" si="50"/>
        <v>39701.682547449258</v>
      </c>
      <c r="AO336" s="9">
        <f t="shared" si="51"/>
        <v>-34.007066409980268</v>
      </c>
      <c r="AP336" s="9">
        <f t="shared" si="52"/>
        <v>91.97617824890898</v>
      </c>
      <c r="AQ336" s="9">
        <f t="shared" si="53"/>
        <v>-1.1496778942432684</v>
      </c>
    </row>
    <row r="337" spans="1:43">
      <c r="A337">
        <v>413637.40589586349</v>
      </c>
      <c r="B337">
        <v>-2.934824118332189E-2</v>
      </c>
      <c r="C337">
        <v>-0.83852166972809083</v>
      </c>
      <c r="D337">
        <v>-2.108249188192592E-2</v>
      </c>
      <c r="E337">
        <v>-0.78562622169434349</v>
      </c>
      <c r="F337">
        <v>0.99652013277994855</v>
      </c>
      <c r="G337">
        <v>-1.4585077557360394E-2</v>
      </c>
      <c r="H337">
        <v>0.99748195484576407</v>
      </c>
      <c r="I337">
        <v>-1.3678094645261041E-2</v>
      </c>
      <c r="J337">
        <v>720.97940127028312</v>
      </c>
      <c r="K337">
        <v>-3230.5477871011085</v>
      </c>
      <c r="L337">
        <v>3310.0227041215176</v>
      </c>
      <c r="M337">
        <v>-77.419149521528155</v>
      </c>
      <c r="N337">
        <v>6.5805305776177691E-5</v>
      </c>
      <c r="O337">
        <v>2.9485888858986592E-4</v>
      </c>
      <c r="P337">
        <v>4.6906153131987553E-5</v>
      </c>
      <c r="Q337">
        <v>2.7599709499502226E-4</v>
      </c>
      <c r="R337">
        <v>106.19518767246113</v>
      </c>
      <c r="S337">
        <v>1.8899152644190138E-5</v>
      </c>
      <c r="T337">
        <v>1.8861793594843656E-5</v>
      </c>
      <c r="U337">
        <v>26508.561800334093</v>
      </c>
      <c r="V337">
        <v>-26456.16079130222</v>
      </c>
      <c r="W337">
        <v>37451.732837578675</v>
      </c>
      <c r="X337">
        <v>-44.94331404879987</v>
      </c>
      <c r="Y337">
        <v>0.38716461191852825</v>
      </c>
      <c r="Z337">
        <v>-44.556149436881341</v>
      </c>
      <c r="AA337">
        <v>-10.179516419822527</v>
      </c>
      <c r="AB337" s="7">
        <f t="shared" si="45"/>
        <v>2598960.4712247681</v>
      </c>
      <c r="AC337" s="7">
        <f>等価回路パラメータ!$B$4/(等価回路パラメータ!$B$4^2+(AB337*等価回路パラメータ!$B$5)^2)</f>
        <v>1.7085844496772834E-9</v>
      </c>
      <c r="AD337" s="7">
        <f>-(AB337*等価回路パラメータ!$B$5)/(等価回路パラメータ!$B$4^2+(AB337*等価回路パラメータ!$B$5)^2)</f>
        <v>-8.5233794755084825E-5</v>
      </c>
      <c r="AE337" s="7">
        <f>AB337*等価回路パラメータ!$B$6</f>
        <v>2.8177756032373941E-5</v>
      </c>
      <c r="AF337" s="7">
        <f>1/等価回路パラメータ!$B$7</f>
        <v>2.0783638028968546E-5</v>
      </c>
      <c r="AG337" s="7">
        <f>AB337*等価回路パラメータ!$B$9-1/(AB337*等価回路パラメータ!$B$10)</f>
        <v>-13184.892854477206</v>
      </c>
      <c r="AH337" s="7">
        <f>等価回路パラメータ!$B$8/(等価回路パラメータ!$B$8^2+AG337^2)</f>
        <v>9.9323644579933233E-8</v>
      </c>
      <c r="AI337" s="7">
        <f>-AG337/(等価回路パラメータ!$B$8^2+AG337^2)</f>
        <v>7.5844248114589896E-5</v>
      </c>
      <c r="AJ337" s="7">
        <f t="shared" si="46"/>
        <v>2.0884670257998156E-5</v>
      </c>
      <c r="AK337" s="7">
        <f t="shared" si="47"/>
        <v>1.8788209391879009E-5</v>
      </c>
      <c r="AL337" s="7">
        <f t="shared" si="48"/>
        <v>26464.220801547421</v>
      </c>
      <c r="AM337" s="7">
        <f t="shared" si="49"/>
        <v>-23807.669245913785</v>
      </c>
      <c r="AN337" s="7">
        <f t="shared" si="50"/>
        <v>35597.19227068175</v>
      </c>
      <c r="AO337" s="9">
        <f t="shared" si="51"/>
        <v>-41.97509383692703</v>
      </c>
      <c r="AP337" s="9">
        <f t="shared" si="52"/>
        <v>91.028314886739693</v>
      </c>
      <c r="AQ337" s="9">
        <f t="shared" si="53"/>
        <v>2.5810555999543112</v>
      </c>
    </row>
    <row r="338" spans="1:43">
      <c r="A338">
        <v>424048.65087760298</v>
      </c>
      <c r="B338">
        <v>-3.1543606914209127E-2</v>
      </c>
      <c r="C338">
        <v>-0.8723069215310062</v>
      </c>
      <c r="D338">
        <v>-2.113493607509848E-2</v>
      </c>
      <c r="E338">
        <v>-0.78955941177801403</v>
      </c>
      <c r="F338">
        <v>0.99625952200413337</v>
      </c>
      <c r="G338">
        <v>-1.5168852493760132E-2</v>
      </c>
      <c r="H338">
        <v>0.99747499090032121</v>
      </c>
      <c r="I338">
        <v>-1.3746485873885375E-2</v>
      </c>
      <c r="J338">
        <v>713.35875428792838</v>
      </c>
      <c r="K338">
        <v>-3094.8564824890027</v>
      </c>
      <c r="L338">
        <v>3176.0065112533111</v>
      </c>
      <c r="M338">
        <v>-77.020129488149948</v>
      </c>
      <c r="N338">
        <v>7.0720484446715762E-5</v>
      </c>
      <c r="O338">
        <v>3.0681581801453577E-4</v>
      </c>
      <c r="P338">
        <v>4.7008684954250553E-5</v>
      </c>
      <c r="Q338">
        <v>2.773804452612958E-4</v>
      </c>
      <c r="R338">
        <v>104.10708509271622</v>
      </c>
      <c r="S338">
        <v>2.3711799492465209E-5</v>
      </c>
      <c r="T338">
        <v>2.9435372753239969E-5</v>
      </c>
      <c r="U338">
        <v>16596.875083530267</v>
      </c>
      <c r="V338">
        <v>-20603.042159576027</v>
      </c>
      <c r="W338">
        <v>26456.409597063146</v>
      </c>
      <c r="X338">
        <v>-51.14665937230987</v>
      </c>
      <c r="Y338">
        <v>0.3969095372214364</v>
      </c>
      <c r="Z338">
        <v>-50.74974983508843</v>
      </c>
      <c r="AA338">
        <v>-7.7327825371945647</v>
      </c>
      <c r="AB338" s="7">
        <f t="shared" si="45"/>
        <v>2664376.252723481</v>
      </c>
      <c r="AC338" s="7">
        <f>等価回路パラメータ!$B$4/(等価回路パラメータ!$B$4^2+(AB338*等価回路パラメータ!$B$5)^2)</f>
        <v>1.6257160351072713E-9</v>
      </c>
      <c r="AD338" s="7">
        <f>-(AB338*等価回路パラメータ!$B$5)/(等価回路パラメータ!$B$4^2+(AB338*等価回路パラメータ!$B$5)^2)</f>
        <v>-8.3141134124294362E-5</v>
      </c>
      <c r="AE338" s="7">
        <f>AB338*等価回路パラメータ!$B$6</f>
        <v>2.8886989570993007E-5</v>
      </c>
      <c r="AF338" s="7">
        <f>1/等価回路パラメータ!$B$7</f>
        <v>2.0783638028968546E-5</v>
      </c>
      <c r="AG338" s="7">
        <f>AB338*等価回路パラメータ!$B$9-1/(AB338*等価回路パラメータ!$B$10)</f>
        <v>-12860.904700630488</v>
      </c>
      <c r="AH338" s="7">
        <f>等価回路パラメータ!$B$8/(等価回路パラメータ!$B$8^2+AG338^2)</f>
        <v>1.0439093290335375E-7</v>
      </c>
      <c r="AI338" s="7">
        <f>-AG338/(等価回路パラメータ!$B$8^2+AG338^2)</f>
        <v>7.7754887451691806E-5</v>
      </c>
      <c r="AJ338" s="7">
        <f t="shared" si="46"/>
        <v>2.0889654677907005E-5</v>
      </c>
      <c r="AK338" s="7">
        <f t="shared" si="47"/>
        <v>2.3500742898390451E-5</v>
      </c>
      <c r="AL338" s="7">
        <f t="shared" si="48"/>
        <v>21129.20515368646</v>
      </c>
      <c r="AM338" s="7">
        <f t="shared" si="49"/>
        <v>-23770.235823442676</v>
      </c>
      <c r="AN338" s="7">
        <f t="shared" si="50"/>
        <v>31803.575609177151</v>
      </c>
      <c r="AO338" s="9">
        <f t="shared" si="51"/>
        <v>-48.366317067723863</v>
      </c>
      <c r="AP338" s="9">
        <f t="shared" si="52"/>
        <v>90.04951899090814</v>
      </c>
      <c r="AQ338" s="9">
        <f t="shared" si="53"/>
        <v>2.3834327673645817</v>
      </c>
    </row>
    <row r="339" spans="1:43">
      <c r="A339">
        <v>434721.94668096752</v>
      </c>
      <c r="B339">
        <v>-3.0977095041785901E-2</v>
      </c>
      <c r="C339">
        <v>-0.89907473189688858</v>
      </c>
      <c r="D339">
        <v>-2.1358955626397041E-2</v>
      </c>
      <c r="E339">
        <v>-0.81295866714120635</v>
      </c>
      <c r="F339">
        <v>0.99631730637662785</v>
      </c>
      <c r="G339">
        <v>-1.5635309479622741E-2</v>
      </c>
      <c r="H339">
        <v>0.99744356813291857</v>
      </c>
      <c r="I339">
        <v>-1.4153482526054641E-2</v>
      </c>
      <c r="J339">
        <v>660.97626818230242</v>
      </c>
      <c r="K339">
        <v>-3017.6843529073035</v>
      </c>
      <c r="L339">
        <v>3089.2245759869538</v>
      </c>
      <c r="M339">
        <v>-77.645370345781174</v>
      </c>
      <c r="N339">
        <v>6.9260704451338243E-5</v>
      </c>
      <c r="O339">
        <v>3.1620945282788112E-4</v>
      </c>
      <c r="P339">
        <v>4.7412837760870651E-5</v>
      </c>
      <c r="Q339">
        <v>2.8560766974598068E-4</v>
      </c>
      <c r="R339">
        <v>104.56309549604916</v>
      </c>
      <c r="S339">
        <v>2.1847866690467592E-5</v>
      </c>
      <c r="T339">
        <v>3.0601783081900431E-5</v>
      </c>
      <c r="U339">
        <v>15453.311155735595</v>
      </c>
      <c r="V339">
        <v>-21645.082450602029</v>
      </c>
      <c r="W339">
        <v>26595.383433395771</v>
      </c>
      <c r="X339">
        <v>-54.475403636142254</v>
      </c>
      <c r="Y339">
        <v>0.40689974209338559</v>
      </c>
      <c r="Z339">
        <v>-54.068503894048867</v>
      </c>
      <c r="AA339">
        <v>-7.9244259277599749</v>
      </c>
      <c r="AB339" s="7">
        <f t="shared" si="45"/>
        <v>2731438.5480943625</v>
      </c>
      <c r="AC339" s="7">
        <f>等価回路パラメータ!$B$4/(等価回路パラメータ!$B$4^2+(AB339*等価回路パラメータ!$B$5)^2)</f>
        <v>1.5468668389798388E-9</v>
      </c>
      <c r="AD339" s="7">
        <f>-(AB339*等価回路パラメータ!$B$5)/(等価回路パラメータ!$B$4^2+(AB339*等価回路パラメータ!$B$5)^2)</f>
        <v>-8.1099852509558597E-5</v>
      </c>
      <c r="AE339" s="7">
        <f>AB339*等価回路パラメータ!$B$6</f>
        <v>2.9614074503162518E-5</v>
      </c>
      <c r="AF339" s="7">
        <f>1/等価回路パラメータ!$B$7</f>
        <v>2.0783638028968546E-5</v>
      </c>
      <c r="AG339" s="7">
        <f>AB339*等価回路パラメータ!$B$9-1/(AB339*等価回路パラメータ!$B$10)</f>
        <v>-12544.864244852524</v>
      </c>
      <c r="AH339" s="7">
        <f>等価回路パラメータ!$B$8/(等価回路パラメータ!$B$8^2+AG339^2)</f>
        <v>1.0971698055394504E-7</v>
      </c>
      <c r="AI339" s="7">
        <f>-AG339/(等価回路パラメータ!$B$8^2+AG339^2)</f>
        <v>7.9713744688157602E-5</v>
      </c>
      <c r="AJ339" s="7">
        <f t="shared" si="46"/>
        <v>2.0894901876361471E-5</v>
      </c>
      <c r="AK339" s="7">
        <f t="shared" si="47"/>
        <v>2.822796668176152E-5</v>
      </c>
      <c r="AL339" s="7">
        <f t="shared" si="48"/>
        <v>16940.690207292035</v>
      </c>
      <c r="AM339" s="7">
        <f t="shared" si="49"/>
        <v>-22886.024618209627</v>
      </c>
      <c r="AN339" s="7">
        <f t="shared" si="50"/>
        <v>28473.796858247362</v>
      </c>
      <c r="AO339" s="9">
        <f t="shared" si="51"/>
        <v>-53.490419568464077</v>
      </c>
      <c r="AP339" s="9">
        <f t="shared" si="52"/>
        <v>89.088907646163563</v>
      </c>
      <c r="AQ339" s="9">
        <f t="shared" si="53"/>
        <v>0.57808432558479694</v>
      </c>
    </row>
    <row r="340" spans="1:43">
      <c r="A340">
        <v>445663.88911973638</v>
      </c>
      <c r="B340">
        <v>-3.2014504513666053E-2</v>
      </c>
      <c r="C340">
        <v>-0.92027777510807596</v>
      </c>
      <c r="D340">
        <v>-2.06169353760698E-2</v>
      </c>
      <c r="E340">
        <v>-0.82696223046787054</v>
      </c>
      <c r="F340">
        <v>0.99619246358014779</v>
      </c>
      <c r="G340">
        <v>-1.6002097144262591E-2</v>
      </c>
      <c r="H340">
        <v>0.99752529230176035</v>
      </c>
      <c r="I340">
        <v>-1.4398495560395901E-2</v>
      </c>
      <c r="J340">
        <v>651.01385817450193</v>
      </c>
      <c r="K340">
        <v>-2945.3405567133468</v>
      </c>
      <c r="L340">
        <v>3016.4300155242681</v>
      </c>
      <c r="M340">
        <v>-77.536206355965021</v>
      </c>
      <c r="N340">
        <v>7.1549026021516622E-5</v>
      </c>
      <c r="O340">
        <v>3.2370470380681872E-4</v>
      </c>
      <c r="P340">
        <v>4.5623034301056278E-5</v>
      </c>
      <c r="Q340">
        <v>2.9050222803232256E-4</v>
      </c>
      <c r="R340">
        <v>103.74380042743645</v>
      </c>
      <c r="S340">
        <v>2.5925991720460344E-5</v>
      </c>
      <c r="T340">
        <v>3.320247577449616E-5</v>
      </c>
      <c r="U340">
        <v>14609.802215941389</v>
      </c>
      <c r="V340">
        <v>-18710.242962939632</v>
      </c>
      <c r="W340">
        <v>23738.565932279016</v>
      </c>
      <c r="X340">
        <v>-52.015675305798482</v>
      </c>
      <c r="Y340">
        <v>0.41714140021607327</v>
      </c>
      <c r="Z340">
        <v>-51.598533905582407</v>
      </c>
      <c r="AA340">
        <v>-6.6817790866653333</v>
      </c>
      <c r="AB340" s="7">
        <f t="shared" si="45"/>
        <v>2800188.8000576398</v>
      </c>
      <c r="AC340" s="7">
        <f>等価回路パラメータ!$B$4/(等価回路パラメータ!$B$4^2+(AB340*等価回路パラメータ!$B$5)^2)</f>
        <v>1.4718419243342474E-9</v>
      </c>
      <c r="AD340" s="7">
        <f>-(AB340*等価回路パラメータ!$B$5)/(等価回路パラメータ!$B$4^2+(AB340*等価回路パラメータ!$B$5)^2)</f>
        <v>-7.9108688452980214E-5</v>
      </c>
      <c r="AE340" s="7">
        <f>AB340*等価回路パラメータ!$B$6</f>
        <v>3.0359460148090213E-5</v>
      </c>
      <c r="AF340" s="7">
        <f>1/等価回路パラメータ!$B$7</f>
        <v>2.0783638028968546E-5</v>
      </c>
      <c r="AG340" s="7">
        <f>AB340*等価回路パラメータ!$B$9-1/(AB340*等価回路パラメータ!$B$10)</f>
        <v>-12236.576182522185</v>
      </c>
      <c r="AH340" s="7">
        <f>等価回路パラメータ!$B$8/(等価回路パラメータ!$B$8^2+AG340^2)</f>
        <v>1.1531502574497245E-7</v>
      </c>
      <c r="AI340" s="7">
        <f>-AG340/(等価回路パラメータ!$B$8^2+AG340^2)</f>
        <v>8.1722043322129373E-5</v>
      </c>
      <c r="AJ340" s="7">
        <f t="shared" si="46"/>
        <v>2.0900424896637853E-5</v>
      </c>
      <c r="AK340" s="7">
        <f t="shared" si="47"/>
        <v>3.2972815017239375E-5</v>
      </c>
      <c r="AL340" s="7">
        <f t="shared" si="48"/>
        <v>13713.8809932123</v>
      </c>
      <c r="AM340" s="7">
        <f t="shared" si="49"/>
        <v>-21635.218584975511</v>
      </c>
      <c r="AN340" s="7">
        <f t="shared" si="50"/>
        <v>25615.487797730093</v>
      </c>
      <c r="AO340" s="9">
        <f t="shared" si="51"/>
        <v>-57.630682002699935</v>
      </c>
      <c r="AP340" s="9">
        <f t="shared" si="52"/>
        <v>88.170052611895329</v>
      </c>
      <c r="AQ340" s="9">
        <f t="shared" si="53"/>
        <v>-6.0321480971175276</v>
      </c>
    </row>
    <row r="341" spans="1:43">
      <c r="A341">
        <v>456881.24002418638</v>
      </c>
      <c r="B341">
        <v>-3.2496313175399971E-2</v>
      </c>
      <c r="C341">
        <v>-0.96141711999032964</v>
      </c>
      <c r="D341">
        <v>-2.2512859301627591E-2</v>
      </c>
      <c r="E341">
        <v>-0.84421878311353282</v>
      </c>
      <c r="F341">
        <v>0.99612546012742875</v>
      </c>
      <c r="G341">
        <v>-1.671644881054549E-2</v>
      </c>
      <c r="H341">
        <v>0.99730319904623743</v>
      </c>
      <c r="I341">
        <v>-1.4695725143738977E-2</v>
      </c>
      <c r="J341">
        <v>605.49277809926207</v>
      </c>
      <c r="K341">
        <v>-2827.2178223183396</v>
      </c>
      <c r="L341">
        <v>2891.328780883422</v>
      </c>
      <c r="M341">
        <v>-77.911823436647794</v>
      </c>
      <c r="N341">
        <v>7.242925347434219E-5</v>
      </c>
      <c r="O341">
        <v>3.3819276411964583E-4</v>
      </c>
      <c r="P341">
        <v>4.9928103960326784E-5</v>
      </c>
      <c r="Q341">
        <v>2.966285602814263E-4</v>
      </c>
      <c r="R341">
        <v>103.33079473458366</v>
      </c>
      <c r="S341">
        <v>2.2501149514015406E-5</v>
      </c>
      <c r="T341">
        <v>4.1564203838219535E-5</v>
      </c>
      <c r="U341">
        <v>10072.654514060991</v>
      </c>
      <c r="V341">
        <v>-18606.243434524047</v>
      </c>
      <c r="W341">
        <v>21157.756584865099</v>
      </c>
      <c r="X341">
        <v>-61.570709026539802</v>
      </c>
      <c r="Y341">
        <v>0.42764084066263841</v>
      </c>
      <c r="Z341">
        <v>-61.143068185877162</v>
      </c>
      <c r="AA341">
        <v>-6.4814996886693406</v>
      </c>
      <c r="AB341" s="7">
        <f t="shared" si="45"/>
        <v>2870669.4944459577</v>
      </c>
      <c r="AC341" s="7">
        <f>等価回路パラメータ!$B$4/(等価回路パラメータ!$B$4^2+(AB341*等価回路パラメータ!$B$5)^2)</f>
        <v>1.4004558088883572E-9</v>
      </c>
      <c r="AD341" s="7">
        <f>-(AB341*等価回路パラメータ!$B$5)/(等価回路パラメータ!$B$4^2+(AB341*等価回路パラメータ!$B$5)^2)</f>
        <v>-7.7166411467982963E-5</v>
      </c>
      <c r="AE341" s="7">
        <f>AB341*等価回路パラメータ!$B$6</f>
        <v>3.1123607134339074E-5</v>
      </c>
      <c r="AF341" s="7">
        <f>1/等価回路パラメータ!$B$7</f>
        <v>2.0783638028968546E-5</v>
      </c>
      <c r="AG341" s="7">
        <f>AB341*等価回路パラメータ!$B$9-1/(AB341*等価回路パラメータ!$B$10)</f>
        <v>-11935.849999791912</v>
      </c>
      <c r="AH341" s="7">
        <f>等価回路パラメータ!$B$8/(等価回路パラメータ!$B$8^2+AG341^2)</f>
        <v>1.211989865503725E-7</v>
      </c>
      <c r="AI341" s="7">
        <f>-AG341/(等価回路パラメータ!$B$8^2+AG341^2)</f>
        <v>8.3781038411516877E-5</v>
      </c>
      <c r="AJ341" s="7">
        <f t="shared" si="46"/>
        <v>2.0906237471327808E-5</v>
      </c>
      <c r="AK341" s="7">
        <f t="shared" si="47"/>
        <v>3.7738234077872987E-5</v>
      </c>
      <c r="AL341" s="7">
        <f t="shared" si="48"/>
        <v>11232.393699798469</v>
      </c>
      <c r="AM341" s="7">
        <f t="shared" si="49"/>
        <v>-20275.800620708156</v>
      </c>
      <c r="AN341" s="7">
        <f t="shared" si="50"/>
        <v>23179.188058212516</v>
      </c>
      <c r="AO341" s="9">
        <f t="shared" si="51"/>
        <v>-61.01441173055192</v>
      </c>
      <c r="AP341" s="9">
        <f t="shared" si="52"/>
        <v>87.301964380598278</v>
      </c>
      <c r="AQ341" s="9">
        <f t="shared" si="53"/>
        <v>0.12865645532525605</v>
      </c>
    </row>
    <row r="342" spans="1:43">
      <c r="A342">
        <v>468380.9314197232</v>
      </c>
      <c r="B342">
        <v>-3.1773359227202903E-2</v>
      </c>
      <c r="C342">
        <v>-0.98592140800874972</v>
      </c>
      <c r="D342">
        <v>-2.2836876701226728E-2</v>
      </c>
      <c r="E342">
        <v>-0.86991830041293383</v>
      </c>
      <c r="F342">
        <v>0.99620113323432224</v>
      </c>
      <c r="G342">
        <v>-1.7143897591555778E-2</v>
      </c>
      <c r="H342">
        <v>0.99725930474802482</v>
      </c>
      <c r="I342">
        <v>-1.5142490332954972E-2</v>
      </c>
      <c r="J342">
        <v>563.74587286519568</v>
      </c>
      <c r="K342">
        <v>-2768.8698395943875</v>
      </c>
      <c r="L342">
        <v>2825.6768388809064</v>
      </c>
      <c r="M342">
        <v>-78.491795032750815</v>
      </c>
      <c r="N342">
        <v>7.0605477053969467E-5</v>
      </c>
      <c r="O342">
        <v>3.4678280646438975E-4</v>
      </c>
      <c r="P342">
        <v>5.0543974251763994E-5</v>
      </c>
      <c r="Q342">
        <v>3.0566917865097124E-4</v>
      </c>
      <c r="R342">
        <v>103.86580125215822</v>
      </c>
      <c r="S342">
        <v>2.0061502802205473E-5</v>
      </c>
      <c r="T342">
        <v>4.1113627813418505E-5</v>
      </c>
      <c r="U342">
        <v>9585.9889001283645</v>
      </c>
      <c r="V342">
        <v>-19645.326860563575</v>
      </c>
      <c r="W342">
        <v>21859.324112418592</v>
      </c>
      <c r="X342">
        <v>-63.989816221501869</v>
      </c>
      <c r="Y342">
        <v>0.43840455180886095</v>
      </c>
      <c r="Z342">
        <v>-63.55141166969301</v>
      </c>
      <c r="AA342">
        <v>-6.6754444273326747</v>
      </c>
      <c r="AB342" s="7">
        <f t="shared" si="45"/>
        <v>2942924.1864594943</v>
      </c>
      <c r="AC342" s="7">
        <f>等価回路パラメータ!$B$4/(等価回路パラメータ!$B$4^2+(AB342*等価回路パラメータ!$B$5)^2)</f>
        <v>1.3325320064752738E-9</v>
      </c>
      <c r="AD342" s="7">
        <f>-(AB342*等価回路パラメータ!$B$5)/(等価回路パラメータ!$B$4^2+(AB342*等価回路パラメータ!$B$5)^2)</f>
        <v>-7.5271821278903708E-5</v>
      </c>
      <c r="AE342" s="7">
        <f>AB342*等価回路パラメータ!$B$6</f>
        <v>3.1906987684483532E-5</v>
      </c>
      <c r="AF342" s="7">
        <f>1/等価回路パラメータ!$B$7</f>
        <v>2.0783638028968546E-5</v>
      </c>
      <c r="AG342" s="7">
        <f>AB342*等価回路パラメータ!$B$9-1/(AB342*等価回路パラメータ!$B$10)</f>
        <v>-11642.499855855205</v>
      </c>
      <c r="AH342" s="7">
        <f>等価回路パラメータ!$B$8/(等価回路パラメータ!$B$8^2+AG342^2)</f>
        <v>1.2738349609023444E-7</v>
      </c>
      <c r="AI342" s="7">
        <f>-AG342/(等価回路パラメータ!$B$8^2+AG342^2)</f>
        <v>8.5892017427714E-5</v>
      </c>
      <c r="AJ342" s="7">
        <f t="shared" si="46"/>
        <v>2.0912354057065258E-5</v>
      </c>
      <c r="AK342" s="7">
        <f t="shared" si="47"/>
        <v>4.2527183833293824E-5</v>
      </c>
      <c r="AL342" s="7">
        <f t="shared" si="48"/>
        <v>9311.3970197633134</v>
      </c>
      <c r="AM342" s="7">
        <f t="shared" si="49"/>
        <v>-18935.57711024283</v>
      </c>
      <c r="AN342" s="7">
        <f t="shared" si="50"/>
        <v>21101.142029700888</v>
      </c>
      <c r="AO342" s="9">
        <f t="shared" si="51"/>
        <v>-63.814769050262193</v>
      </c>
      <c r="AP342" s="9">
        <f t="shared" si="52"/>
        <v>86.486119213797892</v>
      </c>
      <c r="AQ342" s="9">
        <f t="shared" si="53"/>
        <v>-0.26335738056917535</v>
      </c>
    </row>
    <row r="343" spans="1:43">
      <c r="A343">
        <v>480170.06981068797</v>
      </c>
      <c r="B343">
        <v>-3.2709010519548103E-2</v>
      </c>
      <c r="C343">
        <v>-1.027293050906934</v>
      </c>
      <c r="D343">
        <v>-2.271889873016919E-2</v>
      </c>
      <c r="E343">
        <v>-0.88030362301006448</v>
      </c>
      <c r="F343">
        <v>0.99608118993655481</v>
      </c>
      <c r="G343">
        <v>-1.7861297254784657E-2</v>
      </c>
      <c r="H343">
        <v>0.99727008921147364</v>
      </c>
      <c r="I343">
        <v>-1.5323459516060159E-2</v>
      </c>
      <c r="J343">
        <v>533.83234432573136</v>
      </c>
      <c r="K343">
        <v>-2660.1010563763248</v>
      </c>
      <c r="L343">
        <v>2713.1374093441605</v>
      </c>
      <c r="M343">
        <v>-78.652542216251305</v>
      </c>
      <c r="N343">
        <v>7.2520585969676593E-5</v>
      </c>
      <c r="O343">
        <v>3.6137204760537439E-4</v>
      </c>
      <c r="P343">
        <v>5.0214809341970298E-5</v>
      </c>
      <c r="Q343">
        <v>3.0931385410776029E-4</v>
      </c>
      <c r="R343">
        <v>102.52373469979996</v>
      </c>
      <c r="S343">
        <v>2.2305776627706295E-5</v>
      </c>
      <c r="T343">
        <v>5.2058193497614099E-5</v>
      </c>
      <c r="U343">
        <v>6954.032455897599</v>
      </c>
      <c r="V343">
        <v>-16229.623976783801</v>
      </c>
      <c r="W343">
        <v>17656.705859969261</v>
      </c>
      <c r="X343">
        <v>-66.805945078282832</v>
      </c>
      <c r="Y343">
        <v>0.44943918534280397</v>
      </c>
      <c r="Z343">
        <v>-66.356505892940035</v>
      </c>
      <c r="AA343">
        <v>-5.3793958491545926</v>
      </c>
      <c r="AB343" s="7">
        <f t="shared" si="45"/>
        <v>3016997.5275819111</v>
      </c>
      <c r="AC343" s="7">
        <f>等価回路パラメータ!$B$4/(等価回路パラメータ!$B$4^2+(AB343*等価回路パラメータ!$B$5)^2)</f>
        <v>1.2679025907208748E-9</v>
      </c>
      <c r="AD343" s="7">
        <f>-(AB343*等価回路パラメータ!$B$5)/(等価回路パラメータ!$B$4^2+(AB343*等価回路パラメータ!$B$5)^2)</f>
        <v>-7.342374707925411E-5</v>
      </c>
      <c r="AE343" s="7">
        <f>AB343*等価回路パラメータ!$B$6</f>
        <v>3.2710085906930397E-5</v>
      </c>
      <c r="AF343" s="7">
        <f>1/等価回路パラメータ!$B$7</f>
        <v>2.0783638028968546E-5</v>
      </c>
      <c r="AG343" s="7">
        <f>AB343*等価回路パラメータ!$B$9-1/(AB343*等価回路パラメータ!$B$10)</f>
        <v>-11356.344468101979</v>
      </c>
      <c r="AH343" s="7">
        <f>等価回路パラメータ!$B$8/(等価回路パラメータ!$B$8^2+AG343^2)</f>
        <v>1.3388393956549391E-7</v>
      </c>
      <c r="AI343" s="7">
        <f>-AG343/(等価回路パラメータ!$B$8^2+AG343^2)</f>
        <v>8.8056301135422234E-5</v>
      </c>
      <c r="AJ343" s="7">
        <f t="shared" si="46"/>
        <v>2.0918789871124763E-5</v>
      </c>
      <c r="AK343" s="7">
        <f t="shared" si="47"/>
        <v>4.7342639963098521E-5</v>
      </c>
      <c r="AL343" s="7">
        <f t="shared" si="48"/>
        <v>7808.6615122907997</v>
      </c>
      <c r="AM343" s="7">
        <f t="shared" si="49"/>
        <v>-17672.277069926444</v>
      </c>
      <c r="AN343" s="7">
        <f t="shared" si="50"/>
        <v>19320.573786763674</v>
      </c>
      <c r="AO343" s="9">
        <f t="shared" si="51"/>
        <v>-66.161311500038622</v>
      </c>
      <c r="AP343" s="9">
        <f t="shared" si="52"/>
        <v>85.720400400932064</v>
      </c>
      <c r="AQ343" s="9">
        <f t="shared" si="53"/>
        <v>0.19519439290141349</v>
      </c>
    </row>
    <row r="344" spans="1:43">
      <c r="A344">
        <v>492255.94057199109</v>
      </c>
      <c r="B344">
        <v>-3.3071841181775599E-2</v>
      </c>
      <c r="C344">
        <v>-1.056316621220788</v>
      </c>
      <c r="D344">
        <v>-2.2062543233552449E-2</v>
      </c>
      <c r="E344">
        <v>-0.90430507511864278</v>
      </c>
      <c r="F344">
        <v>0.99603040690390154</v>
      </c>
      <c r="G344">
        <v>-1.8365099533390158E-2</v>
      </c>
      <c r="H344">
        <v>0.99733894443379512</v>
      </c>
      <c r="I344">
        <v>-1.5742408493838827E-2</v>
      </c>
      <c r="J344">
        <v>510.16144304447374</v>
      </c>
      <c r="K344">
        <v>-2590.6301697471213</v>
      </c>
      <c r="L344">
        <v>2640.3843232327404</v>
      </c>
      <c r="M344">
        <v>-78.859541465108819</v>
      </c>
      <c r="N344">
        <v>7.317678775635424E-5</v>
      </c>
      <c r="O344">
        <v>3.7159608330154966E-4</v>
      </c>
      <c r="P344">
        <v>4.8562359121647594E-5</v>
      </c>
      <c r="Q344">
        <v>3.1772258630973545E-4</v>
      </c>
      <c r="R344">
        <v>102.72526134347473</v>
      </c>
      <c r="S344">
        <v>2.4614428634706645E-5</v>
      </c>
      <c r="T344">
        <v>5.3873496991814203E-5</v>
      </c>
      <c r="U344">
        <v>7016.2082616077741</v>
      </c>
      <c r="V344">
        <v>-15356.345673720052</v>
      </c>
      <c r="W344">
        <v>16883.2618537128</v>
      </c>
      <c r="X344">
        <v>-65.444666614233739</v>
      </c>
      <c r="Y344">
        <v>0.46075156037538367</v>
      </c>
      <c r="Z344">
        <v>-64.983915053858354</v>
      </c>
      <c r="AA344">
        <v>-4.9649747628448457</v>
      </c>
      <c r="AB344" s="7">
        <f t="shared" si="45"/>
        <v>3092935.2931738021</v>
      </c>
      <c r="AC344" s="7">
        <f>等価回路パラメータ!$B$4/(等価回路パラメータ!$B$4^2+(AB344*等価回路パラメータ!$B$5)^2)</f>
        <v>1.2064077798834842E-9</v>
      </c>
      <c r="AD344" s="7">
        <f>-(AB344*等価回路パラメータ!$B$5)/(等価回路パラメータ!$B$4^2+(AB344*等価回路パラメータ!$B$5)^2)</f>
        <v>-7.1621046808193007E-5</v>
      </c>
      <c r="AE344" s="7">
        <f>AB344*等価回路パラメータ!$B$6</f>
        <v>3.3533398095085196E-5</v>
      </c>
      <c r="AF344" s="7">
        <f>1/等価回路パラメータ!$B$7</f>
        <v>2.0783638028968546E-5</v>
      </c>
      <c r="AG344" s="7">
        <f>AB344*等価回路パラメータ!$B$9-1/(AB344*等価回路パラメータ!$B$10)</f>
        <v>-11077.207000090651</v>
      </c>
      <c r="AH344" s="7">
        <f>等価回路パラメータ!$B$8/(等価回路パラメータ!$B$8^2+AG344^2)</f>
        <v>1.4071649324195807E-7</v>
      </c>
      <c r="AI344" s="7">
        <f>-AG344/(等価回路パラメータ!$B$8^2+AG344^2)</f>
        <v>9.0275244499600035E-5</v>
      </c>
      <c r="AJ344" s="7">
        <f t="shared" si="46"/>
        <v>2.0925560929990387E-5</v>
      </c>
      <c r="AK344" s="7">
        <f t="shared" si="47"/>
        <v>5.2187595786492224E-5</v>
      </c>
      <c r="AL344" s="7">
        <f t="shared" si="48"/>
        <v>6619.0296674451783</v>
      </c>
      <c r="AM344" s="7">
        <f t="shared" si="49"/>
        <v>-16507.621752129904</v>
      </c>
      <c r="AN344" s="7">
        <f t="shared" si="50"/>
        <v>17785.194113360467</v>
      </c>
      <c r="AO344" s="9">
        <f t="shared" si="51"/>
        <v>-68.150789388164768</v>
      </c>
      <c r="AP344" s="9">
        <f t="shared" si="52"/>
        <v>85.001172191561949</v>
      </c>
      <c r="AQ344" s="9">
        <f t="shared" si="53"/>
        <v>-3.1668743343064136</v>
      </c>
    </row>
    <row r="345" spans="1:43">
      <c r="A345">
        <v>504646.01245127822</v>
      </c>
      <c r="B345">
        <v>-3.3942792044525688E-2</v>
      </c>
      <c r="C345">
        <v>-1.0944664285918151</v>
      </c>
      <c r="D345">
        <v>-2.3307709966766909E-2</v>
      </c>
      <c r="E345">
        <v>-0.92191071571911642</v>
      </c>
      <c r="F345">
        <v>0.9959180902706346</v>
      </c>
      <c r="G345">
        <v>-1.9026384140340625E-2</v>
      </c>
      <c r="H345">
        <v>0.99719109738525369</v>
      </c>
      <c r="I345">
        <v>-1.6046565939421272E-2</v>
      </c>
      <c r="J345">
        <v>487.03058625532731</v>
      </c>
      <c r="K345">
        <v>-2502.2466515853239</v>
      </c>
      <c r="L345">
        <v>2549.203227935775</v>
      </c>
      <c r="M345">
        <v>-78.98581108920807</v>
      </c>
      <c r="N345">
        <v>7.494580296181044E-5</v>
      </c>
      <c r="O345">
        <v>3.8505360813878938E-4</v>
      </c>
      <c r="P345">
        <v>5.1349551396295308E-5</v>
      </c>
      <c r="Q345">
        <v>3.239541391778074E-4</v>
      </c>
      <c r="R345">
        <v>102.16845335760125</v>
      </c>
      <c r="S345">
        <v>2.3596251565515132E-5</v>
      </c>
      <c r="T345">
        <v>6.1099468960981978E-5</v>
      </c>
      <c r="U345">
        <v>5500.3838040000383</v>
      </c>
      <c r="V345">
        <v>-14242.538844480721</v>
      </c>
      <c r="W345">
        <v>15267.748187858228</v>
      </c>
      <c r="X345">
        <v>-68.88373569595116</v>
      </c>
      <c r="Y345">
        <v>0.47234866765439648</v>
      </c>
      <c r="Z345">
        <v>-68.411387028296758</v>
      </c>
      <c r="AA345">
        <v>-4.491802973468034</v>
      </c>
      <c r="AB345" s="7">
        <f t="shared" si="45"/>
        <v>3170784.4107606378</v>
      </c>
      <c r="AC345" s="7">
        <f>等価回路パラメータ!$B$4/(等価回路パラメータ!$B$4^2+(AB345*等価回路パラメータ!$B$5)^2)</f>
        <v>1.1478955418293512E-9</v>
      </c>
      <c r="AD345" s="7">
        <f>-(AB345*等価回路パラメータ!$B$5)/(等価回路パラメータ!$B$4^2+(AB345*等価回路パラメータ!$B$5)^2)</f>
        <v>-6.9862606444763388E-5</v>
      </c>
      <c r="AE345" s="7">
        <f>AB345*等価回路パラメータ!$B$6</f>
        <v>3.4377433034048201E-5</v>
      </c>
      <c r="AF345" s="7">
        <f>1/等価回路パラメータ!$B$7</f>
        <v>2.0783638028968546E-5</v>
      </c>
      <c r="AG345" s="7">
        <f>AB345*等価回路パラメータ!$B$9-1/(AB345*等価回路パラメータ!$B$10)</f>
        <v>-10804.914952267964</v>
      </c>
      <c r="AH345" s="7">
        <f>等価回路パラメータ!$B$8/(等価回路パラメータ!$B$8^2+AG345^2)</f>
        <v>1.478981654894963E-7</v>
      </c>
      <c r="AI345" s="7">
        <f>-AG345/(等価回路パラメータ!$B$8^2+AG345^2)</f>
        <v>9.2550237620608628E-5</v>
      </c>
      <c r="AJ345" s="7">
        <f t="shared" si="46"/>
        <v>2.0932684089999873E-5</v>
      </c>
      <c r="AK345" s="7">
        <f t="shared" si="47"/>
        <v>5.7065064209893441E-5</v>
      </c>
      <c r="AL345" s="7">
        <f t="shared" si="48"/>
        <v>5665.7529354922026</v>
      </c>
      <c r="AM345" s="7">
        <f t="shared" si="49"/>
        <v>-15445.537403190072</v>
      </c>
      <c r="AN345" s="7">
        <f t="shared" si="50"/>
        <v>16451.911195948695</v>
      </c>
      <c r="AO345" s="9">
        <f t="shared" si="51"/>
        <v>-69.855884414401146</v>
      </c>
      <c r="AP345" s="9">
        <f t="shared" si="52"/>
        <v>84.324327132213767</v>
      </c>
      <c r="AQ345" s="9">
        <f t="shared" si="53"/>
        <v>-1.4444973861043877</v>
      </c>
    </row>
    <row r="346" spans="1:43">
      <c r="A346">
        <v>517347.94218441908</v>
      </c>
      <c r="B346">
        <v>-3.4281386477601768E-2</v>
      </c>
      <c r="C346">
        <v>-1.1225705822414651</v>
      </c>
      <c r="D346">
        <v>-2.3123452593363961E-2</v>
      </c>
      <c r="E346">
        <v>-0.94821358812203371</v>
      </c>
      <c r="F346">
        <v>0.9958698159520305</v>
      </c>
      <c r="G346">
        <v>-1.95141289119144E-2</v>
      </c>
      <c r="H346">
        <v>0.99720477967687182</v>
      </c>
      <c r="I346">
        <v>-1.6504696588100325E-2</v>
      </c>
      <c r="J346">
        <v>467.1741814771172</v>
      </c>
      <c r="K346">
        <v>-2442.5789999444582</v>
      </c>
      <c r="L346">
        <v>2486.8542150291969</v>
      </c>
      <c r="M346">
        <v>-79.172224124213656</v>
      </c>
      <c r="N346">
        <v>7.5540208631144165E-5</v>
      </c>
      <c r="O346">
        <v>3.9495531767286588E-4</v>
      </c>
      <c r="P346">
        <v>5.0771658132805475E-5</v>
      </c>
      <c r="Q346">
        <v>3.3318891744906924E-4</v>
      </c>
      <c r="R346">
        <v>102.50096476957417</v>
      </c>
      <c r="S346">
        <v>2.476855049833869E-5</v>
      </c>
      <c r="T346">
        <v>6.176640022379664E-5</v>
      </c>
      <c r="U346">
        <v>5592.9011999560717</v>
      </c>
      <c r="V346">
        <v>-13947.258397370082</v>
      </c>
      <c r="W346">
        <v>15026.861303528436</v>
      </c>
      <c r="X346">
        <v>-68.149035628906759</v>
      </c>
      <c r="Y346">
        <v>0.4842376738846163</v>
      </c>
      <c r="Z346">
        <v>-67.664797955022138</v>
      </c>
      <c r="AA346">
        <v>-4.2906812524444362</v>
      </c>
      <c r="AB346" s="7">
        <f t="shared" si="45"/>
        <v>3250592.989032736</v>
      </c>
      <c r="AC346" s="7">
        <f>等価回路パラメータ!$B$4/(等価回路パラメータ!$B$4^2+(AB346*等価回路パラメータ!$B$5)^2)</f>
        <v>1.0922212181672807E-9</v>
      </c>
      <c r="AD346" s="7">
        <f>-(AB346*等価回路パラメータ!$B$5)/(等価回路パラメータ!$B$4^2+(AB346*等価回路パラメータ!$B$5)^2)</f>
        <v>-6.8147339319457037E-5</v>
      </c>
      <c r="AE346" s="7">
        <f>AB346*等価回路パラメータ!$B$6</f>
        <v>3.524271231503012E-5</v>
      </c>
      <c r="AF346" s="7">
        <f>1/等価回路パラメータ!$B$7</f>
        <v>2.0783638028968546E-5</v>
      </c>
      <c r="AG346" s="7">
        <f>AB346*等価回路パラメータ!$B$9-1/(AB346*等価回路パラメータ!$B$10)</f>
        <v>-10539.30005536882</v>
      </c>
      <c r="AH346" s="7">
        <f>等価回路パラメータ!$B$8/(等価回路パラメータ!$B$8^2+AG346^2)</f>
        <v>1.5544683998831582E-7</v>
      </c>
      <c r="AI346" s="7">
        <f>-AG346/(等価回路パラメータ!$B$8^2+AG346^2)</f>
        <v>9.4882706698684791E-5</v>
      </c>
      <c r="AJ346" s="7">
        <f t="shared" si="46"/>
        <v>2.094017709017503E-5</v>
      </c>
      <c r="AK346" s="7">
        <f t="shared" si="47"/>
        <v>6.1978079694257875E-5</v>
      </c>
      <c r="AL346" s="7">
        <f t="shared" si="48"/>
        <v>4892.8238098219545</v>
      </c>
      <c r="AM346" s="7">
        <f t="shared" si="49"/>
        <v>-14481.626526329095</v>
      </c>
      <c r="AN346" s="7">
        <f t="shared" si="50"/>
        <v>15285.850701941292</v>
      </c>
      <c r="AO346" s="9">
        <f t="shared" si="51"/>
        <v>-71.33172772492172</v>
      </c>
      <c r="AP346" s="9">
        <f t="shared" si="52"/>
        <v>83.685792269653064</v>
      </c>
      <c r="AQ346" s="9">
        <f t="shared" si="53"/>
        <v>-3.666929769899582</v>
      </c>
    </row>
    <row r="347" spans="1:43">
      <c r="A347">
        <v>530369.57922716951</v>
      </c>
      <c r="B347">
        <v>-3.3226848615281121E-2</v>
      </c>
      <c r="C347">
        <v>-1.1586222041404921</v>
      </c>
      <c r="D347">
        <v>-2.374419604636388E-2</v>
      </c>
      <c r="E347">
        <v>-0.96324358427148127</v>
      </c>
      <c r="F347">
        <v>0.99597825268649121</v>
      </c>
      <c r="G347">
        <v>-2.0143191117328499E-2</v>
      </c>
      <c r="H347">
        <v>0.99712915269597069</v>
      </c>
      <c r="I347">
        <v>-1.6765087514193928E-2</v>
      </c>
      <c r="J347">
        <v>424.89136824454152</v>
      </c>
      <c r="K347">
        <v>-2377.5235505668106</v>
      </c>
      <c r="L347">
        <v>2415.1916918349425</v>
      </c>
      <c r="M347">
        <v>-79.867537768236502</v>
      </c>
      <c r="N347">
        <v>7.2840798210679127E-5</v>
      </c>
      <c r="O347">
        <v>4.0758821226112124E-4</v>
      </c>
      <c r="P347">
        <v>5.21222907886025E-5</v>
      </c>
      <c r="Q347">
        <v>3.3849394284828007E-4</v>
      </c>
      <c r="R347">
        <v>101.57630890042856</v>
      </c>
      <c r="S347">
        <v>2.0718507422076627E-5</v>
      </c>
      <c r="T347">
        <v>6.909426941284117E-5</v>
      </c>
      <c r="U347">
        <v>3981.8208634206203</v>
      </c>
      <c r="V347">
        <v>-13278.997269740614</v>
      </c>
      <c r="W347">
        <v>13863.140548885394</v>
      </c>
      <c r="X347">
        <v>-73.308191378757826</v>
      </c>
      <c r="Y347">
        <v>0.49642592615663067</v>
      </c>
      <c r="Z347">
        <v>-72.811765452601193</v>
      </c>
      <c r="AA347">
        <v>-3.9848025557245914</v>
      </c>
      <c r="AB347" s="7">
        <f t="shared" si="45"/>
        <v>3332410.3475751709</v>
      </c>
      <c r="AC347" s="7">
        <f>等価回路パラメータ!$B$4/(等価回路パラメータ!$B$4^2+(AB347*等価回路パラメータ!$B$5)^2)</f>
        <v>1.0392471666131833E-9</v>
      </c>
      <c r="AD347" s="7">
        <f>-(AB347*等価回路パラメータ!$B$5)/(等価回路パラメータ!$B$4^2+(AB347*等価回路パラメータ!$B$5)^2)</f>
        <v>-6.6474185442681258E-5</v>
      </c>
      <c r="AE347" s="7">
        <f>AB347*等価回路パラメータ!$B$6</f>
        <v>3.6129770657681848E-5</v>
      </c>
      <c r="AF347" s="7">
        <f>1/等価回路パラメータ!$B$7</f>
        <v>2.0783638028968546E-5</v>
      </c>
      <c r="AG347" s="7">
        <f>AB347*等価回路パラメータ!$B$9-1/(AB347*等価回路パラメータ!$B$10)</f>
        <v>-10280.198166430295</v>
      </c>
      <c r="AH347" s="7">
        <f>等価回路パラメータ!$B$8/(等価回路パラメータ!$B$8^2+AG347^2)</f>
        <v>1.6338132122069925E-7</v>
      </c>
      <c r="AI347" s="7">
        <f>-AG347/(等価回路パラメータ!$B$8^2+AG347^2)</f>
        <v>9.7274115028931371E-5</v>
      </c>
      <c r="AJ347" s="7">
        <f t="shared" si="46"/>
        <v>2.0948058597355856E-5</v>
      </c>
      <c r="AK347" s="7">
        <f t="shared" si="47"/>
        <v>6.6929700243931954E-5</v>
      </c>
      <c r="AL347" s="7">
        <f t="shared" si="48"/>
        <v>4259.115428771287</v>
      </c>
      <c r="AM347" s="7">
        <f t="shared" si="49"/>
        <v>-13608.006566677708</v>
      </c>
      <c r="AN347" s="7">
        <f t="shared" si="50"/>
        <v>14258.95883135726</v>
      </c>
      <c r="AO347" s="9">
        <f t="shared" si="51"/>
        <v>-72.620610945010313</v>
      </c>
      <c r="AP347" s="9">
        <f t="shared" si="52"/>
        <v>83.081756302316364</v>
      </c>
      <c r="AQ347" s="9">
        <f t="shared" si="53"/>
        <v>0.19115450759088048</v>
      </c>
    </row>
    <row r="348" spans="1:43">
      <c r="A348">
        <v>543718.9706059231</v>
      </c>
      <c r="B348">
        <v>-3.4069492739068792E-2</v>
      </c>
      <c r="C348">
        <v>-1.1922661373052961</v>
      </c>
      <c r="D348">
        <v>-2.3950507568546209E-2</v>
      </c>
      <c r="E348">
        <v>-0.99391388758266253</v>
      </c>
      <c r="F348">
        <v>0.99586963597311751</v>
      </c>
      <c r="G348">
        <v>-2.0726012668485644E-2</v>
      </c>
      <c r="H348">
        <v>0.99709635171764377</v>
      </c>
      <c r="I348">
        <v>-1.7298435218108015E-2</v>
      </c>
      <c r="J348">
        <v>410.74514062629896</v>
      </c>
      <c r="K348">
        <v>-2310.9983422538007</v>
      </c>
      <c r="L348">
        <v>2347.2164170455039</v>
      </c>
      <c r="M348">
        <v>-79.921781524674159</v>
      </c>
      <c r="N348">
        <v>7.4553178862004054E-5</v>
      </c>
      <c r="O348">
        <v>4.1946271719035648E-4</v>
      </c>
      <c r="P348">
        <v>5.2416408337480386E-5</v>
      </c>
      <c r="Q348">
        <v>3.4927904224486866E-4</v>
      </c>
      <c r="R348">
        <v>102.23937198609161</v>
      </c>
      <c r="S348">
        <v>2.2136770524523668E-5</v>
      </c>
      <c r="T348">
        <v>7.0183674945487821E-5</v>
      </c>
      <c r="U348">
        <v>4087.4538384083512</v>
      </c>
      <c r="V348">
        <v>-12959.095873164229</v>
      </c>
      <c r="W348">
        <v>13588.430547012458</v>
      </c>
      <c r="X348">
        <v>-72.494102256394598</v>
      </c>
      <c r="Y348">
        <v>0.50892095648714397</v>
      </c>
      <c r="Z348">
        <v>-71.985181299907453</v>
      </c>
      <c r="AA348">
        <v>-3.7933275786154823</v>
      </c>
      <c r="AB348" s="7">
        <f t="shared" si="45"/>
        <v>3416287.0473459451</v>
      </c>
      <c r="AC348" s="7">
        <f>等価回路パラメータ!$B$4/(等価回路パラメータ!$B$4^2+(AB348*等価回路パラメータ!$B$5)^2)</f>
        <v>9.8884242070040267E-10</v>
      </c>
      <c r="AD348" s="7">
        <f>-(AB348*等価回路パラメータ!$B$5)/(等価回路パラメータ!$B$4^2+(AB348*等価回路パラメータ!$B$5)^2)</f>
        <v>-6.484211084971397E-5</v>
      </c>
      <c r="AE348" s="7">
        <f>AB348*等価回路パラメータ!$B$6</f>
        <v>3.7039156240536739E-5</v>
      </c>
      <c r="AF348" s="7">
        <f>1/等価回路パラメータ!$B$7</f>
        <v>2.0783638028968546E-5</v>
      </c>
      <c r="AG348" s="7">
        <f>AB348*等価回路パラメータ!$B$9-1/(AB348*等価回路パラメータ!$B$10)</f>
        <v>-10027.44916735571</v>
      </c>
      <c r="AH348" s="7">
        <f>等価回路パラメータ!$B$8/(等価回路パラメータ!$B$8^2+AG348^2)</f>
        <v>1.7172138237344535E-7</v>
      </c>
      <c r="AI348" s="7">
        <f>-AG348/(等価回路パラメータ!$B$8^2+AG348^2)</f>
        <v>9.9725964028080872E-5</v>
      </c>
      <c r="AJ348" s="7">
        <f t="shared" si="46"/>
        <v>2.0956348253762691E-5</v>
      </c>
      <c r="AK348" s="7">
        <f t="shared" si="47"/>
        <v>7.1923009418903641E-5</v>
      </c>
      <c r="AL348" s="7">
        <f t="shared" si="48"/>
        <v>3734.1447498378197</v>
      </c>
      <c r="AM348" s="7">
        <f t="shared" si="49"/>
        <v>-12815.731288771338</v>
      </c>
      <c r="AN348" s="7">
        <f t="shared" si="50"/>
        <v>13348.663059600165</v>
      </c>
      <c r="AO348" s="9">
        <f t="shared" si="51"/>
        <v>-73.755358130973875</v>
      </c>
      <c r="AP348" s="9">
        <f t="shared" si="52"/>
        <v>82.508755419010072</v>
      </c>
      <c r="AQ348" s="9">
        <f t="shared" si="53"/>
        <v>-1.7701768310664079</v>
      </c>
    </row>
    <row r="349" spans="1:43">
      <c r="A349">
        <v>557404.36589056184</v>
      </c>
      <c r="B349">
        <v>-3.4561231670091098E-2</v>
      </c>
      <c r="C349">
        <v>-1.228551221639862</v>
      </c>
      <c r="D349">
        <v>-2.3532551961938489E-2</v>
      </c>
      <c r="E349">
        <v>-1.005519369951031</v>
      </c>
      <c r="F349">
        <v>0.99579993325625071</v>
      </c>
      <c r="G349">
        <v>-2.1355477882230103E-2</v>
      </c>
      <c r="H349">
        <v>0.99714080757988399</v>
      </c>
      <c r="I349">
        <v>-1.7501242715847361E-2</v>
      </c>
      <c r="J349">
        <v>391.75509851912676</v>
      </c>
      <c r="K349">
        <v>-2245.1119745286655</v>
      </c>
      <c r="L349">
        <v>2279.0348473394902</v>
      </c>
      <c r="M349">
        <v>-80.101973033525837</v>
      </c>
      <c r="N349">
        <v>7.5424549660171858E-5</v>
      </c>
      <c r="O349">
        <v>4.3225106770937487E-4</v>
      </c>
      <c r="P349">
        <v>5.1376508697794192E-5</v>
      </c>
      <c r="Q349">
        <v>3.5333999641151763E-4</v>
      </c>
      <c r="R349">
        <v>100.88870927861851</v>
      </c>
      <c r="S349">
        <v>2.4048040962377666E-5</v>
      </c>
      <c r="T349">
        <v>7.8911071297857243E-5</v>
      </c>
      <c r="U349">
        <v>3533.7403291445353</v>
      </c>
      <c r="V349">
        <v>-11595.590488950476</v>
      </c>
      <c r="W349">
        <v>12122.088908321919</v>
      </c>
      <c r="X349">
        <v>-73.051471655565379</v>
      </c>
      <c r="Y349">
        <v>0.5217304864735659</v>
      </c>
      <c r="Z349">
        <v>-72.529741169091807</v>
      </c>
      <c r="AA349">
        <v>-3.3108738598365623</v>
      </c>
      <c r="AB349" s="7">
        <f t="shared" si="45"/>
        <v>3502274.9219213324</v>
      </c>
      <c r="AC349" s="7">
        <f>等価回路パラメータ!$B$4/(等価回路パラメータ!$B$4^2+(AB349*等価回路パラメータ!$B$5)^2)</f>
        <v>9.4088236599447898E-10</v>
      </c>
      <c r="AD349" s="7">
        <f>-(AB349*等価回路パラメータ!$B$5)/(等価回路パラメータ!$B$4^2+(AB349*等価回路パラメータ!$B$5)^2)</f>
        <v>-6.325010696174074E-5</v>
      </c>
      <c r="AE349" s="7">
        <f>AB349*等価回路パラメータ!$B$6</f>
        <v>3.7971431039770526E-5</v>
      </c>
      <c r="AF349" s="7">
        <f>1/等価回路パラメータ!$B$7</f>
        <v>2.0783638028968546E-5</v>
      </c>
      <c r="AG349" s="7">
        <f>AB349*等価回路パラメータ!$B$9-1/(AB349*等価回路パラメータ!$B$10)</f>
        <v>-9780.8968659658585</v>
      </c>
      <c r="AH349" s="7">
        <f>等価回路パラメータ!$B$8/(等価回路パラメータ!$B$8^2+AG349^2)</f>
        <v>1.8048781578357577E-7</v>
      </c>
      <c r="AI349" s="7">
        <f>-AG349/(等価回路パラメータ!$B$8^2+AG349^2)</f>
        <v>1.0223979429436052E-4</v>
      </c>
      <c r="AJ349" s="7">
        <f t="shared" si="46"/>
        <v>2.0965066727118114E-5</v>
      </c>
      <c r="AK349" s="7">
        <f t="shared" si="47"/>
        <v>7.6961118372390297E-5</v>
      </c>
      <c r="AL349" s="7">
        <f t="shared" si="48"/>
        <v>3295.0741597156343</v>
      </c>
      <c r="AM349" s="7">
        <f t="shared" si="49"/>
        <v>-12095.959233159025</v>
      </c>
      <c r="AN349" s="7">
        <f t="shared" si="50"/>
        <v>12536.735758891577</v>
      </c>
      <c r="AO349" s="9">
        <f t="shared" si="51"/>
        <v>-74.76174122886826</v>
      </c>
      <c r="AP349" s="9">
        <f t="shared" si="52"/>
        <v>81.963689443700048</v>
      </c>
      <c r="AQ349" s="9">
        <f t="shared" si="53"/>
        <v>-2.2320000597764533</v>
      </c>
    </row>
    <row r="350" spans="1:43">
      <c r="A350">
        <v>571434.22229247249</v>
      </c>
      <c r="B350">
        <v>-3.4569085522204661E-2</v>
      </c>
      <c r="C350">
        <v>-1.2678489773255419</v>
      </c>
      <c r="D350">
        <v>-2.507522147543308E-2</v>
      </c>
      <c r="E350">
        <v>-1.0377630007821781</v>
      </c>
      <c r="F350">
        <v>0.99578415144315624</v>
      </c>
      <c r="G350">
        <v>-2.2038447381889752E-2</v>
      </c>
      <c r="H350">
        <v>0.99695371965188007</v>
      </c>
      <c r="I350">
        <v>-1.8059180692946226E-2</v>
      </c>
      <c r="J350">
        <v>367.20736909424505</v>
      </c>
      <c r="K350">
        <v>-2179.915819491423</v>
      </c>
      <c r="L350">
        <v>2210.6275651918572</v>
      </c>
      <c r="M350">
        <v>-80.438276674054194</v>
      </c>
      <c r="N350">
        <v>7.5141563228855161E-5</v>
      </c>
      <c r="O350">
        <v>4.4607569501650159E-4</v>
      </c>
      <c r="P350">
        <v>5.4750275999508298E-5</v>
      </c>
      <c r="Q350">
        <v>3.6473397753609125E-4</v>
      </c>
      <c r="R350">
        <v>101.58512244078791</v>
      </c>
      <c r="S350">
        <v>2.0391287229346863E-5</v>
      </c>
      <c r="T350">
        <v>8.1341717480410336E-5</v>
      </c>
      <c r="U350">
        <v>2899.6695803308876</v>
      </c>
      <c r="V350">
        <v>-11566.906058307228</v>
      </c>
      <c r="W350">
        <v>11924.822826222651</v>
      </c>
      <c r="X350">
        <v>-75.926731587606866</v>
      </c>
      <c r="Y350">
        <v>0.53486243206575423</v>
      </c>
      <c r="Z350">
        <v>-75.391869155541116</v>
      </c>
      <c r="AA350">
        <v>-3.2215961236514077</v>
      </c>
      <c r="AB350" s="7">
        <f t="shared" si="45"/>
        <v>3590427.1095276568</v>
      </c>
      <c r="AC350" s="7">
        <f>等価回路パラメータ!$B$4/(等価回路パラメータ!$B$4^2+(AB350*等価回路パラメータ!$B$5)^2)</f>
        <v>8.9524843201189704E-10</v>
      </c>
      <c r="AD350" s="7">
        <f>-(AB350*等価回路パラメータ!$B$5)/(等価回路パラメータ!$B$4^2+(AB350*等価回路パラメータ!$B$5)^2)</f>
        <v>-6.1697189962579726E-5</v>
      </c>
      <c r="AE350" s="7">
        <f>AB350*等価回路パラメータ!$B$6</f>
        <v>3.8927171176487768E-5</v>
      </c>
      <c r="AF350" s="7">
        <f>1/等価回路パラメータ!$B$7</f>
        <v>2.0783638028968546E-5</v>
      </c>
      <c r="AG350" s="7">
        <f>AB350*等価回路パラメータ!$B$9-1/(AB350*等価回路パラメータ!$B$10)</f>
        <v>-9540.388899476382</v>
      </c>
      <c r="AH350" s="7">
        <f>等価回路パラメータ!$B$8/(等価回路パラメータ!$B$8^2+AG350^2)</f>
        <v>1.8970248606763887E-7</v>
      </c>
      <c r="AI350" s="7">
        <f>-AG350/(等価回路パラメータ!$B$8^2+AG350^2)</f>
        <v>1.0481718670185929E-4</v>
      </c>
      <c r="AJ350" s="7">
        <f t="shared" si="46"/>
        <v>2.0974235763468196E-5</v>
      </c>
      <c r="AK350" s="7">
        <f t="shared" si="47"/>
        <v>8.2047167915767332E-5</v>
      </c>
      <c r="AL350" s="7">
        <f t="shared" si="48"/>
        <v>2924.6013475388063</v>
      </c>
      <c r="AM350" s="7">
        <f t="shared" si="49"/>
        <v>-11440.476809464357</v>
      </c>
      <c r="AN350" s="7">
        <f t="shared" si="50"/>
        <v>11808.378494523182</v>
      </c>
      <c r="AO350" s="9">
        <f t="shared" si="51"/>
        <v>-75.660221091444001</v>
      </c>
      <c r="AP350" s="9">
        <f t="shared" si="52"/>
        <v>81.443805303279206</v>
      </c>
      <c r="AQ350" s="9">
        <f t="shared" si="53"/>
        <v>-0.26835193590289919</v>
      </c>
    </row>
    <row r="351" spans="1:43">
      <c r="A351">
        <v>585817.20989087783</v>
      </c>
      <c r="B351">
        <v>-3.510445325752555E-2</v>
      </c>
      <c r="C351">
        <v>-1.295243023624209</v>
      </c>
      <c r="D351">
        <v>-2.4256249747130271E-2</v>
      </c>
      <c r="E351">
        <v>-1.0595743029202249</v>
      </c>
      <c r="F351">
        <v>0.9957121265965333</v>
      </c>
      <c r="G351">
        <v>-2.2513157807483357E-2</v>
      </c>
      <c r="H351">
        <v>0.99704077681781567</v>
      </c>
      <c r="I351">
        <v>-1.8440437379334193E-2</v>
      </c>
      <c r="J351">
        <v>356.75875449555281</v>
      </c>
      <c r="K351">
        <v>-2134.6062573984154</v>
      </c>
      <c r="L351">
        <v>2164.2136408020556</v>
      </c>
      <c r="M351">
        <v>-80.511797674148752</v>
      </c>
      <c r="N351">
        <v>7.6168320403009483E-5</v>
      </c>
      <c r="O351">
        <v>4.5574038842491316E-4</v>
      </c>
      <c r="P351">
        <v>5.2711585531840655E-5</v>
      </c>
      <c r="Q351">
        <v>3.723638396141046E-4</v>
      </c>
      <c r="R351">
        <v>101.16388645239986</v>
      </c>
      <c r="S351">
        <v>2.3456734871168827E-5</v>
      </c>
      <c r="T351">
        <v>8.3376548810808562E-5</v>
      </c>
      <c r="U351">
        <v>3126.7861621079296</v>
      </c>
      <c r="V351">
        <v>-11114.106055160528</v>
      </c>
      <c r="W351">
        <v>11545.568202081071</v>
      </c>
      <c r="X351">
        <v>-74.286853258329771</v>
      </c>
      <c r="Y351">
        <v>0.54832490845786175</v>
      </c>
      <c r="Z351">
        <v>-73.738528349871913</v>
      </c>
      <c r="AA351">
        <v>-3.0194826762700528</v>
      </c>
      <c r="AB351" s="7">
        <f t="shared" si="45"/>
        <v>3680798.0858793035</v>
      </c>
      <c r="AC351" s="7">
        <f>等価回路パラメータ!$B$4/(等価回路パラメータ!$B$4^2+(AB351*等価回路パラメータ!$B$5)^2)</f>
        <v>8.5182779908115068E-10</v>
      </c>
      <c r="AD351" s="7">
        <f>-(AB351*等価回路パラメータ!$B$5)/(等価回路パラメータ!$B$4^2+(AB351*等価回路パラメータ!$B$5)^2)</f>
        <v>-6.0182400190709565E-5</v>
      </c>
      <c r="AE351" s="7">
        <f>AB351*等価回路パラメータ!$B$6</f>
        <v>3.9906967272749331E-5</v>
      </c>
      <c r="AF351" s="7">
        <f>1/等価回路パラメータ!$B$7</f>
        <v>2.0783638028968546E-5</v>
      </c>
      <c r="AG351" s="7">
        <f>AB351*等価回路パラメータ!$B$9-1/(AB351*等価回路パラメータ!$B$10)</f>
        <v>-9305.776640341599</v>
      </c>
      <c r="AH351" s="7">
        <f>等価回路パラメータ!$B$8/(等価回路パラメータ!$B$8^2+AG351^2)</f>
        <v>1.9938838608323283E-7</v>
      </c>
      <c r="AI351" s="7">
        <f>-AG351/(等価回路パラメータ!$B$8^2+AG351^2)</f>
        <v>1.074597635308792E-4</v>
      </c>
      <c r="AJ351" s="7">
        <f t="shared" si="46"/>
        <v>2.0983878242850859E-5</v>
      </c>
      <c r="AK351" s="7">
        <f t="shared" si="47"/>
        <v>8.718433061291897E-5</v>
      </c>
      <c r="AL351" s="7">
        <f t="shared" si="48"/>
        <v>2609.4707714054061</v>
      </c>
      <c r="AM351" s="7">
        <f t="shared" si="49"/>
        <v>-10841.892991657434</v>
      </c>
      <c r="AN351" s="7">
        <f t="shared" si="50"/>
        <v>11151.501304728872</v>
      </c>
      <c r="AO351" s="9">
        <f t="shared" si="51"/>
        <v>-76.46721359136896</v>
      </c>
      <c r="AP351" s="9">
        <f t="shared" si="52"/>
        <v>80.946666790675749</v>
      </c>
      <c r="AQ351" s="9">
        <f t="shared" si="53"/>
        <v>-2.7286852414970326</v>
      </c>
    </row>
    <row r="352" spans="1:43">
      <c r="A352">
        <v>600562.21699071559</v>
      </c>
      <c r="B352">
        <v>-3.5020297044612778E-2</v>
      </c>
      <c r="C352">
        <v>-1.3422861566245849</v>
      </c>
      <c r="D352">
        <v>-2.4890327529056799E-2</v>
      </c>
      <c r="E352">
        <v>-1.0871710543996189</v>
      </c>
      <c r="F352">
        <v>0.99570295353965388</v>
      </c>
      <c r="G352">
        <v>-2.3330913146036979E-2</v>
      </c>
      <c r="H352">
        <v>0.99695899768933283</v>
      </c>
      <c r="I352">
        <v>-1.8919282900588998E-2</v>
      </c>
      <c r="J352">
        <v>330.43168150507762</v>
      </c>
      <c r="K352">
        <v>-2064.4767093935502</v>
      </c>
      <c r="L352">
        <v>2090.7532565491065</v>
      </c>
      <c r="M352">
        <v>-80.906600116691479</v>
      </c>
      <c r="N352">
        <v>7.5592048843669754E-5</v>
      </c>
      <c r="O352">
        <v>4.7228529523037804E-4</v>
      </c>
      <c r="P352">
        <v>5.3999669553215859E-5</v>
      </c>
      <c r="Q352">
        <v>3.8208884722038612E-4</v>
      </c>
      <c r="R352">
        <v>101.257333570068</v>
      </c>
      <c r="S352">
        <v>2.1592379290453896E-5</v>
      </c>
      <c r="T352">
        <v>9.0196448009991913E-5</v>
      </c>
      <c r="U352">
        <v>2510.2659725026529</v>
      </c>
      <c r="V352">
        <v>-10485.971519599394</v>
      </c>
      <c r="W352">
        <v>10782.255513692593</v>
      </c>
      <c r="X352">
        <v>-76.537167050835066</v>
      </c>
      <c r="Y352">
        <v>0.56212623510330983</v>
      </c>
      <c r="Z352">
        <v>-75.975040815731759</v>
      </c>
      <c r="AA352">
        <v>-2.7788864388231693</v>
      </c>
      <c r="AB352" s="7">
        <f t="shared" si="45"/>
        <v>3773443.6978432625</v>
      </c>
      <c r="AC352" s="7">
        <f>等価回路パラメータ!$B$4/(等価回路パラメータ!$B$4^2+(AB352*等価回路パラメータ!$B$5)^2)</f>
        <v>8.1051311942139881E-10</v>
      </c>
      <c r="AD352" s="7">
        <f>-(AB352*等価回路パラメータ!$B$5)/(等価回路パラメータ!$B$4^2+(AB352*等価回路パラメータ!$B$5)^2)</f>
        <v>-5.8704801546224026E-5</v>
      </c>
      <c r="AE352" s="7">
        <f>AB352*等価回路パラメータ!$B$6</f>
        <v>4.0911424816561142E-5</v>
      </c>
      <c r="AF352" s="7">
        <f>1/等価回路パラメータ!$B$7</f>
        <v>2.0783638028968546E-5</v>
      </c>
      <c r="AG352" s="7">
        <f>AB352*等価回路パラメータ!$B$9-1/(AB352*等価回路パラメータ!$B$10)</f>
        <v>-9076.9151044066512</v>
      </c>
      <c r="AH352" s="7">
        <f>等価回路パラメータ!$B$8/(等価回路パラメータ!$B$8^2+AG352^2)</f>
        <v>2.095696958801951E-7</v>
      </c>
      <c r="AI352" s="7">
        <f>-AG352/(等価回路パラメータ!$B$8^2+AG352^2)</f>
        <v>1.1016918963583768E-4</v>
      </c>
      <c r="AJ352" s="7">
        <f t="shared" si="46"/>
        <v>2.0994018237968165E-5</v>
      </c>
      <c r="AK352" s="7">
        <f t="shared" si="47"/>
        <v>9.2375812906174797E-5</v>
      </c>
      <c r="AL352" s="7">
        <f t="shared" si="48"/>
        <v>2339.416711537538</v>
      </c>
      <c r="AM352" s="7">
        <f t="shared" si="49"/>
        <v>-10293.671178380635</v>
      </c>
      <c r="AN352" s="7">
        <f t="shared" si="50"/>
        <v>10556.161086249362</v>
      </c>
      <c r="AO352" s="9">
        <f t="shared" si="51"/>
        <v>-77.196019799852834</v>
      </c>
      <c r="AP352" s="9">
        <f t="shared" si="52"/>
        <v>80.470120178014852</v>
      </c>
      <c r="AQ352" s="9">
        <f t="shared" si="53"/>
        <v>-1.220978984121075</v>
      </c>
    </row>
    <row r="353" spans="1:43">
      <c r="A353">
        <v>615678.35561537661</v>
      </c>
      <c r="B353">
        <v>-3.5632816798522371E-2</v>
      </c>
      <c r="C353">
        <v>-1.3787755902310439</v>
      </c>
      <c r="D353">
        <v>-2.4628109335158192E-2</v>
      </c>
      <c r="E353">
        <v>-1.1057829498077469</v>
      </c>
      <c r="F353">
        <v>0.99561768069140577</v>
      </c>
      <c r="G353">
        <v>-2.3963342580943455E-2</v>
      </c>
      <c r="H353">
        <v>0.99698289681917895</v>
      </c>
      <c r="I353">
        <v>-1.924371385533389E-2</v>
      </c>
      <c r="J353">
        <v>317.94923742319145</v>
      </c>
      <c r="K353">
        <v>-2010.9216923035087</v>
      </c>
      <c r="L353">
        <v>2035.9022005378342</v>
      </c>
      <c r="M353">
        <v>-81.015273167823807</v>
      </c>
      <c r="N353">
        <v>7.6708583674264504E-5</v>
      </c>
      <c r="O353">
        <v>4.8515592031800786E-4</v>
      </c>
      <c r="P353">
        <v>5.3266668198347972E-5</v>
      </c>
      <c r="Q353">
        <v>3.8861750456439548E-4</v>
      </c>
      <c r="R353">
        <v>100.45894298434555</v>
      </c>
      <c r="S353">
        <v>2.3441915475916531E-5</v>
      </c>
      <c r="T353">
        <v>9.6538415753612381E-5</v>
      </c>
      <c r="U353">
        <v>2375.2625668701903</v>
      </c>
      <c r="V353">
        <v>-9781.7981401770085</v>
      </c>
      <c r="W353">
        <v>10066.054197983693</v>
      </c>
      <c r="X353">
        <v>-76.351334153936278</v>
      </c>
      <c r="Y353">
        <v>0.57627494085599251</v>
      </c>
      <c r="Z353">
        <v>-75.775059213080283</v>
      </c>
      <c r="AA353">
        <v>-2.528627995668649</v>
      </c>
      <c r="AB353" s="7">
        <f t="shared" si="45"/>
        <v>3868421.1979510225</v>
      </c>
      <c r="AC353" s="7">
        <f>等価回路パラメータ!$B$4/(等価回路パラメータ!$B$4^2+(AB353*等価回路パラメータ!$B$5)^2)</f>
        <v>7.7120225174913852E-10</v>
      </c>
      <c r="AD353" s="7">
        <f>-(AB353*等価回路パラメータ!$B$5)/(等価回路パラメータ!$B$4^2+(AB353*等価回路パラメータ!$B$5)^2)</f>
        <v>-5.7263480912346902E-5</v>
      </c>
      <c r="AE353" s="7">
        <f>AB353*等価回路パラメータ!$B$6</f>
        <v>4.1941164536049855E-5</v>
      </c>
      <c r="AF353" s="7">
        <f>1/等価回路パラメータ!$B$7</f>
        <v>2.0783638028968546E-5</v>
      </c>
      <c r="AG353" s="7">
        <f>AB353*等価回路パラメータ!$B$9-1/(AB353*等価回路パラメータ!$B$10)</f>
        <v>-8853.6628613111079</v>
      </c>
      <c r="AH353" s="7">
        <f>等価回路パラメータ!$B$8/(等価回路パラメータ!$B$8^2+AG353^2)</f>
        <v>2.2027184480832221E-7</v>
      </c>
      <c r="AI353" s="7">
        <f>-AG353/(等価回路パラメータ!$B$8^2+AG353^2)</f>
        <v>1.1294717365238159E-4</v>
      </c>
      <c r="AJ353" s="7">
        <f t="shared" si="46"/>
        <v>2.1004681076028617E-5</v>
      </c>
      <c r="AK353" s="7">
        <f t="shared" si="47"/>
        <v>9.7624857276084551E-5</v>
      </c>
      <c r="AL353" s="7">
        <f t="shared" si="48"/>
        <v>2106.4061961544958</v>
      </c>
      <c r="AM353" s="7">
        <f t="shared" si="49"/>
        <v>-9790.084577847967</v>
      </c>
      <c r="AN353" s="7">
        <f t="shared" si="50"/>
        <v>10014.125179196366</v>
      </c>
      <c r="AO353" s="9">
        <f t="shared" si="51"/>
        <v>-77.85751669369094</v>
      </c>
      <c r="AP353" s="9">
        <f t="shared" si="52"/>
        <v>80.012260317839491</v>
      </c>
      <c r="AQ353" s="9">
        <f t="shared" si="53"/>
        <v>-2.0824574806106568</v>
      </c>
    </row>
    <row r="354" spans="1:43">
      <c r="A354">
        <v>631174.96713769122</v>
      </c>
      <c r="B354">
        <v>-3.503472281024058E-2</v>
      </c>
      <c r="C354">
        <v>-1.4210057554427351</v>
      </c>
      <c r="D354">
        <v>-2.4657143519383019E-2</v>
      </c>
      <c r="E354">
        <v>-1.135734982984246</v>
      </c>
      <c r="F354">
        <v>0.99566830542868778</v>
      </c>
      <c r="G354">
        <v>-2.4698862078362843E-2</v>
      </c>
      <c r="H354">
        <v>0.99696936815835946</v>
      </c>
      <c r="I354">
        <v>-1.9764829505368741E-2</v>
      </c>
      <c r="J354">
        <v>293.26503394503976</v>
      </c>
      <c r="K354">
        <v>-1956.1203630177808</v>
      </c>
      <c r="L354">
        <v>1977.9816113269608</v>
      </c>
      <c r="M354">
        <v>-81.473617863326425</v>
      </c>
      <c r="N354">
        <v>7.4957619444829829E-5</v>
      </c>
      <c r="O354">
        <v>4.9997820669902334E-4</v>
      </c>
      <c r="P354">
        <v>5.3128062496505113E-5</v>
      </c>
      <c r="Q354">
        <v>3.991438517776164E-4</v>
      </c>
      <c r="R354">
        <v>100.64676250268379</v>
      </c>
      <c r="S354">
        <v>2.1829556948324716E-5</v>
      </c>
      <c r="T354">
        <v>1.0083435492140694E-4</v>
      </c>
      <c r="U354">
        <v>2050.8604521539669</v>
      </c>
      <c r="V354">
        <v>-9473.2655919817298</v>
      </c>
      <c r="W354">
        <v>9692.7183787848753</v>
      </c>
      <c r="X354">
        <v>-77.784585433226994</v>
      </c>
      <c r="Y354">
        <v>0.59077976924087905</v>
      </c>
      <c r="Z354">
        <v>-77.193805663986112</v>
      </c>
      <c r="AA354">
        <v>-2.388746583255025</v>
      </c>
      <c r="AB354" s="7">
        <f t="shared" si="45"/>
        <v>3965789.2797790994</v>
      </c>
      <c r="AC354" s="7">
        <f>等価回路パラメータ!$B$4/(等価回路パラメータ!$B$4^2+(AB354*等価回路パラメータ!$B$5)^2)</f>
        <v>7.337980087567884E-10</v>
      </c>
      <c r="AD354" s="7">
        <f>-(AB354*等価回路パラメータ!$B$5)/(等価回路パラメータ!$B$4^2+(AB354*等価回路パラメータ!$B$5)^2)</f>
        <v>-5.5857547591150413E-5</v>
      </c>
      <c r="AE354" s="7">
        <f>AB354*等価回路パラメータ!$B$6</f>
        <v>4.2996822783056137E-5</v>
      </c>
      <c r="AF354" s="7">
        <f>1/等価回路パラメータ!$B$7</f>
        <v>2.0783638028968546E-5</v>
      </c>
      <c r="AG354" s="7">
        <f>AB354*等価回路パラメータ!$B$9-1/(AB354*等価回路パラメータ!$B$10)</f>
        <v>-8635.8819470887884</v>
      </c>
      <c r="AH354" s="7">
        <f>等価回路パラメータ!$B$8/(等価回路パラメータ!$B$8^2+AG354^2)</f>
        <v>2.3152157695851513E-7</v>
      </c>
      <c r="AI354" s="7">
        <f>-AG354/(等価回路パラメータ!$B$8^2+AG354^2)</f>
        <v>1.1579546924546933E-4</v>
      </c>
      <c r="AJ354" s="7">
        <f t="shared" si="46"/>
        <v>2.1015893403935817E-5</v>
      </c>
      <c r="AK354" s="7">
        <f t="shared" si="47"/>
        <v>1.0293474443737505E-4</v>
      </c>
      <c r="AL354" s="7">
        <f t="shared" si="48"/>
        <v>1904.0913860931278</v>
      </c>
      <c r="AM354" s="7">
        <f t="shared" si="49"/>
        <v>-9326.1398145556523</v>
      </c>
      <c r="AN354" s="7">
        <f t="shared" si="50"/>
        <v>9518.5318115365972</v>
      </c>
      <c r="AO354" s="9">
        <f t="shared" si="51"/>
        <v>-78.46067555712068</v>
      </c>
      <c r="AP354" s="9">
        <f t="shared" si="52"/>
        <v>79.571399313653927</v>
      </c>
      <c r="AQ354" s="9">
        <f t="shared" si="53"/>
        <v>-1.266869893134583</v>
      </c>
    </row>
    <row r="355" spans="1:43">
      <c r="A355">
        <v>647061.6280526527</v>
      </c>
      <c r="B355">
        <v>-3.5742825368198942E-2</v>
      </c>
      <c r="C355">
        <v>-1.464266712745228</v>
      </c>
      <c r="D355">
        <v>-2.397761239411586E-2</v>
      </c>
      <c r="E355">
        <v>-1.158304938435577</v>
      </c>
      <c r="F355">
        <v>0.99556820750367092</v>
      </c>
      <c r="G355">
        <v>-2.5448555744489693E-2</v>
      </c>
      <c r="H355">
        <v>0.99703950429454724</v>
      </c>
      <c r="I355">
        <v>-2.0159131235789746E-2</v>
      </c>
      <c r="J355">
        <v>280.9556776090771</v>
      </c>
      <c r="K355">
        <v>-1899.2889009160965</v>
      </c>
      <c r="L355">
        <v>1919.956880225139</v>
      </c>
      <c r="M355">
        <v>-81.585442847947078</v>
      </c>
      <c r="N355">
        <v>7.6217528635209817E-5</v>
      </c>
      <c r="O355">
        <v>5.152382305422821E-4</v>
      </c>
      <c r="P355">
        <v>5.1394225187817073E-5</v>
      </c>
      <c r="Q355">
        <v>4.0704294386153058E-4</v>
      </c>
      <c r="R355">
        <v>100.11858802569566</v>
      </c>
      <c r="S355">
        <v>2.4823303447392745E-5</v>
      </c>
      <c r="T355">
        <v>1.0819528668075152E-4</v>
      </c>
      <c r="U355">
        <v>2014.4834042995303</v>
      </c>
      <c r="V355">
        <v>-8780.3627709629673</v>
      </c>
      <c r="W355">
        <v>9008.4912041867865</v>
      </c>
      <c r="X355">
        <v>-77.07822750811188</v>
      </c>
      <c r="Y355">
        <v>0.60564968385728302</v>
      </c>
      <c r="Z355">
        <v>-76.4725778242546</v>
      </c>
      <c r="AA355">
        <v>-2.1596677604642247</v>
      </c>
      <c r="AB355" s="7">
        <f t="shared" si="45"/>
        <v>4065608.1142201298</v>
      </c>
      <c r="AC355" s="7">
        <f>等価回路パラメータ!$B$4/(等価回路パラメータ!$B$4^2+(AB355*等価回路パラメータ!$B$5)^2)</f>
        <v>6.9820791683885179E-10</v>
      </c>
      <c r="AD355" s="7">
        <f>-(AB355*等価回路パラメータ!$B$5)/(等価回路パラメータ!$B$4^2+(AB355*等価回路パラメータ!$B$5)^2)</f>
        <v>-5.4486132753127257E-5</v>
      </c>
      <c r="AE355" s="7">
        <f>AB355*等価回路パラメータ!$B$6</f>
        <v>4.4079051926383511E-5</v>
      </c>
      <c r="AF355" s="7">
        <f>1/等価回路パラメータ!$B$7</f>
        <v>2.0783638028968546E-5</v>
      </c>
      <c r="AG355" s="7">
        <f>AB355*等価回路パラメータ!$B$9-1/(AB355*等価回路パラメータ!$B$10)</f>
        <v>-8423.4377789096543</v>
      </c>
      <c r="AH355" s="7">
        <f>等価回路パラメータ!$B$8/(等価回路パラメータ!$B$8^2+AG355^2)</f>
        <v>2.4334702012496998E-7</v>
      </c>
      <c r="AI355" s="7">
        <f>-AG355/(等価回路パラメータ!$B$8^2+AG355^2)</f>
        <v>1.1871587640028538E-4</v>
      </c>
      <c r="AJ355" s="7">
        <f t="shared" si="46"/>
        <v>2.1027683257010358E-5</v>
      </c>
      <c r="AK355" s="7">
        <f t="shared" si="47"/>
        <v>1.0830879557354164E-4</v>
      </c>
      <c r="AL355" s="7">
        <f t="shared" si="48"/>
        <v>1727.4094031951786</v>
      </c>
      <c r="AM355" s="7">
        <f t="shared" si="49"/>
        <v>-8897.4914466673617</v>
      </c>
      <c r="AN355" s="7">
        <f t="shared" si="50"/>
        <v>9063.6249530618807</v>
      </c>
      <c r="AO355" s="9">
        <f t="shared" si="51"/>
        <v>-79.012955154836504</v>
      </c>
      <c r="AP355" s="9">
        <f t="shared" si="52"/>
        <v>79.146038528047711</v>
      </c>
      <c r="AQ355" s="9">
        <f t="shared" si="53"/>
        <v>-2.5403773305819186</v>
      </c>
    </row>
    <row r="356" spans="1:43">
      <c r="A356">
        <v>663348.15589543548</v>
      </c>
      <c r="B356">
        <v>-3.6466698218523982E-2</v>
      </c>
      <c r="C356">
        <v>-1.5063737402106661</v>
      </c>
      <c r="D356">
        <v>-2.4535298196080541E-2</v>
      </c>
      <c r="E356">
        <v>-1.1867267289630801</v>
      </c>
      <c r="F356">
        <v>0.9954662717927677</v>
      </c>
      <c r="G356">
        <v>-2.6178016382736511E-2</v>
      </c>
      <c r="H356">
        <v>0.99696536844607109</v>
      </c>
      <c r="I356">
        <v>-2.0652387945262751E-2</v>
      </c>
      <c r="J356">
        <v>270.07225222685258</v>
      </c>
      <c r="K356">
        <v>-1846.9614137476506</v>
      </c>
      <c r="L356">
        <v>1866.6026586543812</v>
      </c>
      <c r="M356">
        <v>-81.680873028122832</v>
      </c>
      <c r="N356">
        <v>7.7513296321539803E-5</v>
      </c>
      <c r="O356">
        <v>5.3009543252898925E-4</v>
      </c>
      <c r="P356">
        <v>5.2482437394317966E-5</v>
      </c>
      <c r="Q356">
        <v>4.1705608445727251E-4</v>
      </c>
      <c r="R356">
        <v>100.06289577804891</v>
      </c>
      <c r="S356">
        <v>2.5030858927221837E-5</v>
      </c>
      <c r="T356">
        <v>1.1303934807171674E-4</v>
      </c>
      <c r="U356">
        <v>1867.3560741400654</v>
      </c>
      <c r="V356">
        <v>-8432.9792218593084</v>
      </c>
      <c r="W356">
        <v>8637.2540349313931</v>
      </c>
      <c r="X356">
        <v>-77.51418579815855</v>
      </c>
      <c r="Y356">
        <v>0.62089387391812767</v>
      </c>
      <c r="Z356">
        <v>-76.89329192424043</v>
      </c>
      <c r="AA356">
        <v>-2.0232969915148438</v>
      </c>
      <c r="AB356" s="7">
        <f t="shared" si="45"/>
        <v>4167939.3866668739</v>
      </c>
      <c r="AC356" s="7">
        <f>等価回路パラメータ!$B$4/(等価回路パラメータ!$B$4^2+(AB356*等価回路パラメータ!$B$5)^2)</f>
        <v>6.643439874716631E-10</v>
      </c>
      <c r="AD356" s="7">
        <f>-(AB356*等価回路パラメータ!$B$5)/(等価回路パラメータ!$B$4^2+(AB356*等価回路パラメータ!$B$5)^2)</f>
        <v>-5.3148388900277155E-5</v>
      </c>
      <c r="AE356" s="7">
        <f>AB356*等価回路パラメータ!$B$6</f>
        <v>4.5188520754944763E-5</v>
      </c>
      <c r="AF356" s="7">
        <f>1/等価回路パラメータ!$B$7</f>
        <v>2.0783638028968546E-5</v>
      </c>
      <c r="AG356" s="7">
        <f>AB356*等価回路パラメータ!$B$9-1/(AB356*等価回路パラメータ!$B$10)</f>
        <v>-8216.1990719112146</v>
      </c>
      <c r="AH356" s="7">
        <f>等価回路パラメータ!$B$8/(等価回路パラメータ!$B$8^2+AG356^2)</f>
        <v>2.557777584874655E-7</v>
      </c>
      <c r="AI356" s="7">
        <f>-AG356/(等価回路パラメータ!$B$8^2+AG356^2)</f>
        <v>1.2171024275796224E-4</v>
      </c>
      <c r="AJ356" s="7">
        <f t="shared" si="46"/>
        <v>2.1040080131443485E-5</v>
      </c>
      <c r="AK356" s="7">
        <f t="shared" si="47"/>
        <v>1.1375037461262984E-4</v>
      </c>
      <c r="AL356" s="7">
        <f t="shared" si="48"/>
        <v>1572.2868913929283</v>
      </c>
      <c r="AM356" s="7">
        <f t="shared" si="49"/>
        <v>-8500.358448121684</v>
      </c>
      <c r="AN356" s="7">
        <f t="shared" si="50"/>
        <v>8644.5462469351005</v>
      </c>
      <c r="AO356" s="9">
        <f t="shared" si="51"/>
        <v>-79.52060295148658</v>
      </c>
      <c r="AP356" s="9">
        <f t="shared" si="52"/>
        <v>78.734844040980661</v>
      </c>
      <c r="AQ356" s="9">
        <f t="shared" si="53"/>
        <v>-2.6273110272461508</v>
      </c>
    </row>
    <row r="357" spans="1:43">
      <c r="A357">
        <v>680044.61530837161</v>
      </c>
      <c r="B357">
        <v>-3.6079662036542559E-2</v>
      </c>
      <c r="C357">
        <v>-1.546405427819977</v>
      </c>
      <c r="D357">
        <v>-2.597674704074034E-2</v>
      </c>
      <c r="E357">
        <v>-1.2146107715569909</v>
      </c>
      <c r="F357">
        <v>0.99549209597007593</v>
      </c>
      <c r="G357">
        <v>-2.68747245329501E-2</v>
      </c>
      <c r="H357">
        <v>0.996789765609155</v>
      </c>
      <c r="I357">
        <v>-2.113406942148149E-2</v>
      </c>
      <c r="J357">
        <v>252.51898780216729</v>
      </c>
      <c r="K357">
        <v>-1802.3319627770334</v>
      </c>
      <c r="L357">
        <v>1819.9358074526542</v>
      </c>
      <c r="M357">
        <v>-82.02438738799593</v>
      </c>
      <c r="N357">
        <v>7.6239826637002203E-5</v>
      </c>
      <c r="O357">
        <v>5.4415502604541002E-4</v>
      </c>
      <c r="P357">
        <v>5.5618426172423952E-5</v>
      </c>
      <c r="Q357">
        <v>4.2692487664697395E-4</v>
      </c>
      <c r="R357">
        <v>99.915803930676489</v>
      </c>
      <c r="S357">
        <v>2.0621400464578251E-5</v>
      </c>
      <c r="T357">
        <v>1.1723014939843607E-4</v>
      </c>
      <c r="U357">
        <v>1455.4758624603096</v>
      </c>
      <c r="V357">
        <v>-8274.2029618757679</v>
      </c>
      <c r="W357">
        <v>8401.2406607904231</v>
      </c>
      <c r="X357">
        <v>-80.02343564448654</v>
      </c>
      <c r="Y357">
        <v>0.6365217599286358</v>
      </c>
      <c r="Z357">
        <v>-79.386913884557899</v>
      </c>
      <c r="AA357">
        <v>-1.9364616260228453</v>
      </c>
      <c r="AB357" s="7">
        <f t="shared" si="45"/>
        <v>4272846.3351321546</v>
      </c>
      <c r="AC357" s="7">
        <f>等価回路パラメータ!$B$4/(等価回路パラメータ!$B$4^2+(AB357*等価回路パラメータ!$B$5)^2)</f>
        <v>6.3212249968148682E-10</v>
      </c>
      <c r="AD357" s="7">
        <f>-(AB357*等価回路パラメータ!$B$5)/(等価回路パラメータ!$B$4^2+(AB357*等価回路パラメータ!$B$5)^2)</f>
        <v>-5.1843489342375551E-5</v>
      </c>
      <c r="AE357" s="7">
        <f>AB357*等価回路パラメータ!$B$6</f>
        <v>4.6325914891055826E-5</v>
      </c>
      <c r="AF357" s="7">
        <f>1/等価回路パラメータ!$B$7</f>
        <v>2.0783638028968546E-5</v>
      </c>
      <c r="AG357" s="7">
        <f>AB357*等価回路パラメータ!$B$9-1/(AB357*等価回路パラメータ!$B$10)</f>
        <v>-8014.0377580679542</v>
      </c>
      <c r="AH357" s="7">
        <f>等価回路パラメータ!$B$8/(等価回路パラメータ!$B$8^2+AG357^2)</f>
        <v>2.6884490922503546E-7</v>
      </c>
      <c r="AI357" s="7">
        <f>-AG357/(等価回路パラメータ!$B$8^2+AG357^2)</f>
        <v>1.2478046499820737E-4</v>
      </c>
      <c r="AJ357" s="7">
        <f t="shared" si="46"/>
        <v>2.1053115060693263E-5</v>
      </c>
      <c r="AK357" s="7">
        <f t="shared" si="47"/>
        <v>1.1926289054688764E-4</v>
      </c>
      <c r="AL357" s="7">
        <f t="shared" si="48"/>
        <v>1435.4196930807148</v>
      </c>
      <c r="AM357" s="7">
        <f t="shared" si="49"/>
        <v>-8131.4475910670826</v>
      </c>
      <c r="AN357" s="7">
        <f t="shared" si="50"/>
        <v>8257.1708000715716</v>
      </c>
      <c r="AO357" s="9">
        <f t="shared" si="51"/>
        <v>-79.988888119704086</v>
      </c>
      <c r="AP357" s="9">
        <f t="shared" si="52"/>
        <v>78.336625361922856</v>
      </c>
      <c r="AQ357" s="9">
        <f t="shared" si="53"/>
        <v>-0.60197423514620141</v>
      </c>
    </row>
    <row r="358" spans="1:43">
      <c r="A358">
        <v>697161.32426063379</v>
      </c>
      <c r="B358">
        <v>-3.6808058167951449E-2</v>
      </c>
      <c r="C358">
        <v>-1.5937728083822951</v>
      </c>
      <c r="D358">
        <v>-2.5096218366229151E-2</v>
      </c>
      <c r="E358">
        <v>-1.2444673288600401</v>
      </c>
      <c r="F358">
        <v>0.995386061717629</v>
      </c>
      <c r="G358">
        <v>-2.7695382620423849E-2</v>
      </c>
      <c r="H358">
        <v>0.99687967057827986</v>
      </c>
      <c r="I358">
        <v>-2.1655684144287389E-2</v>
      </c>
      <c r="J358">
        <v>241.67218836041155</v>
      </c>
      <c r="K358">
        <v>-1749.575587236855</v>
      </c>
      <c r="L358">
        <v>1766.1880370113756</v>
      </c>
      <c r="M358">
        <v>-82.135393500502744</v>
      </c>
      <c r="N358">
        <v>7.7473432321997857E-5</v>
      </c>
      <c r="O358">
        <v>5.6086563691752438E-4</v>
      </c>
      <c r="P358">
        <v>5.3352077064267247E-5</v>
      </c>
      <c r="Q358">
        <v>4.3737321952130534E-4</v>
      </c>
      <c r="R358">
        <v>99.847922482872349</v>
      </c>
      <c r="S358">
        <v>2.4121355257730611E-5</v>
      </c>
      <c r="T358">
        <v>1.2349241739621904E-4</v>
      </c>
      <c r="U358">
        <v>1523.561441745157</v>
      </c>
      <c r="V358">
        <v>-7800.0710773694564</v>
      </c>
      <c r="W358">
        <v>7947.4743333204979</v>
      </c>
      <c r="X358">
        <v>-78.947764235273311</v>
      </c>
      <c r="Y358">
        <v>0.65254299950795325</v>
      </c>
      <c r="Z358">
        <v>-78.295221235765354</v>
      </c>
      <c r="AA358">
        <v>-1.7806780514510725</v>
      </c>
      <c r="AB358" s="7">
        <f t="shared" si="45"/>
        <v>4380393.7893282771</v>
      </c>
      <c r="AC358" s="7">
        <f>等価回路パラメータ!$B$4/(等価回路パラメータ!$B$4^2+(AB358*等価回路パラメータ!$B$5)^2)</f>
        <v>6.0146379306318096E-10</v>
      </c>
      <c r="AD358" s="7">
        <f>-(AB358*等価回路パラメータ!$B$5)/(等価回路パラメータ!$B$4^2+(AB358*等価回路パラメータ!$B$5)^2)</f>
        <v>-5.0570627686101038E-5</v>
      </c>
      <c r="AE358" s="7">
        <f>AB358*等価回路パラメータ!$B$6</f>
        <v>4.7491937214132233E-5</v>
      </c>
      <c r="AF358" s="7">
        <f>1/等価回路パラメータ!$B$7</f>
        <v>2.0783638028968546E-5</v>
      </c>
      <c r="AG358" s="7">
        <f>AB358*等価回路パラメータ!$B$9-1/(AB358*等価回路パラメータ!$B$10)</f>
        <v>-7816.8289070486853</v>
      </c>
      <c r="AH358" s="7">
        <f>等価回路パラメータ!$B$8/(等価回路パラメータ!$B$8^2+AG358^2)</f>
        <v>2.8258120328538097E-7</v>
      </c>
      <c r="AI358" s="7">
        <f>-AG358/(等価回路パラメータ!$B$8^2+AG358^2)</f>
        <v>1.2792849027106271E-4</v>
      </c>
      <c r="AJ358" s="7">
        <f t="shared" si="46"/>
        <v>2.1066820696046991E-5</v>
      </c>
      <c r="AK358" s="7">
        <f t="shared" si="47"/>
        <v>1.2484979979909391E-4</v>
      </c>
      <c r="AL358" s="7">
        <f t="shared" si="48"/>
        <v>1314.1069315808802</v>
      </c>
      <c r="AM358" s="7">
        <f t="shared" si="49"/>
        <v>-7787.8854949033703</v>
      </c>
      <c r="AN358" s="7">
        <f t="shared" si="50"/>
        <v>7897.976798481699</v>
      </c>
      <c r="AO358" s="9">
        <f t="shared" si="51"/>
        <v>-80.422283443148231</v>
      </c>
      <c r="AP358" s="9">
        <f t="shared" si="52"/>
        <v>77.950317071914867</v>
      </c>
      <c r="AQ358" s="9">
        <f t="shared" si="53"/>
        <v>-2.1270622073828918</v>
      </c>
    </row>
    <row r="359" spans="1:43">
      <c r="A359">
        <v>714708.8604244662</v>
      </c>
      <c r="B359">
        <v>-3.7200371689477707E-2</v>
      </c>
      <c r="C359">
        <v>-1.6305251467396149</v>
      </c>
      <c r="D359">
        <v>-2.4532844388722341E-2</v>
      </c>
      <c r="E359">
        <v>-1.2676888705616129</v>
      </c>
      <c r="F359">
        <v>0.99532313521559146</v>
      </c>
      <c r="G359">
        <v>-2.8332586863365657E-2</v>
      </c>
      <c r="H359">
        <v>0.99693547178182784</v>
      </c>
      <c r="I359">
        <v>-2.2061140926452349E-2</v>
      </c>
      <c r="J359">
        <v>232.64658433239663</v>
      </c>
      <c r="K359">
        <v>-1711.0698627714526</v>
      </c>
      <c r="L359">
        <v>1726.8133971238028</v>
      </c>
      <c r="M359">
        <v>-82.257226491919752</v>
      </c>
      <c r="N359">
        <v>7.8019984902265551E-5</v>
      </c>
      <c r="O359">
        <v>5.7382164128149814E-4</v>
      </c>
      <c r="P359">
        <v>5.1867326713882189E-5</v>
      </c>
      <c r="Q359">
        <v>4.4550431065536064E-4</v>
      </c>
      <c r="R359">
        <v>99.20712773511427</v>
      </c>
      <c r="S359">
        <v>2.6152658188383363E-5</v>
      </c>
      <c r="T359">
        <v>1.283173306261375E-4</v>
      </c>
      <c r="U359">
        <v>1524.9986828992801</v>
      </c>
      <c r="V359">
        <v>-7482.3659908089603</v>
      </c>
      <c r="W359">
        <v>7636.1915771711156</v>
      </c>
      <c r="X359">
        <v>-78.480191345604624</v>
      </c>
      <c r="Y359">
        <v>0.66896749335730032</v>
      </c>
      <c r="Z359">
        <v>-77.811223852247323</v>
      </c>
      <c r="AA359">
        <v>-1.6662106759844602</v>
      </c>
      <c r="AB359" s="7">
        <f t="shared" si="45"/>
        <v>4490648.2107300721</v>
      </c>
      <c r="AC359" s="7">
        <f>等価回路パラメータ!$B$4/(等価回路パラメータ!$B$4^2+(AB359*等価回路パラメータ!$B$5)^2)</f>
        <v>5.722920708377004E-10</v>
      </c>
      <c r="AD359" s="7">
        <f>-(AB359*等価回路パラメータ!$B$5)/(等価回路パラメータ!$B$4^2+(AB359*等価回路パラメータ!$B$5)^2)</f>
        <v>-4.9329017336705532E-5</v>
      </c>
      <c r="AE359" s="7">
        <f>AB359*等価回路パラメータ!$B$6</f>
        <v>4.8687308295049933E-5</v>
      </c>
      <c r="AF359" s="7">
        <f>1/等価回路パラメータ!$B$7</f>
        <v>2.0783638028968546E-5</v>
      </c>
      <c r="AG359" s="7">
        <f>AB359*等価回路パラメータ!$B$9-1/(AB359*等価回路パラメータ!$B$10)</f>
        <v>-7624.4506490129124</v>
      </c>
      <c r="AH359" s="7">
        <f>等価回路パラメータ!$B$8/(等価回路パラメータ!$B$8^2+AG359^2)</f>
        <v>2.9702107054836612E-7</v>
      </c>
      <c r="AI359" s="7">
        <f>-AG359/(等価回路パラメータ!$B$8^2+AG359^2)</f>
        <v>1.3115631768016232E-4</v>
      </c>
      <c r="AJ359" s="7">
        <f t="shared" si="46"/>
        <v>2.1081231391587752E-5</v>
      </c>
      <c r="AK359" s="7">
        <f t="shared" si="47"/>
        <v>1.305146086385067E-4</v>
      </c>
      <c r="AL359" s="7">
        <f t="shared" si="48"/>
        <v>1206.1248873498503</v>
      </c>
      <c r="AM359" s="7">
        <f t="shared" si="49"/>
        <v>-7467.1595182264491</v>
      </c>
      <c r="AN359" s="7">
        <f t="shared" si="50"/>
        <v>7563.9413346829015</v>
      </c>
      <c r="AO359" s="9">
        <f t="shared" si="51"/>
        <v>-80.824608561880993</v>
      </c>
      <c r="AP359" s="9">
        <f t="shared" si="52"/>
        <v>77.574963036663917</v>
      </c>
      <c r="AQ359" s="9">
        <f t="shared" si="53"/>
        <v>-3.0133847096336694</v>
      </c>
    </row>
    <row r="360" spans="1:43">
      <c r="A360">
        <v>732698.06771190441</v>
      </c>
      <c r="B360">
        <v>-3.6724963128303693E-2</v>
      </c>
      <c r="C360">
        <v>-1.679778407164463</v>
      </c>
      <c r="D360">
        <v>-2.5376899266463721E-2</v>
      </c>
      <c r="E360">
        <v>-1.298563215246531</v>
      </c>
      <c r="F360">
        <v>0.99535288946763323</v>
      </c>
      <c r="G360">
        <v>-2.9189785084183403E-2</v>
      </c>
      <c r="H360">
        <v>0.99682656746312415</v>
      </c>
      <c r="I360">
        <v>-2.2596149421396879E-2</v>
      </c>
      <c r="J360">
        <v>215.09895059331706</v>
      </c>
      <c r="K360">
        <v>-1663.9034907797993</v>
      </c>
      <c r="L360">
        <v>1677.7492021084522</v>
      </c>
      <c r="M360">
        <v>-82.634014343855824</v>
      </c>
      <c r="N360">
        <v>7.641598397343388E-5</v>
      </c>
      <c r="O360">
        <v>5.9111781872505439E-4</v>
      </c>
      <c r="P360">
        <v>5.3580764956248151E-5</v>
      </c>
      <c r="Q360">
        <v>4.5639700426281681E-4</v>
      </c>
      <c r="R360">
        <v>99.137478917606742</v>
      </c>
      <c r="S360">
        <v>2.2835219017185729E-5</v>
      </c>
      <c r="T360">
        <v>1.3472081446223757E-4</v>
      </c>
      <c r="U360">
        <v>1223.0218833979836</v>
      </c>
      <c r="V360">
        <v>-7215.4553942536413</v>
      </c>
      <c r="W360">
        <v>7318.3727066701322</v>
      </c>
      <c r="X360">
        <v>-80.379783266878619</v>
      </c>
      <c r="Y360">
        <v>0.68580539137834251</v>
      </c>
      <c r="Z360">
        <v>-79.693977875500281</v>
      </c>
      <c r="AA360">
        <v>-1.5673241724803983</v>
      </c>
      <c r="AB360" s="7">
        <f t="shared" si="45"/>
        <v>4603677.7336463118</v>
      </c>
      <c r="AC360" s="7">
        <f>等価回路パラメータ!$B$4/(等価回路パラメータ!$B$4^2+(AB360*等価回路パラメータ!$B$5)^2)</f>
        <v>5.4453521246156008E-10</v>
      </c>
      <c r="AD360" s="7">
        <f>-(AB360*等価回路パラメータ!$B$5)/(等価回路パラメータ!$B$4^2+(AB360*等価回路パラメータ!$B$5)^2)</f>
        <v>-4.8117891011919865E-5</v>
      </c>
      <c r="AE360" s="7">
        <f>AB360*等価回路パラメータ!$B$6</f>
        <v>4.9912766841438872E-5</v>
      </c>
      <c r="AF360" s="7">
        <f>1/等価回路パラメータ!$B$7</f>
        <v>2.0783638028968546E-5</v>
      </c>
      <c r="AG360" s="7">
        <f>AB360*等価回路パラメータ!$B$9-1/(AB360*等価回路パラメータ!$B$10)</f>
        <v>-7436.7840992985311</v>
      </c>
      <c r="AH360" s="7">
        <f>等価回路パラメータ!$B$8/(等価回路パラメータ!$B$8^2+AG360^2)</f>
        <v>3.1220072963691091E-7</v>
      </c>
      <c r="AI360" s="7">
        <f>-AG360/(等価回路パラメータ!$B$8^2+AG360^2)</f>
        <v>1.3446599982000501E-4</v>
      </c>
      <c r="AJ360" s="7">
        <f t="shared" si="46"/>
        <v>2.1096383293817918E-5</v>
      </c>
      <c r="AK360" s="7">
        <f t="shared" si="47"/>
        <v>1.36260875649524E-4</v>
      </c>
      <c r="AL360" s="7">
        <f t="shared" si="48"/>
        <v>1109.6302601297677</v>
      </c>
      <c r="AM360" s="7">
        <f t="shared" si="49"/>
        <v>-7167.0669226415994</v>
      </c>
      <c r="AN360" s="7">
        <f t="shared" si="50"/>
        <v>7252.4566588032076</v>
      </c>
      <c r="AO360" s="9">
        <f t="shared" si="51"/>
        <v>-81.19914370554207</v>
      </c>
      <c r="AP360" s="9">
        <f t="shared" si="52"/>
        <v>77.209702842154911</v>
      </c>
      <c r="AQ360" s="9">
        <f t="shared" si="53"/>
        <v>-1.5051658300417898</v>
      </c>
    </row>
    <row r="361" spans="1:43">
      <c r="A361">
        <v>751140.06297602807</v>
      </c>
      <c r="B361">
        <v>-3.7923288139101528E-2</v>
      </c>
      <c r="C361">
        <v>-1.727565385118226</v>
      </c>
      <c r="D361">
        <v>-2.5264610477296869E-2</v>
      </c>
      <c r="E361">
        <v>-1.328106584511261</v>
      </c>
      <c r="F361">
        <v>0.99519088956292012</v>
      </c>
      <c r="G361">
        <v>-3.0015797730593419E-2</v>
      </c>
      <c r="H361">
        <v>0.9968276703477259</v>
      </c>
      <c r="I361">
        <v>-2.3110437909957225E-2</v>
      </c>
      <c r="J361">
        <v>209.37109498131178</v>
      </c>
      <c r="K361">
        <v>-1617.6021046626381</v>
      </c>
      <c r="L361">
        <v>1631.0955902161807</v>
      </c>
      <c r="M361">
        <v>-82.625036928379799</v>
      </c>
      <c r="N361">
        <v>7.8696949301388156E-5</v>
      </c>
      <c r="O361">
        <v>6.0801301551112908E-4</v>
      </c>
      <c r="P361">
        <v>5.3082476090418063E-5</v>
      </c>
      <c r="Q361">
        <v>4.6677253389015475E-4</v>
      </c>
      <c r="R361">
        <v>98.901868945470213</v>
      </c>
      <c r="S361">
        <v>2.5614473210970093E-5</v>
      </c>
      <c r="T361">
        <v>1.4124048162097433E-4</v>
      </c>
      <c r="U361">
        <v>1243.1208168021683</v>
      </c>
      <c r="V361">
        <v>-6854.6786588997966</v>
      </c>
      <c r="W361">
        <v>6966.4889924511626</v>
      </c>
      <c r="X361">
        <v>-79.720921082853309</v>
      </c>
      <c r="Y361">
        <v>0.7030670989455623</v>
      </c>
      <c r="Z361">
        <v>-79.017853983907742</v>
      </c>
      <c r="AA361">
        <v>-1.4524002188726863</v>
      </c>
      <c r="AB361" s="7">
        <f t="shared" si="45"/>
        <v>4719552.2073249286</v>
      </c>
      <c r="AC361" s="7">
        <f>等価回路パラメータ!$B$4/(等価回路パラメータ!$B$4^2+(AB361*等価回路パラメータ!$B$5)^2)</f>
        <v>5.1812459532495197E-10</v>
      </c>
      <c r="AD361" s="7">
        <f>-(AB361*等価回路パラメータ!$B$5)/(等価回路パラメータ!$B$4^2+(AB361*等価回路パラメータ!$B$5)^2)</f>
        <v>-4.6936500267793397E-5</v>
      </c>
      <c r="AE361" s="7">
        <f>AB361*等価回路パラメータ!$B$6</f>
        <v>5.1169070154184963E-5</v>
      </c>
      <c r="AF361" s="7">
        <f>1/等価回路パラメータ!$B$7</f>
        <v>2.0783638028968546E-5</v>
      </c>
      <c r="AG361" s="7">
        <f>AB361*等価回路パラメータ!$B$9-1/(AB361*等価回路パラメータ!$B$10)</f>
        <v>-7253.7132849542149</v>
      </c>
      <c r="AH361" s="7">
        <f>等価回路パラメータ!$B$8/(等価回路パラメータ!$B$8^2+AG361^2)</f>
        <v>3.281582826446465E-7</v>
      </c>
      <c r="AI361" s="7">
        <f>-AG361/(等価回路パラメータ!$B$8^2+AG361^2)</f>
        <v>1.3785964436991986E-4</v>
      </c>
      <c r="AJ361" s="7">
        <f t="shared" si="46"/>
        <v>2.1112314436208516E-5</v>
      </c>
      <c r="AK361" s="7">
        <f t="shared" si="47"/>
        <v>1.4209221425631142E-4</v>
      </c>
      <c r="AL361" s="7">
        <f t="shared" si="48"/>
        <v>1023.0853336076085</v>
      </c>
      <c r="AM361" s="7">
        <f t="shared" si="49"/>
        <v>-6885.6714343048152</v>
      </c>
      <c r="AN361" s="7">
        <f t="shared" si="50"/>
        <v>6961.2624358692528</v>
      </c>
      <c r="AO361" s="9">
        <f t="shared" si="51"/>
        <v>-81.548720697585551</v>
      </c>
      <c r="AP361" s="9">
        <f t="shared" si="52"/>
        <v>76.853760134780359</v>
      </c>
      <c r="AQ361" s="9">
        <f t="shared" si="53"/>
        <v>-2.530866713677824</v>
      </c>
    </row>
    <row r="362" spans="1:43">
      <c r="A362">
        <v>770046.24288087792</v>
      </c>
      <c r="B362">
        <v>-3.6704788934994459E-2</v>
      </c>
      <c r="C362">
        <v>-1.7772506937683299</v>
      </c>
      <c r="D362">
        <v>-2.5051298303612291E-2</v>
      </c>
      <c r="E362">
        <v>-1.3611013236509699</v>
      </c>
      <c r="F362">
        <v>0.99530410286285298</v>
      </c>
      <c r="G362">
        <v>-3.0883120367228453E-2</v>
      </c>
      <c r="H362">
        <v>0.99683867706216256</v>
      </c>
      <c r="I362">
        <v>-2.3685055702274447E-2</v>
      </c>
      <c r="J362">
        <v>189.8507750223537</v>
      </c>
      <c r="K362">
        <v>-1576.091535857511</v>
      </c>
      <c r="L362">
        <v>1587.484754628616</v>
      </c>
      <c r="M362">
        <v>-83.1314328242931</v>
      </c>
      <c r="N362">
        <v>7.533438511778809E-5</v>
      </c>
      <c r="O362">
        <v>6.2540638419408975E-4</v>
      </c>
      <c r="P362">
        <v>5.2315906069002904E-5</v>
      </c>
      <c r="Q362">
        <v>4.7835486752260606E-4</v>
      </c>
      <c r="R362">
        <v>98.867493247504626</v>
      </c>
      <c r="S362">
        <v>2.3018479048785187E-5</v>
      </c>
      <c r="T362">
        <v>1.4705151667148369E-4</v>
      </c>
      <c r="U362">
        <v>1039.0214027856819</v>
      </c>
      <c r="V362">
        <v>-6637.6962965253188</v>
      </c>
      <c r="W362">
        <v>6718.5249571876011</v>
      </c>
      <c r="X362">
        <v>-81.103488923895284</v>
      </c>
      <c r="Y362">
        <v>0.72076328333650175</v>
      </c>
      <c r="Z362">
        <v>-80.382725640558789</v>
      </c>
      <c r="AA362">
        <v>-1.3718944623150306</v>
      </c>
      <c r="AB362" s="7">
        <f t="shared" si="45"/>
        <v>4838343.2391179753</v>
      </c>
      <c r="AC362" s="7">
        <f>等価回路パラメータ!$B$4/(等価回路パラメータ!$B$4^2+(AB362*等価回路パラメータ!$B$5)^2)</f>
        <v>4.9299492509773231E-10</v>
      </c>
      <c r="AD362" s="7">
        <f>-(AB362*等価回路パラメータ!$B$5)/(等価回路パラメータ!$B$4^2+(AB362*等価回路パラメータ!$B$5)^2)</f>
        <v>-4.578411503617577E-5</v>
      </c>
      <c r="AE362" s="7">
        <f>AB362*等価回路パラメータ!$B$6</f>
        <v>5.2456994595421668E-5</v>
      </c>
      <c r="AF362" s="7">
        <f>1/等価回路パラメータ!$B$7</f>
        <v>2.0783638028968546E-5</v>
      </c>
      <c r="AG362" s="7">
        <f>AB362*等価回路パラメータ!$B$9-1/(AB362*等価回路パラメータ!$B$10)</f>
        <v>-7075.1250730712463</v>
      </c>
      <c r="AH362" s="7">
        <f>等価回路パラメータ!$B$8/(等価回路パラメータ!$B$8^2+AG362^2)</f>
        <v>3.4493381506687233E-7</v>
      </c>
      <c r="AI362" s="7">
        <f>-AG362/(等価回路パラメータ!$B$8^2+AG362^2)</f>
        <v>1.4133941574757293E-4</v>
      </c>
      <c r="AJ362" s="7">
        <f t="shared" si="46"/>
        <v>2.1129064838960519E-5</v>
      </c>
      <c r="AK362" s="7">
        <f t="shared" si="47"/>
        <v>1.4801229530681884E-4</v>
      </c>
      <c r="AL362" s="7">
        <f t="shared" si="48"/>
        <v>945.19961136721804</v>
      </c>
      <c r="AM362" s="7">
        <f t="shared" si="49"/>
        <v>-6621.2662542265998</v>
      </c>
      <c r="AN362" s="7">
        <f t="shared" si="50"/>
        <v>6688.3906221667921</v>
      </c>
      <c r="AO362" s="9">
        <f t="shared" si="51"/>
        <v>-81.875796307903514</v>
      </c>
      <c r="AP362" s="9">
        <f t="shared" si="52"/>
        <v>76.506432585561669</v>
      </c>
      <c r="AQ362" s="9">
        <f t="shared" si="53"/>
        <v>-1.4930706673447389</v>
      </c>
    </row>
    <row r="363" spans="1:43">
      <c r="A363">
        <v>789428.29094429524</v>
      </c>
      <c r="B363">
        <v>-3.7288961503830348E-2</v>
      </c>
      <c r="C363">
        <v>-1.826427122771165</v>
      </c>
      <c r="D363">
        <v>-2.5192347870543221E-2</v>
      </c>
      <c r="E363">
        <v>-1.399135463082374</v>
      </c>
      <c r="F363">
        <v>0.99521029410253659</v>
      </c>
      <c r="G363">
        <v>-3.1735234607058904E-2</v>
      </c>
      <c r="H363">
        <v>0.99680654758959375</v>
      </c>
      <c r="I363">
        <v>-2.4346377481610587E-2</v>
      </c>
      <c r="J363">
        <v>181.76502738293723</v>
      </c>
      <c r="K363">
        <v>-1534.2842813541797</v>
      </c>
      <c r="L363">
        <v>1545.0135213615549</v>
      </c>
      <c r="M363">
        <v>-83.243720367764936</v>
      </c>
      <c r="N363">
        <v>7.6145765512400672E-5</v>
      </c>
      <c r="O363">
        <v>6.4274878836413966E-4</v>
      </c>
      <c r="P363">
        <v>5.2320858240356686E-5</v>
      </c>
      <c r="Q363">
        <v>4.9172721277784132E-4</v>
      </c>
      <c r="R363">
        <v>99.136067789995124</v>
      </c>
      <c r="S363">
        <v>2.3824907272043986E-5</v>
      </c>
      <c r="T363">
        <v>1.5102157558629834E-4</v>
      </c>
      <c r="U363">
        <v>1019.241156411003</v>
      </c>
      <c r="V363">
        <v>-6460.7766815616524</v>
      </c>
      <c r="W363">
        <v>6540.6794650045986</v>
      </c>
      <c r="X363">
        <v>-81.035000560737558</v>
      </c>
      <c r="Y363">
        <v>0.73890488032386048</v>
      </c>
      <c r="Z363">
        <v>-80.2960956804137</v>
      </c>
      <c r="AA363">
        <v>-1.3025433175867103</v>
      </c>
      <c r="AB363" s="7">
        <f t="shared" si="45"/>
        <v>4960124.2387330877</v>
      </c>
      <c r="AC363" s="7">
        <f>等価回路パラメータ!$B$4/(等価回路パラメータ!$B$4^2+(AB363*等価回路パラメータ!$B$5)^2)</f>
        <v>4.690840743038249E-10</v>
      </c>
      <c r="AD363" s="7">
        <f>-(AB363*等価回路パラメータ!$B$5)/(等価回路パラメータ!$B$4^2+(AB363*等価回路パラメータ!$B$5)^2)</f>
        <v>-4.4660023173553953E-5</v>
      </c>
      <c r="AE363" s="7">
        <f>AB363*等価回路パラメータ!$B$6</f>
        <v>5.3777336068301453E-5</v>
      </c>
      <c r="AF363" s="7">
        <f>1/等価回路パラメータ!$B$7</f>
        <v>2.0783638028968546E-5</v>
      </c>
      <c r="AG363" s="7">
        <f>AB363*等価回路パラメータ!$B$9-1/(AB363*等価回路パラメータ!$B$10)</f>
        <v>-6900.9091008703508</v>
      </c>
      <c r="AH363" s="7">
        <f>等価回路パラメータ!$B$8/(等価回路パラメータ!$B$8^2+AG363^2)</f>
        <v>3.6256950123982387E-7</v>
      </c>
      <c r="AI363" s="7">
        <f>-AG363/(等価回路パラメータ!$B$8^2+AG363^2)</f>
        <v>1.4490753682505302E-4</v>
      </c>
      <c r="AJ363" s="7">
        <f t="shared" si="46"/>
        <v>2.1146676614282676E-5</v>
      </c>
      <c r="AK363" s="7">
        <f t="shared" si="47"/>
        <v>1.5402484971980052E-4</v>
      </c>
      <c r="AL363" s="7">
        <f t="shared" si="48"/>
        <v>874.88394626303125</v>
      </c>
      <c r="AM363" s="7">
        <f t="shared" si="49"/>
        <v>-6372.3426050983026</v>
      </c>
      <c r="AN363" s="7">
        <f t="shared" si="50"/>
        <v>6432.1203499452486</v>
      </c>
      <c r="AO363" s="9">
        <f t="shared" si="51"/>
        <v>-82.182511787722888</v>
      </c>
      <c r="AP363" s="9">
        <f t="shared" si="52"/>
        <v>76.167083236039659</v>
      </c>
      <c r="AQ363" s="9">
        <f t="shared" si="53"/>
        <v>-1.8864161073091736</v>
      </c>
    </row>
    <row r="364" spans="1:43">
      <c r="A364">
        <v>809298.18475802417</v>
      </c>
      <c r="B364">
        <v>-3.7737456368549423E-2</v>
      </c>
      <c r="C364">
        <v>-1.8757341832962451</v>
      </c>
      <c r="D364">
        <v>-2.476718454195987E-2</v>
      </c>
      <c r="E364">
        <v>-1.433835386988477</v>
      </c>
      <c r="F364">
        <v>0.99513123037258844</v>
      </c>
      <c r="G364">
        <v>-3.2589988597302937E-2</v>
      </c>
      <c r="H364">
        <v>0.99684041282269231</v>
      </c>
      <c r="I364">
        <v>-2.4951288162319982E-2</v>
      </c>
      <c r="J364">
        <v>173.50262159388251</v>
      </c>
      <c r="K364">
        <v>-1494.7164167554715</v>
      </c>
      <c r="L364">
        <v>1504.7525797347107</v>
      </c>
      <c r="M364">
        <v>-83.378892902042068</v>
      </c>
      <c r="N364">
        <v>7.6625945818140542E-5</v>
      </c>
      <c r="O364">
        <v>6.6012869495355386E-4</v>
      </c>
      <c r="P364">
        <v>5.1033933818934096E-5</v>
      </c>
      <c r="Q364">
        <v>5.0389534644160454E-4</v>
      </c>
      <c r="R364">
        <v>99.095039007362985</v>
      </c>
      <c r="S364">
        <v>2.5592011999206446E-5</v>
      </c>
      <c r="T364">
        <v>1.5623334851194931E-4</v>
      </c>
      <c r="U364">
        <v>1021.0742791374931</v>
      </c>
      <c r="V364">
        <v>-6233.4236836877826</v>
      </c>
      <c r="W364">
        <v>6316.4993076763585</v>
      </c>
      <c r="X364">
        <v>-80.697207066031709</v>
      </c>
      <c r="Y364">
        <v>0.7575031009335107</v>
      </c>
      <c r="Z364">
        <v>-79.939703965098204</v>
      </c>
      <c r="AA364">
        <v>-1.2258524859309161</v>
      </c>
      <c r="AB364" s="7">
        <f t="shared" si="45"/>
        <v>5084970.4635987272</v>
      </c>
      <c r="AC364" s="7">
        <f>等価回路パラメータ!$B$4/(等価回路パラメータ!$B$4^2+(AB364*等価回路パラメータ!$B$5)^2)</f>
        <v>4.4633292872496609E-10</v>
      </c>
      <c r="AD364" s="7">
        <f>-(AB364*等価回路パラメータ!$B$5)/(等価回路パラメータ!$B$4^2+(AB364*等価回路パラメータ!$B$5)^2)</f>
        <v>-4.3563530020966613E-5</v>
      </c>
      <c r="AE364" s="7">
        <f>AB364*等価回路パラメータ!$B$6</f>
        <v>5.5130910508842702E-5</v>
      </c>
      <c r="AF364" s="7">
        <f>1/等価回路パラメータ!$B$7</f>
        <v>2.0783638028968546E-5</v>
      </c>
      <c r="AG364" s="7">
        <f>AB364*等価回路パラメータ!$B$9-1/(AB364*等価回路パラメータ!$B$10)</f>
        <v>-6730.9577075004408</v>
      </c>
      <c r="AH364" s="7">
        <f>等価回路パラメータ!$B$8/(等価回路パラメータ!$B$8^2+AG364^2)</f>
        <v>3.8110971561304002E-7</v>
      </c>
      <c r="AI364" s="7">
        <f>-AG364/(等価回路パラメータ!$B$8^2+AG364^2)</f>
        <v>1.4856629071077104E-4</v>
      </c>
      <c r="AJ364" s="7">
        <f t="shared" si="46"/>
        <v>2.1165194077510313E-5</v>
      </c>
      <c r="AK364" s="7">
        <f t="shared" si="47"/>
        <v>1.6013367119864714E-4</v>
      </c>
      <c r="AL364" s="7">
        <f t="shared" si="48"/>
        <v>811.21422393951514</v>
      </c>
      <c r="AM364" s="7">
        <f t="shared" si="49"/>
        <v>-6137.562988190497</v>
      </c>
      <c r="AN364" s="7">
        <f t="shared" si="50"/>
        <v>6190.9407969328586</v>
      </c>
      <c r="AO364" s="9">
        <f t="shared" si="51"/>
        <v>-82.4707415061429</v>
      </c>
      <c r="AP364" s="9">
        <f t="shared" si="52"/>
        <v>75.835133018754917</v>
      </c>
      <c r="AQ364" s="9">
        <f t="shared" si="53"/>
        <v>-2.5310375410446966</v>
      </c>
    </row>
    <row r="365" spans="1:43">
      <c r="A365">
        <v>829668.2033895452</v>
      </c>
      <c r="B365">
        <v>-3.8876823204549271E-2</v>
      </c>
      <c r="C365">
        <v>-1.92698823520729</v>
      </c>
      <c r="D365">
        <v>-2.4988003534838581E-2</v>
      </c>
      <c r="E365">
        <v>-1.462763066461193</v>
      </c>
      <c r="F365">
        <v>0.9949711554156121</v>
      </c>
      <c r="G365">
        <v>-3.3475780577087298E-2</v>
      </c>
      <c r="H365">
        <v>0.99680234652975752</v>
      </c>
      <c r="I365">
        <v>-2.5453925873509649E-2</v>
      </c>
      <c r="J365">
        <v>168.74673999749908</v>
      </c>
      <c r="K365">
        <v>-1454.8118541397541</v>
      </c>
      <c r="L365">
        <v>1464.5658036446614</v>
      </c>
      <c r="M365">
        <v>-83.383706478098077</v>
      </c>
      <c r="N365">
        <v>7.8671532910998959E-5</v>
      </c>
      <c r="O365">
        <v>6.7824882817862627E-4</v>
      </c>
      <c r="P365">
        <v>5.1288753597660207E-5</v>
      </c>
      <c r="Q365">
        <v>5.14072334825857E-4</v>
      </c>
      <c r="R365">
        <v>98.61430492342528</v>
      </c>
      <c r="S365">
        <v>2.7382779313338752E-5</v>
      </c>
      <c r="T365">
        <v>1.6417649335276926E-4</v>
      </c>
      <c r="U365">
        <v>988.41462245461264</v>
      </c>
      <c r="V365">
        <v>-5926.1496006781244</v>
      </c>
      <c r="W365">
        <v>6008.0123631280585</v>
      </c>
      <c r="X365">
        <v>-80.530876460813417</v>
      </c>
      <c r="Y365">
        <v>0.77656943837261438</v>
      </c>
      <c r="Z365">
        <v>-79.754307022440798</v>
      </c>
      <c r="AA365">
        <v>-1.1368110753150629</v>
      </c>
      <c r="AB365" s="7">
        <f t="shared" si="45"/>
        <v>5212959.0653712749</v>
      </c>
      <c r="AC365" s="7">
        <f>等価回路パラメータ!$B$4/(等価回路パラメータ!$B$4^2+(AB365*等価回路パラメータ!$B$5)^2)</f>
        <v>4.2468524125405342E-10</v>
      </c>
      <c r="AD365" s="7">
        <f>-(AB365*等価回路パラメータ!$B$5)/(等価回路パラメータ!$B$4^2+(AB365*等価回路パラメータ!$B$5)^2)</f>
        <v>-4.2493957974723244E-5</v>
      </c>
      <c r="AE365" s="7">
        <f>AB365*等価回路パラメータ!$B$6</f>
        <v>5.651855439015652E-5</v>
      </c>
      <c r="AF365" s="7">
        <f>1/等価回路パラメータ!$B$7</f>
        <v>2.0783638028968546E-5</v>
      </c>
      <c r="AG365" s="7">
        <f>AB365*等価回路パラメータ!$B$9-1/(AB365*等価回路パラメータ!$B$10)</f>
        <v>-6565.1658675070685</v>
      </c>
      <c r="AH365" s="7">
        <f>等価回路パラメータ!$B$8/(等価回路パラメータ!$B$8^2+AG365^2)</f>
        <v>4.0060115020089924E-7</v>
      </c>
      <c r="AI365" s="7">
        <f>-AG365/(等価回路パラメータ!$B$8^2+AG365^2)</f>
        <v>1.5231802260062393E-4</v>
      </c>
      <c r="AJ365" s="7">
        <f t="shared" si="46"/>
        <v>2.1184663864410702E-5</v>
      </c>
      <c r="AK365" s="7">
        <f t="shared" si="47"/>
        <v>1.663426190160572E-4</v>
      </c>
      <c r="AL365" s="7">
        <f t="shared" si="48"/>
        <v>753.40241006808719</v>
      </c>
      <c r="AM365" s="7">
        <f t="shared" si="49"/>
        <v>-5915.7384259597384</v>
      </c>
      <c r="AN365" s="7">
        <f t="shared" si="50"/>
        <v>5963.5204632727646</v>
      </c>
      <c r="AO365" s="9">
        <f t="shared" si="51"/>
        <v>-82.742132929204857</v>
      </c>
      <c r="AP365" s="9">
        <f t="shared" si="52"/>
        <v>75.510054276680307</v>
      </c>
      <c r="AQ365" s="9">
        <f t="shared" si="53"/>
        <v>-2.9878259067640442</v>
      </c>
    </row>
    <row r="366" spans="1:43">
      <c r="A366">
        <v>850550.93497021613</v>
      </c>
      <c r="B366">
        <v>-3.873857982134786E-2</v>
      </c>
      <c r="C366">
        <v>-1.978597324925033</v>
      </c>
      <c r="D366">
        <v>-2.5495684519150009E-2</v>
      </c>
      <c r="E366">
        <v>-1.498684063952709</v>
      </c>
      <c r="F366">
        <v>0.99495643398432954</v>
      </c>
      <c r="G366">
        <v>-3.437253275474704E-2</v>
      </c>
      <c r="H366">
        <v>0.99672793316940278</v>
      </c>
      <c r="I366">
        <v>-2.6077331534433142E-2</v>
      </c>
      <c r="J366">
        <v>158.30987230428954</v>
      </c>
      <c r="K366">
        <v>-1418.2947898649645</v>
      </c>
      <c r="L366">
        <v>1427.102703601638</v>
      </c>
      <c r="M366">
        <v>-83.631015921466002</v>
      </c>
      <c r="N366">
        <v>7.773158812060543E-5</v>
      </c>
      <c r="O366">
        <v>6.9639565009235879E-4</v>
      </c>
      <c r="P366">
        <v>5.2139191328632242E-5</v>
      </c>
      <c r="Q366">
        <v>5.2672432363700034E-4</v>
      </c>
      <c r="R366">
        <v>98.560563873225732</v>
      </c>
      <c r="S366">
        <v>2.5592396791973188E-5</v>
      </c>
      <c r="T366">
        <v>1.6967132645535844E-4</v>
      </c>
      <c r="U366">
        <v>869.20864489309838</v>
      </c>
      <c r="V366">
        <v>-5762.6405586104484</v>
      </c>
      <c r="W366">
        <v>5827.825484355124</v>
      </c>
      <c r="X366">
        <v>-81.42244356096009</v>
      </c>
      <c r="Y366">
        <v>0.79611567513212234</v>
      </c>
      <c r="Z366">
        <v>-80.626327885827962</v>
      </c>
      <c r="AA366">
        <v>-1.0783042995500438</v>
      </c>
      <c r="AB366" s="7">
        <f t="shared" si="45"/>
        <v>5344169.1376127219</v>
      </c>
      <c r="AC366" s="7">
        <f>等価回路パラメータ!$B$4/(等価回路パラメータ!$B$4^2+(AB366*等価回路パラメータ!$B$5)^2)</f>
        <v>4.0408749283677991E-10</v>
      </c>
      <c r="AD366" s="7">
        <f>-(AB366*等価回路パラメータ!$B$5)/(等価回路パラメータ!$B$4^2+(AB366*等価回路パラメータ!$B$5)^2)</f>
        <v>-4.1450646067662976E-5</v>
      </c>
      <c r="AE366" s="7">
        <f>AB366*等価回路パラメータ!$B$6</f>
        <v>5.7941125239365062E-5</v>
      </c>
      <c r="AF366" s="7">
        <f>1/等価回路パラメータ!$B$7</f>
        <v>2.0783638028968546E-5</v>
      </c>
      <c r="AG366" s="7">
        <f>AB366*等価回路パラメータ!$B$9-1/(AB366*等価回路パラメータ!$B$10)</f>
        <v>-6403.43112592946</v>
      </c>
      <c r="AH366" s="7">
        <f>等価回路パラメータ!$B$8/(等価回路パラメータ!$B$8^2+AG366^2)</f>
        <v>4.2109293858225996E-7</v>
      </c>
      <c r="AI366" s="7">
        <f>-AG366/(等価回路パラメータ!$B$8^2+AG366^2)</f>
        <v>1.5616514170210713E-4</v>
      </c>
      <c r="AJ366" s="7">
        <f t="shared" si="46"/>
        <v>2.1205135055043644E-5</v>
      </c>
      <c r="AK366" s="7">
        <f t="shared" si="47"/>
        <v>1.726556208738092E-4</v>
      </c>
      <c r="AL366" s="7">
        <f t="shared" si="48"/>
        <v>700.77331551820782</v>
      </c>
      <c r="AM366" s="7">
        <f t="shared" si="49"/>
        <v>-5705.8090678755616</v>
      </c>
      <c r="AN366" s="7">
        <f t="shared" si="50"/>
        <v>5748.6816191882963</v>
      </c>
      <c r="AO366" s="9">
        <f t="shared" si="51"/>
        <v>-82.998139674797415</v>
      </c>
      <c r="AP366" s="9">
        <f t="shared" si="52"/>
        <v>75.19136513323069</v>
      </c>
      <c r="AQ366" s="9">
        <f t="shared" si="53"/>
        <v>-2.3718117889694668</v>
      </c>
    </row>
    <row r="367" spans="1:43">
      <c r="A367">
        <v>871959.28447439964</v>
      </c>
      <c r="B367">
        <v>-3.7827767519606023E-2</v>
      </c>
      <c r="C367">
        <v>-2.0338669420617208</v>
      </c>
      <c r="D367">
        <v>-2.6204575515179931E-2</v>
      </c>
      <c r="E367">
        <v>-1.532711853926187</v>
      </c>
      <c r="F367">
        <v>0.99502714827628913</v>
      </c>
      <c r="G367">
        <v>-3.5335993377988373E-2</v>
      </c>
      <c r="H367">
        <v>0.99663092769479744</v>
      </c>
      <c r="I367">
        <v>-2.6667104102047819E-2</v>
      </c>
      <c r="J367">
        <v>144.68364065604828</v>
      </c>
      <c r="K367">
        <v>-1381.9580836447956</v>
      </c>
      <c r="L367">
        <v>1389.5112453034283</v>
      </c>
      <c r="M367">
        <v>-84.023211149502117</v>
      </c>
      <c r="N367">
        <v>7.4936826392476167E-5</v>
      </c>
      <c r="O367">
        <v>7.1576546267561705E-4</v>
      </c>
      <c r="P367">
        <v>5.3465954581447481E-5</v>
      </c>
      <c r="Q367">
        <v>5.3872480310441367E-4</v>
      </c>
      <c r="R367">
        <v>98.331099750785214</v>
      </c>
      <c r="S367">
        <v>2.1470871811028686E-5</v>
      </c>
      <c r="T367">
        <v>1.7704065957120337E-4</v>
      </c>
      <c r="U367">
        <v>675.09137773878274</v>
      </c>
      <c r="V367">
        <v>-5566.5472663441078</v>
      </c>
      <c r="W367">
        <v>5607.334200557365</v>
      </c>
      <c r="X367">
        <v>-83.085137603072184</v>
      </c>
      <c r="Y367">
        <v>0.8161538902680382</v>
      </c>
      <c r="Z367">
        <v>-82.268983712804143</v>
      </c>
      <c r="AA367">
        <v>-1.0160377086039882</v>
      </c>
      <c r="AB367" s="7">
        <f t="shared" si="45"/>
        <v>5478681.7646683725</v>
      </c>
      <c r="AC367" s="7">
        <f>等価回路パラメータ!$B$4/(等価回路パラメータ!$B$4^2+(AB367*等価回路パラメータ!$B$5)^2)</f>
        <v>3.8448876015777492E-10</v>
      </c>
      <c r="AD367" s="7">
        <f>-(AB367*等価回路パラメータ!$B$5)/(等価回路パラメータ!$B$4^2+(AB367*等価回路パラメータ!$B$5)^2)</f>
        <v>-4.0432949560694616E-5</v>
      </c>
      <c r="AE367" s="7">
        <f>AB367*等価回路パラメータ!$B$6</f>
        <v>5.9399502167530362E-5</v>
      </c>
      <c r="AF367" s="7">
        <f>1/等価回路パラメータ!$B$7</f>
        <v>2.0783638028968546E-5</v>
      </c>
      <c r="AG367" s="7">
        <f>AB367*等価回路パラメータ!$B$9-1/(AB367*等価回路パラメータ!$B$10)</f>
        <v>-6245.6535349860933</v>
      </c>
      <c r="AH367" s="7">
        <f>等価回路パラメータ!$B$8/(等価回路パラメータ!$B$8^2+AG367^2)</f>
        <v>4.42636786841725E-7</v>
      </c>
      <c r="AI367" s="7">
        <f>-AG367/(等価回路パラメータ!$B$8^2+AG367^2)</f>
        <v>1.6011012323530492E-4</v>
      </c>
      <c r="AJ367" s="7">
        <f t="shared" si="46"/>
        <v>2.1226659304570431E-5</v>
      </c>
      <c r="AK367" s="7">
        <f t="shared" si="47"/>
        <v>1.7907667584214068E-4</v>
      </c>
      <c r="AL367" s="7">
        <f t="shared" si="48"/>
        <v>652.74583315543327</v>
      </c>
      <c r="AM367" s="7">
        <f t="shared" si="49"/>
        <v>-5506.827630955333</v>
      </c>
      <c r="AN367" s="7">
        <f t="shared" si="50"/>
        <v>5545.3789482554666</v>
      </c>
      <c r="AO367" s="9">
        <f t="shared" si="51"/>
        <v>-83.240048993897688</v>
      </c>
      <c r="AP367" s="9">
        <f t="shared" si="52"/>
        <v>74.878624587748504</v>
      </c>
      <c r="AQ367" s="9">
        <f t="shared" si="53"/>
        <v>-0.9710652810935585</v>
      </c>
    </row>
    <row r="368" spans="1:43">
      <c r="A368">
        <v>893906.48169439845</v>
      </c>
      <c r="B368">
        <v>-3.8513215639648497E-2</v>
      </c>
      <c r="C368">
        <v>-2.087930853680632</v>
      </c>
      <c r="D368">
        <v>-2.5267785764084019E-2</v>
      </c>
      <c r="E368">
        <v>-1.570302078210744</v>
      </c>
      <c r="F368">
        <v>0.99491484557206378</v>
      </c>
      <c r="G368">
        <v>-3.6272015898666056E-2</v>
      </c>
      <c r="H368">
        <v>0.99672071006473317</v>
      </c>
      <c r="I368">
        <v>-2.7323907914931809E-2</v>
      </c>
      <c r="J368">
        <v>138.97175198253134</v>
      </c>
      <c r="K368">
        <v>-1346.4944056592371</v>
      </c>
      <c r="L368">
        <v>1353.6470486506876</v>
      </c>
      <c r="M368">
        <v>-84.107364153574707</v>
      </c>
      <c r="N368">
        <v>7.5843025812789337E-5</v>
      </c>
      <c r="O368">
        <v>7.3484149482426237E-4</v>
      </c>
      <c r="P368">
        <v>5.0936866952783822E-5</v>
      </c>
      <c r="Q368">
        <v>5.5187440012538145E-4</v>
      </c>
      <c r="R368">
        <v>98.258084648117347</v>
      </c>
      <c r="S368">
        <v>2.4906158860005515E-5</v>
      </c>
      <c r="T368">
        <v>1.8296709469888092E-4</v>
      </c>
      <c r="U368">
        <v>730.44427249050545</v>
      </c>
      <c r="V368">
        <v>-5366.0328406415656</v>
      </c>
      <c r="W368">
        <v>5415.5200380072438</v>
      </c>
      <c r="X368">
        <v>-82.248330497699612</v>
      </c>
      <c r="Y368">
        <v>0.836696466865957</v>
      </c>
      <c r="Z368">
        <v>-81.411634030833653</v>
      </c>
      <c r="AA368">
        <v>-0.95539149661688993</v>
      </c>
      <c r="AB368" s="7">
        <f t="shared" si="45"/>
        <v>5616580.0717748422</v>
      </c>
      <c r="AC368" s="7">
        <f>等価回路パラメータ!$B$4/(等価回路パラメータ!$B$4^2+(AB368*等価回路パラメータ!$B$5)^2)</f>
        <v>3.6584058974411855E-10</v>
      </c>
      <c r="AD368" s="7">
        <f>-(AB368*等価回路パラメータ!$B$5)/(等価回路パラメータ!$B$4^2+(AB368*等価回路パラメータ!$B$5)^2)</f>
        <v>-3.944023954436476E-5</v>
      </c>
      <c r="AE368" s="7">
        <f>AB368*等価回路パラメータ!$B$6</f>
        <v>6.0894586412921887E-5</v>
      </c>
      <c r="AF368" s="7">
        <f>1/等価回路パラメータ!$B$7</f>
        <v>2.0783638028968546E-5</v>
      </c>
      <c r="AG368" s="7">
        <f>AB368*等価回路パラメータ!$B$9-1/(AB368*等価回路パラメータ!$B$10)</f>
        <v>-6091.7355923095929</v>
      </c>
      <c r="AH368" s="7">
        <f>等価回路パラメータ!$B$8/(等価回路パラメータ!$B$8^2+AG368^2)</f>
        <v>4.6528711187255231E-7</v>
      </c>
      <c r="AI368" s="7">
        <f>-AG368/(等価回路パラメータ!$B$8^2+AG368^2)</f>
        <v>1.6415551051496155E-4</v>
      </c>
      <c r="AJ368" s="7">
        <f t="shared" si="46"/>
        <v>2.1249290981430844E-5</v>
      </c>
      <c r="AK368" s="7">
        <f t="shared" si="47"/>
        <v>1.8560985738351867E-4</v>
      </c>
      <c r="AL368" s="7">
        <f t="shared" si="48"/>
        <v>608.81769535166916</v>
      </c>
      <c r="AM368" s="7">
        <f t="shared" si="49"/>
        <v>-5317.9452295860401</v>
      </c>
      <c r="AN368" s="7">
        <f t="shared" si="50"/>
        <v>5352.6816130842526</v>
      </c>
      <c r="AO368" s="9">
        <f t="shared" si="51"/>
        <v>-83.469004737721733</v>
      </c>
      <c r="AP368" s="9">
        <f t="shared" si="52"/>
        <v>74.571428231042745</v>
      </c>
      <c r="AQ368" s="9">
        <f t="shared" si="53"/>
        <v>-2.0573707068880935</v>
      </c>
    </row>
    <row r="369" spans="1:43">
      <c r="A369">
        <v>916406.08941611496</v>
      </c>
      <c r="B369">
        <v>-3.8591810717751522E-2</v>
      </c>
      <c r="C369">
        <v>-2.1434999365488419</v>
      </c>
      <c r="D369">
        <v>-2.6366240580774251E-2</v>
      </c>
      <c r="E369">
        <v>-1.6089530875429721</v>
      </c>
      <c r="F369">
        <v>0.99487019653292053</v>
      </c>
      <c r="G369">
        <v>-3.7236593300637527E-2</v>
      </c>
      <c r="H369">
        <v>0.99657601167335175</v>
      </c>
      <c r="I369">
        <v>-2.7992736546053384E-2</v>
      </c>
      <c r="J369">
        <v>131.01113477315079</v>
      </c>
      <c r="K369">
        <v>-1312.4851142899092</v>
      </c>
      <c r="L369">
        <v>1319.0076166069493</v>
      </c>
      <c r="M369">
        <v>-84.29966698749584</v>
      </c>
      <c r="N369">
        <v>7.5303229426586189E-5</v>
      </c>
      <c r="O369">
        <v>7.5439669957432637E-4</v>
      </c>
      <c r="P369">
        <v>5.3105997412679928E-5</v>
      </c>
      <c r="Q369">
        <v>5.6552608038729774E-4</v>
      </c>
      <c r="R369">
        <v>98.216579069624245</v>
      </c>
      <c r="S369">
        <v>2.2197232013906261E-5</v>
      </c>
      <c r="T369">
        <v>1.8887061918702863E-4</v>
      </c>
      <c r="U369">
        <v>613.77955605279305</v>
      </c>
      <c r="V369">
        <v>-5222.4946211043434</v>
      </c>
      <c r="W369">
        <v>5258.4384954939014</v>
      </c>
      <c r="X369">
        <v>-83.296997687644563</v>
      </c>
      <c r="Y369">
        <v>0.85775609969348365</v>
      </c>
      <c r="Z369">
        <v>-82.439241587951074</v>
      </c>
      <c r="AA369">
        <v>-0.90700601383953983</v>
      </c>
      <c r="AB369" s="7">
        <f t="shared" si="45"/>
        <v>5757949.2764292359</v>
      </c>
      <c r="AC369" s="7">
        <f>等価回路パラメータ!$B$4/(等価回路パラメータ!$B$4^2+(AB369*等価回路パラメータ!$B$5)^2)</f>
        <v>3.4809687817499511E-10</v>
      </c>
      <c r="AD369" s="7">
        <f>-(AB369*等価回路パラメータ!$B$5)/(等価回路パラメータ!$B$4^2+(AB369*等価回路パラメータ!$B$5)^2)</f>
        <v>-3.8471902550208593E-5</v>
      </c>
      <c r="AE369" s="7">
        <f>AB369*等価回路パラメータ!$B$6</f>
        <v>6.2427301897957727E-5</v>
      </c>
      <c r="AF369" s="7">
        <f>1/等価回路パラメータ!$B$7</f>
        <v>2.0783638028968546E-5</v>
      </c>
      <c r="AG369" s="7">
        <f>AB369*等価回路パラメータ!$B$9-1/(AB369*等価回路パラメータ!$B$10)</f>
        <v>-5941.5821806928707</v>
      </c>
      <c r="AH369" s="7">
        <f>等価回路パラメータ!$B$8/(等価回路パラメータ!$B$8^2+AG369^2)</f>
        <v>4.8910118748974299E-7</v>
      </c>
      <c r="AI369" s="7">
        <f>-AG369/(等価回路パラメータ!$B$8^2+AG369^2)</f>
        <v>1.6830391711812132E-4</v>
      </c>
      <c r="AJ369" s="7">
        <f t="shared" si="46"/>
        <v>2.1273087313336467E-5</v>
      </c>
      <c r="AK369" s="7">
        <f t="shared" si="47"/>
        <v>1.9225931646587045E-4</v>
      </c>
      <c r="AL369" s="7">
        <f t="shared" si="48"/>
        <v>568.55302143806489</v>
      </c>
      <c r="AM369" s="7">
        <f t="shared" si="49"/>
        <v>-5138.3992208671871</v>
      </c>
      <c r="AN369" s="7">
        <f t="shared" si="50"/>
        <v>5169.7581269528337</v>
      </c>
      <c r="AO369" s="9">
        <f t="shared" si="51"/>
        <v>-83.686026647623947</v>
      </c>
      <c r="AP369" s="9">
        <f t="shared" si="52"/>
        <v>74.269404492103334</v>
      </c>
      <c r="AQ369" s="9">
        <f t="shared" si="53"/>
        <v>-1.2467850596728738</v>
      </c>
    </row>
    <row r="370" spans="1:43">
      <c r="A370">
        <v>939472.01180049172</v>
      </c>
      <c r="B370">
        <v>-3.996047680749875E-2</v>
      </c>
      <c r="C370">
        <v>-2.1999070942012802</v>
      </c>
      <c r="D370">
        <v>-2.5290585783718091E-2</v>
      </c>
      <c r="E370">
        <v>-1.6468971491352991</v>
      </c>
      <c r="F370">
        <v>0.99467630835374321</v>
      </c>
      <c r="G370">
        <v>-3.8209994119323194E-2</v>
      </c>
      <c r="H370">
        <v>0.99668067561224305</v>
      </c>
      <c r="I370">
        <v>-2.8656260186035832E-2</v>
      </c>
      <c r="J370">
        <v>128.33059661817001</v>
      </c>
      <c r="K370">
        <v>-1278.5054998513151</v>
      </c>
      <c r="L370">
        <v>1284.9299806520341</v>
      </c>
      <c r="M370">
        <v>-84.268107533542079</v>
      </c>
      <c r="N370">
        <v>7.7726889533187622E-5</v>
      </c>
      <c r="O370">
        <v>7.7436136333247478E-4</v>
      </c>
      <c r="P370">
        <v>5.0233954530596503E-5</v>
      </c>
      <c r="Q370">
        <v>5.7878761247480285E-4</v>
      </c>
      <c r="R370">
        <v>98.051786927829582</v>
      </c>
      <c r="S370">
        <v>2.7492935002591119E-5</v>
      </c>
      <c r="T370">
        <v>1.9557375085767193E-4</v>
      </c>
      <c r="U370">
        <v>704.8575254134397</v>
      </c>
      <c r="V370">
        <v>-5014.0747087341215</v>
      </c>
      <c r="W370">
        <v>5063.3752888660265</v>
      </c>
      <c r="X370">
        <v>-81.998035875056132</v>
      </c>
      <c r="Y370">
        <v>0.87934580304526022</v>
      </c>
      <c r="Z370">
        <v>-81.118690072010878</v>
      </c>
      <c r="AA370">
        <v>-0.84942900363545792</v>
      </c>
      <c r="AB370" s="7">
        <f t="shared" si="45"/>
        <v>5902876.7410512967</v>
      </c>
      <c r="AC370" s="7">
        <f>等価回路パラメータ!$B$4/(等価回路パラメータ!$B$4^2+(AB370*等価回路パラメータ!$B$5)^2)</f>
        <v>3.3121375810132083E-10</v>
      </c>
      <c r="AD370" s="7">
        <f>-(AB370*等価回路パラメータ!$B$5)/(等価回路パラメータ!$B$4^2+(AB370*等価回路パラメータ!$B$5)^2)</f>
        <v>-3.7527340171642626E-5</v>
      </c>
      <c r="AE370" s="7">
        <f>AB370*等価回路パラメータ!$B$6</f>
        <v>6.3998595800164121E-5</v>
      </c>
      <c r="AF370" s="7">
        <f>1/等価回路パラメータ!$B$7</f>
        <v>2.0783638028968546E-5</v>
      </c>
      <c r="AG370" s="7">
        <f>AB370*等価回路パラメータ!$B$9-1/(AB370*等価回路パラメータ!$B$10)</f>
        <v>-5795.1005093092126</v>
      </c>
      <c r="AH370" s="7">
        <f>等価回路パラメータ!$B$8/(等価回路パラメータ!$B$8^2+AG370^2)</f>
        <v>5.1413929883261805E-7</v>
      </c>
      <c r="AI370" s="7">
        <f>-AG370/(等価回路パラメータ!$B$8^2+AG370^2)</f>
        <v>1.7255802914214032E-4</v>
      </c>
      <c r="AJ370" s="7">
        <f t="shared" si="46"/>
        <v>2.1298108541559263E-5</v>
      </c>
      <c r="AK370" s="7">
        <f t="shared" si="47"/>
        <v>1.9902928477066181E-4</v>
      </c>
      <c r="AL370" s="7">
        <f t="shared" si="48"/>
        <v>531.57208963652954</v>
      </c>
      <c r="AM370" s="7">
        <f t="shared" si="49"/>
        <v>-4967.5027525547093</v>
      </c>
      <c r="AN370" s="7">
        <f t="shared" si="50"/>
        <v>4995.8635372795325</v>
      </c>
      <c r="AO370" s="9">
        <f t="shared" si="51"/>
        <v>-83.892026632852065</v>
      </c>
      <c r="AP370" s="9">
        <f t="shared" si="52"/>
        <v>73.972211340975932</v>
      </c>
      <c r="AQ370" s="9">
        <f t="shared" si="53"/>
        <v>-2.7733365608411873</v>
      </c>
    </row>
    <row r="371" spans="1:43">
      <c r="A371">
        <v>963118.502975918</v>
      </c>
      <c r="B371">
        <v>-3.9342113023644883E-2</v>
      </c>
      <c r="C371">
        <v>-2.264832613249709</v>
      </c>
      <c r="D371">
        <v>-2.4745591481093919E-2</v>
      </c>
      <c r="E371">
        <v>-1.6910173254359511</v>
      </c>
      <c r="F371">
        <v>0.99470318370916389</v>
      </c>
      <c r="G371">
        <v>-3.9339901383154359E-2</v>
      </c>
      <c r="H371">
        <v>0.99672085065858129</v>
      </c>
      <c r="I371">
        <v>-2.9425584180897874E-2</v>
      </c>
      <c r="J371">
        <v>117.6075727944035</v>
      </c>
      <c r="K371">
        <v>-1243.3501641200935</v>
      </c>
      <c r="L371">
        <v>1248.899984704962</v>
      </c>
      <c r="M371">
        <v>-84.596511540122577</v>
      </c>
      <c r="N371">
        <v>7.5401496675253854E-5</v>
      </c>
      <c r="O371">
        <v>7.9714648503092643E-4</v>
      </c>
      <c r="P371">
        <v>4.8519275792085954E-5</v>
      </c>
      <c r="Q371">
        <v>5.9425153190909193E-4</v>
      </c>
      <c r="R371">
        <v>98.199825308130329</v>
      </c>
      <c r="S371">
        <v>2.6882220883167901E-5</v>
      </c>
      <c r="T371">
        <v>2.0289495312183451E-4</v>
      </c>
      <c r="U371">
        <v>641.74868682242743</v>
      </c>
      <c r="V371">
        <v>-4843.6314207344285</v>
      </c>
      <c r="W371">
        <v>4885.9601632600452</v>
      </c>
      <c r="X371">
        <v>-82.452651765062186</v>
      </c>
      <c r="Y371">
        <v>0.90147891878545927</v>
      </c>
      <c r="Z371">
        <v>-81.551172846276728</v>
      </c>
      <c r="AA371">
        <v>-0.80040813331189797</v>
      </c>
      <c r="AB371" s="7">
        <f t="shared" si="45"/>
        <v>6051452.0269710869</v>
      </c>
      <c r="AC371" s="7">
        <f>等価回路パラメータ!$B$4/(等価回路パラメータ!$B$4^2+(AB371*等価回路パラメータ!$B$5)^2)</f>
        <v>3.15149489793555E-10</v>
      </c>
      <c r="AD371" s="7">
        <f>-(AB371*等価回路パラメータ!$B$5)/(等価回路パラメータ!$B$4^2+(AB371*等価回路パラメータ!$B$5)^2)</f>
        <v>-3.6605968694165199E-5</v>
      </c>
      <c r="AE371" s="7">
        <f>AB371*等価回路パラメータ!$B$6</f>
        <v>6.5609439137506281E-5</v>
      </c>
      <c r="AF371" s="7">
        <f>1/等価回路パラメータ!$B$7</f>
        <v>2.0783638028968546E-5</v>
      </c>
      <c r="AG371" s="7">
        <f>AB371*等価回路パラメータ!$B$9-1/(AB371*等価回路パラメータ!$B$10)</f>
        <v>-5652.2000563699912</v>
      </c>
      <c r="AH371" s="7">
        <f>等価回路パラメータ!$B$8/(等価回路パラメータ!$B$8^2+AG371^2)</f>
        <v>5.4046490556938795E-7</v>
      </c>
      <c r="AI371" s="7">
        <f>-AG371/(等価回路パラメータ!$B$8^2+AG371^2)</f>
        <v>1.7692060755820988E-4</v>
      </c>
      <c r="AJ371" s="7">
        <f t="shared" si="46"/>
        <v>2.132441808402773E-5</v>
      </c>
      <c r="AK371" s="7">
        <f t="shared" si="47"/>
        <v>2.0592407800155098E-4</v>
      </c>
      <c r="AL371" s="7">
        <f t="shared" si="48"/>
        <v>497.54289303299333</v>
      </c>
      <c r="AM371" s="7">
        <f t="shared" si="49"/>
        <v>-4804.6357518559626</v>
      </c>
      <c r="AN371" s="7">
        <f t="shared" si="50"/>
        <v>4830.3285228253526</v>
      </c>
      <c r="AO371" s="9">
        <f t="shared" si="51"/>
        <v>-84.087822567962348</v>
      </c>
      <c r="AP371" s="9">
        <f t="shared" si="52"/>
        <v>73.679533384381187</v>
      </c>
      <c r="AQ371" s="9">
        <f t="shared" si="53"/>
        <v>-2.5366497216856203</v>
      </c>
    </row>
    <row r="372" spans="1:43">
      <c r="A372">
        <v>987360.17584689835</v>
      </c>
      <c r="B372">
        <v>-3.882927848332391E-2</v>
      </c>
      <c r="C372">
        <v>-2.3154513832776051</v>
      </c>
      <c r="D372">
        <v>-2.607125691457619E-2</v>
      </c>
      <c r="E372">
        <v>-1.726325049704599</v>
      </c>
      <c r="F372">
        <v>0.9947267693129731</v>
      </c>
      <c r="G372">
        <v>-4.0221045240235453E-2</v>
      </c>
      <c r="H372">
        <v>0.99655042030767138</v>
      </c>
      <c r="I372">
        <v>-3.0035209454956684E-2</v>
      </c>
      <c r="J372">
        <v>109.78711258813566</v>
      </c>
      <c r="K372">
        <v>-1217.2349089443908</v>
      </c>
      <c r="L372">
        <v>1222.1759421798888</v>
      </c>
      <c r="M372">
        <v>-84.846217630792054</v>
      </c>
      <c r="N372">
        <v>7.3499418305895722E-5</v>
      </c>
      <c r="O372">
        <v>8.1490491588637496E-4</v>
      </c>
      <c r="P372">
        <v>5.12215541266753E-5</v>
      </c>
      <c r="Q372">
        <v>6.0674813186285727E-4</v>
      </c>
      <c r="R372">
        <v>97.803179386810399</v>
      </c>
      <c r="S372">
        <v>2.2277864179220422E-5</v>
      </c>
      <c r="T372">
        <v>2.0815678402351769E-4</v>
      </c>
      <c r="U372">
        <v>508.3305103025836</v>
      </c>
      <c r="V372">
        <v>-4749.6673556487303</v>
      </c>
      <c r="W372">
        <v>4776.7917996307615</v>
      </c>
      <c r="X372">
        <v>-83.891204062564839</v>
      </c>
      <c r="Y372">
        <v>0.92416912459269696</v>
      </c>
      <c r="Z372">
        <v>-82.967034937972144</v>
      </c>
      <c r="AA372">
        <v>-0.76561021619624536</v>
      </c>
      <c r="AB372" s="7">
        <f t="shared" si="45"/>
        <v>6203766.9497754844</v>
      </c>
      <c r="AC372" s="7">
        <f>等価回路パラメータ!$B$4/(等価回路パラメータ!$B$4^2+(AB372*等価回路パラメータ!$B$5)^2)</f>
        <v>2.9986435794957955E-10</v>
      </c>
      <c r="AD372" s="7">
        <f>-(AB372*等価回路パラメータ!$B$5)/(等価回路パラメータ!$B$4^2+(AB372*等価回路パラメータ!$B$5)^2)</f>
        <v>-3.5707218734636586E-5</v>
      </c>
      <c r="AE372" s="7">
        <f>AB372*等価回路パラメータ!$B$6</f>
        <v>6.7260827368451409E-5</v>
      </c>
      <c r="AF372" s="7">
        <f>1/等価回路パラメータ!$B$7</f>
        <v>2.0783638028968546E-5</v>
      </c>
      <c r="AG372" s="7">
        <f>AB372*等価回路パラメータ!$B$9-1/(AB372*等価回路パラメータ!$B$10)</f>
        <v>-5512.7925131846296</v>
      </c>
      <c r="AH372" s="7">
        <f>等価回路パラメータ!$B$8/(等価回路パラメータ!$B$8^2+AG372^2)</f>
        <v>5.6814481445205402E-7</v>
      </c>
      <c r="AI372" s="7">
        <f>-AG372/(等価回路パラメータ!$B$8^2+AG372^2)</f>
        <v>1.8139449066589071E-4</v>
      </c>
      <c r="AJ372" s="7">
        <f t="shared" si="46"/>
        <v>2.1352082707778551E-5</v>
      </c>
      <c r="AK372" s="7">
        <f t="shared" si="47"/>
        <v>2.1294809929970552E-4</v>
      </c>
      <c r="AL372" s="7">
        <f t="shared" si="48"/>
        <v>466.17413437635162</v>
      </c>
      <c r="AM372" s="7">
        <f t="shared" si="49"/>
        <v>-4649.2371361021969</v>
      </c>
      <c r="AN372" s="7">
        <f t="shared" si="50"/>
        <v>4672.5500822648546</v>
      </c>
      <c r="AO372" s="9">
        <f t="shared" si="51"/>
        <v>-84.27415003755705</v>
      </c>
      <c r="AP372" s="9">
        <f t="shared" si="52"/>
        <v>73.391079300363359</v>
      </c>
      <c r="AQ372" s="9">
        <f t="shared" si="53"/>
        <v>-1.3071150995849052</v>
      </c>
    </row>
    <row r="373" spans="1:43">
      <c r="A373">
        <v>1012212.011124444</v>
      </c>
      <c r="B373">
        <v>-4.0785141456130991E-2</v>
      </c>
      <c r="C373">
        <v>-2.3831278452276901</v>
      </c>
      <c r="D373">
        <v>-2.4817164274582981E-2</v>
      </c>
      <c r="E373">
        <v>-1.7713187496625851</v>
      </c>
      <c r="F373">
        <v>0.99445461366974119</v>
      </c>
      <c r="G373">
        <v>-4.1386645005305728E-2</v>
      </c>
      <c r="H373">
        <v>0.99667041836795334</v>
      </c>
      <c r="I373">
        <v>-3.082222928317652E-2</v>
      </c>
      <c r="J373">
        <v>108.58457062983535</v>
      </c>
      <c r="K373">
        <v>-1182.0648028085795</v>
      </c>
      <c r="L373">
        <v>1187.0416197495992</v>
      </c>
      <c r="M373">
        <v>-84.751534542946274</v>
      </c>
      <c r="N373">
        <v>7.706128128755652E-5</v>
      </c>
      <c r="O373">
        <v>8.3889845252400094E-4</v>
      </c>
      <c r="P373">
        <v>4.7832506663266706E-5</v>
      </c>
      <c r="Q373">
        <v>6.2246712632839233E-4</v>
      </c>
      <c r="R373">
        <v>97.873487943812933</v>
      </c>
      <c r="S373">
        <v>2.9228774624289814E-5</v>
      </c>
      <c r="T373">
        <v>2.1643132619560861E-4</v>
      </c>
      <c r="U373">
        <v>612.80316445523079</v>
      </c>
      <c r="V373">
        <v>-4537.644950387099</v>
      </c>
      <c r="W373">
        <v>4578.8371246572942</v>
      </c>
      <c r="X373">
        <v>-82.308810487084827</v>
      </c>
      <c r="Y373">
        <v>0.94743044241247965</v>
      </c>
      <c r="Z373">
        <v>-81.361380044672345</v>
      </c>
      <c r="AA373">
        <v>-0.71347565125987944</v>
      </c>
      <c r="AB373" s="7">
        <f t="shared" si="45"/>
        <v>6359915.6360478066</v>
      </c>
      <c r="AC373" s="7">
        <f>等価回路パラメータ!$B$4/(等価回路パラメータ!$B$4^2+(AB373*等価回路パラメータ!$B$5)^2)</f>
        <v>2.8532057350751526E-10</v>
      </c>
      <c r="AD373" s="7">
        <f>-(AB373*等価回路パラメータ!$B$5)/(等価回路パラメータ!$B$4^2+(AB373*等価回路パラメータ!$B$5)^2)</f>
        <v>-3.4830534889415167E-5</v>
      </c>
      <c r="AE373" s="7">
        <f>AB373*等価回路パラメータ!$B$6</f>
        <v>6.8953781007135919E-5</v>
      </c>
      <c r="AF373" s="7">
        <f>1/等価回路パラメータ!$B$7</f>
        <v>2.0783638028968546E-5</v>
      </c>
      <c r="AG373" s="7">
        <f>AB373*等価回路パラメータ!$B$9-1/(AB373*等価回路パラメータ!$B$10)</f>
        <v>-5376.7917295881462</v>
      </c>
      <c r="AH373" s="7">
        <f>等価回路パラメータ!$B$8/(等価回路パラメータ!$B$8^2+AG373^2)</f>
        <v>5.9724936180875721E-7</v>
      </c>
      <c r="AI373" s="7">
        <f>-AG373/(等価回路パラメータ!$B$8^2+AG373^2)</f>
        <v>1.8598259665455626E-4</v>
      </c>
      <c r="AJ373" s="7">
        <f t="shared" si="46"/>
        <v>2.138117271135081E-5</v>
      </c>
      <c r="AK373" s="7">
        <f t="shared" si="47"/>
        <v>2.2010584277227699E-4</v>
      </c>
      <c r="AL373" s="7">
        <f t="shared" si="48"/>
        <v>437.20938749087878</v>
      </c>
      <c r="AM373" s="7">
        <f t="shared" si="49"/>
        <v>-4500.7980619577147</v>
      </c>
      <c r="AN373" s="7">
        <f t="shared" si="50"/>
        <v>4521.9835518312611</v>
      </c>
      <c r="AO373" s="9">
        <f t="shared" si="51"/>
        <v>-84.451672374146511</v>
      </c>
      <c r="AP373" s="9">
        <f t="shared" si="52"/>
        <v>73.106579566370314</v>
      </c>
      <c r="AQ373" s="9">
        <f t="shared" si="53"/>
        <v>-3.0902923294741527</v>
      </c>
    </row>
    <row r="374" spans="1:43">
      <c r="A374">
        <v>1037689.366583754</v>
      </c>
      <c r="B374">
        <v>-4.046779433926348E-2</v>
      </c>
      <c r="C374">
        <v>-2.4494052557118118</v>
      </c>
      <c r="D374">
        <v>-2.5403445436274489E-2</v>
      </c>
      <c r="E374">
        <v>-1.8174118646269219</v>
      </c>
      <c r="F374">
        <v>0.99444240619085145</v>
      </c>
      <c r="G374">
        <v>-4.2538515572257955E-2</v>
      </c>
      <c r="H374">
        <v>0.99657803068701944</v>
      </c>
      <c r="I374">
        <v>-3.1621882781483014E-2</v>
      </c>
      <c r="J374">
        <v>100.5837989699603</v>
      </c>
      <c r="K374">
        <v>-1151.0563373250607</v>
      </c>
      <c r="L374">
        <v>1155.4426823998729</v>
      </c>
      <c r="M374">
        <v>-85.005956615775787</v>
      </c>
      <c r="N374">
        <v>7.5340972472465707E-5</v>
      </c>
      <c r="O374">
        <v>8.621836191588302E-4</v>
      </c>
      <c r="P374">
        <v>4.8683857186998006E-5</v>
      </c>
      <c r="Q374">
        <v>6.3870266202813012E-4</v>
      </c>
      <c r="R374">
        <v>97.960612396353895</v>
      </c>
      <c r="S374">
        <v>2.6657115285467702E-5</v>
      </c>
      <c r="T374">
        <v>2.2348095713070008E-4</v>
      </c>
      <c r="U374">
        <v>526.25530779574478</v>
      </c>
      <c r="V374">
        <v>-4411.8817292064232</v>
      </c>
      <c r="W374">
        <v>4443.1571029492816</v>
      </c>
      <c r="X374">
        <v>-83.197819862907082</v>
      </c>
      <c r="Y374">
        <v>0.97127724712239372</v>
      </c>
      <c r="Z374">
        <v>-82.226542615784695</v>
      </c>
      <c r="AA374">
        <v>-0.67666953922028783</v>
      </c>
      <c r="AB374" s="7">
        <f t="shared" si="45"/>
        <v>6519994.581535534</v>
      </c>
      <c r="AC374" s="7">
        <f>等価回路パラメータ!$B$4/(等価回路パラメータ!$B$4^2+(AB374*等価回路パラメータ!$B$5)^2)</f>
        <v>2.7148218022073885E-10</v>
      </c>
      <c r="AD374" s="7">
        <f>-(AB374*等価回路パラメータ!$B$5)/(等価回路パラメータ!$B$4^2+(AB374*等価回路パラメータ!$B$5)^2)</f>
        <v>-3.3975375391132735E-5</v>
      </c>
      <c r="AE374" s="7">
        <f>AB374*等価回路パラメータ!$B$6</f>
        <v>7.0689346254016033E-5</v>
      </c>
      <c r="AF374" s="7">
        <f>1/等価回路パラメータ!$B$7</f>
        <v>2.0783638028968546E-5</v>
      </c>
      <c r="AG374" s="7">
        <f>AB374*等価回路パラメータ!$B$9-1/(AB374*等価回路パラメータ!$B$10)</f>
        <v>-5244.1136607026465</v>
      </c>
      <c r="AH374" s="7">
        <f>等価回路パラメータ!$B$8/(等価回路パラメータ!$B$8^2+AG374^2)</f>
        <v>6.2785260660256619E-7</v>
      </c>
      <c r="AI374" s="7">
        <f>-AG374/(等価回路パラメータ!$B$8^2+AG374^2)</f>
        <v>1.9068792627806029E-4</v>
      </c>
      <c r="AJ374" s="7">
        <f t="shared" si="46"/>
        <v>2.1411762117751335E-5</v>
      </c>
      <c r="AK374" s="7">
        <f t="shared" si="47"/>
        <v>2.2740189714094358E-4</v>
      </c>
      <c r="AL374" s="7">
        <f t="shared" si="48"/>
        <v>410.42220941849547</v>
      </c>
      <c r="AM374" s="7">
        <f t="shared" si="49"/>
        <v>-4358.8560594537894</v>
      </c>
      <c r="AN374" s="7">
        <f t="shared" si="50"/>
        <v>4378.1357376194928</v>
      </c>
      <c r="AO374" s="9">
        <f t="shared" si="51"/>
        <v>-84.62098927020871</v>
      </c>
      <c r="AP374" s="9">
        <f t="shared" si="52"/>
        <v>72.825784441967144</v>
      </c>
      <c r="AQ374" s="9">
        <f t="shared" si="53"/>
        <v>-2.3944466544240299</v>
      </c>
    </row>
    <row r="375" spans="1:43">
      <c r="A375">
        <v>1063807.9865549121</v>
      </c>
      <c r="B375">
        <v>-4.0560586254107557E-2</v>
      </c>
      <c r="C375">
        <v>-2.5060554396379331</v>
      </c>
      <c r="D375">
        <v>-2.4931836894628651E-2</v>
      </c>
      <c r="E375">
        <v>-1.858279762890596</v>
      </c>
      <c r="F375">
        <v>0.99438923773653309</v>
      </c>
      <c r="G375">
        <v>-4.3521266935694858E-2</v>
      </c>
      <c r="H375">
        <v>0.99660933231005211</v>
      </c>
      <c r="I375">
        <v>-3.2334468822740568E-2</v>
      </c>
      <c r="J375">
        <v>95.307327606529526</v>
      </c>
      <c r="K375">
        <v>-1125.5609206986576</v>
      </c>
      <c r="L375">
        <v>1129.5888069999226</v>
      </c>
      <c r="M375">
        <v>-85.160002063405145</v>
      </c>
      <c r="N375">
        <v>7.4693968044861215E-5</v>
      </c>
      <c r="O375">
        <v>8.8212117110552843E-4</v>
      </c>
      <c r="P375">
        <v>4.7130294723577274E-5</v>
      </c>
      <c r="Q375">
        <v>6.5302464515540554E-4</v>
      </c>
      <c r="R375">
        <v>97.698176316472811</v>
      </c>
      <c r="S375">
        <v>2.7563673321283942E-5</v>
      </c>
      <c r="T375">
        <v>2.2909652595012289E-4</v>
      </c>
      <c r="U375">
        <v>517.6765260788718</v>
      </c>
      <c r="V375">
        <v>-4302.688263215613</v>
      </c>
      <c r="W375">
        <v>4333.7184121798309</v>
      </c>
      <c r="X375">
        <v>-83.139453823024709</v>
      </c>
      <c r="Y375">
        <v>0.99572427541539776</v>
      </c>
      <c r="Z375">
        <v>-82.143729547609311</v>
      </c>
      <c r="AA375">
        <v>-0.64371965084781679</v>
      </c>
      <c r="AB375" s="7">
        <f t="shared" si="45"/>
        <v>6684102.7107821219</v>
      </c>
      <c r="AC375" s="7">
        <f>等価回路パラメータ!$B$4/(等価回路パラメータ!$B$4^2+(AB375*等価回路パラメータ!$B$5)^2)</f>
        <v>2.5831496576412386E-10</v>
      </c>
      <c r="AD375" s="7">
        <f>-(AB375*等価回路パラメータ!$B$5)/(等価回路パラメータ!$B$4^2+(AB375*等価回路パラメータ!$B$5)^2)</f>
        <v>-3.3141211773896677E-5</v>
      </c>
      <c r="AE375" s="7">
        <f>AB375*等価回路パラメータ!$B$6</f>
        <v>7.2468595642391866E-5</v>
      </c>
      <c r="AF375" s="7">
        <f>1/等価回路パラメータ!$B$7</f>
        <v>2.0783638028968546E-5</v>
      </c>
      <c r="AG375" s="7">
        <f>AB375*等価回路パラメータ!$B$9-1/(AB375*等価回路パラメータ!$B$10)</f>
        <v>-5114.6763149998196</v>
      </c>
      <c r="AH375" s="7">
        <f>等価回路パラメータ!$B$8/(等価回路パラメータ!$B$8^2+AG375^2)</f>
        <v>6.6003253473109404E-7</v>
      </c>
      <c r="AI375" s="7">
        <f>-AG375/(等価回路パラメータ!$B$8^2+AG375^2)</f>
        <v>1.955135656494057E-4</v>
      </c>
      <c r="AJ375" s="7">
        <f t="shared" si="46"/>
        <v>2.1443928878665406E-5</v>
      </c>
      <c r="AK375" s="7">
        <f t="shared" si="47"/>
        <v>2.3484094951790088E-4</v>
      </c>
      <c r="AL375" s="7">
        <f t="shared" si="48"/>
        <v>385.61203113574152</v>
      </c>
      <c r="AM375" s="7">
        <f t="shared" si="49"/>
        <v>-4222.9899217554139</v>
      </c>
      <c r="AN375" s="7">
        <f t="shared" si="50"/>
        <v>4240.5589864786025</v>
      </c>
      <c r="AO375" s="9">
        <f t="shared" si="51"/>
        <v>-84.782644194051528</v>
      </c>
      <c r="AP375" s="9">
        <f t="shared" si="52"/>
        <v>72.548462173090044</v>
      </c>
      <c r="AQ375" s="9">
        <f t="shared" si="53"/>
        <v>-2.6389146464422311</v>
      </c>
    </row>
    <row r="376" spans="1:43">
      <c r="A376">
        <v>1090584.011652465</v>
      </c>
      <c r="B376">
        <v>-4.045951129922197E-2</v>
      </c>
      <c r="C376">
        <v>-2.5818927702785861</v>
      </c>
      <c r="D376">
        <v>-2.546788561302232E-2</v>
      </c>
      <c r="E376">
        <v>-1.903336832270099</v>
      </c>
      <c r="F376">
        <v>0.99434233224288759</v>
      </c>
      <c r="G376">
        <v>-4.4837934838080185E-2</v>
      </c>
      <c r="H376">
        <v>0.99652209436542982</v>
      </c>
      <c r="I376">
        <v>-3.3116142732261718E-2</v>
      </c>
      <c r="J376">
        <v>88.148007928966223</v>
      </c>
      <c r="K376">
        <v>-1093.2603426184305</v>
      </c>
      <c r="L376">
        <v>1096.8082093255928</v>
      </c>
      <c r="M376">
        <v>-85.390295678700028</v>
      </c>
      <c r="N376">
        <v>7.3274205356776848E-5</v>
      </c>
      <c r="O376">
        <v>9.0878721749444063E-4</v>
      </c>
      <c r="P376">
        <v>4.785270610920627E-5</v>
      </c>
      <c r="Q376">
        <v>6.6889383246287733E-4</v>
      </c>
      <c r="R376">
        <v>97.615368190519348</v>
      </c>
      <c r="S376">
        <v>2.5421499247570577E-5</v>
      </c>
      <c r="T376">
        <v>2.398933850315633E-4</v>
      </c>
      <c r="U376">
        <v>436.83238172144462</v>
      </c>
      <c r="V376">
        <v>-4122.2273211353568</v>
      </c>
      <c r="W376">
        <v>4145.3082655980133</v>
      </c>
      <c r="X376">
        <v>-83.9509424053158</v>
      </c>
      <c r="Y376">
        <v>1.0207866349067072</v>
      </c>
      <c r="Z376">
        <v>-82.930155770409087</v>
      </c>
      <c r="AA376">
        <v>-0.60157938104471664</v>
      </c>
      <c r="AB376" s="7">
        <f t="shared" si="45"/>
        <v>6852341.4382597385</v>
      </c>
      <c r="AC376" s="7">
        <f>等価回路パラメータ!$B$4/(等価回路パラメータ!$B$4^2+(AB376*等価回路パラメータ!$B$5)^2)</f>
        <v>2.457863771517375E-10</v>
      </c>
      <c r="AD376" s="7">
        <f>-(AB376*等価回路パラメータ!$B$5)/(等価回路パラメータ!$B$4^2+(AB376*等価回路パラメータ!$B$5)^2)</f>
        <v>-3.2327528546712085E-5</v>
      </c>
      <c r="AE376" s="7">
        <f>AB376*等価回路パラメータ!$B$6</f>
        <v>7.429262870120454E-5</v>
      </c>
      <c r="AF376" s="7">
        <f>1/等価回路パラメータ!$B$7</f>
        <v>2.0783638028968546E-5</v>
      </c>
      <c r="AG376" s="7">
        <f>AB376*等価回路パラメータ!$B$9-1/(AB376*等価回路パラメータ!$B$10)</f>
        <v>-4988.3997036323508</v>
      </c>
      <c r="AH376" s="7">
        <f>等価回路パラメータ!$B$8/(等価回路パラメータ!$B$8^2+AG376^2)</f>
        <v>6.9387127529047632E-7</v>
      </c>
      <c r="AI376" s="7">
        <f>-AG376/(等価回路パラメータ!$B$8^2+AG376^2)</f>
        <v>2.0046268916268554E-4</v>
      </c>
      <c r="AJ376" s="7">
        <f t="shared" si="46"/>
        <v>2.1477755090636174E-5</v>
      </c>
      <c r="AK376" s="7">
        <f t="shared" si="47"/>
        <v>2.42427789317178E-4</v>
      </c>
      <c r="AL376" s="7">
        <f t="shared" si="48"/>
        <v>362.60068883677803</v>
      </c>
      <c r="AM376" s="7">
        <f t="shared" si="49"/>
        <v>-4092.8152420319966</v>
      </c>
      <c r="AN376" s="7">
        <f t="shared" si="50"/>
        <v>4108.8460502864227</v>
      </c>
      <c r="AO376" s="9">
        <f t="shared" si="51"/>
        <v>-84.937130797933875</v>
      </c>
      <c r="AP376" s="9">
        <f t="shared" si="52"/>
        <v>72.274397389542017</v>
      </c>
      <c r="AQ376" s="9">
        <f t="shared" si="53"/>
        <v>-2.0069750275247884</v>
      </c>
    </row>
    <row r="377" spans="1:43">
      <c r="A377">
        <v>1118033.988749895</v>
      </c>
      <c r="B377">
        <v>-4.1348306865741979E-2</v>
      </c>
      <c r="C377">
        <v>-2.643643154323954</v>
      </c>
      <c r="D377">
        <v>-2.579218621416416E-2</v>
      </c>
      <c r="E377">
        <v>-1.9493802300467851</v>
      </c>
      <c r="F377">
        <v>0.99419169356205328</v>
      </c>
      <c r="G377">
        <v>-4.5904861050508977E-2</v>
      </c>
      <c r="H377">
        <v>0.99645795523744651</v>
      </c>
      <c r="I377">
        <v>-3.3915679651245527E-2</v>
      </c>
      <c r="J377">
        <v>85.302591300383085</v>
      </c>
      <c r="K377">
        <v>-1067.7580026924672</v>
      </c>
      <c r="L377">
        <v>1071.159971431143</v>
      </c>
      <c r="M377">
        <v>-85.432373004527022</v>
      </c>
      <c r="N377">
        <v>7.4345306160824795E-5</v>
      </c>
      <c r="O377">
        <v>9.3060239326499521E-4</v>
      </c>
      <c r="P377">
        <v>4.8060186891622699E-5</v>
      </c>
      <c r="Q377">
        <v>6.8509437283867749E-4</v>
      </c>
      <c r="R377">
        <v>97.524902658490561</v>
      </c>
      <c r="S377">
        <v>2.6285119269202096E-5</v>
      </c>
      <c r="T377">
        <v>2.4550802042631772E-4</v>
      </c>
      <c r="U377">
        <v>431.1503002727618</v>
      </c>
      <c r="V377">
        <v>-4027.025924520045</v>
      </c>
      <c r="W377">
        <v>4050.04054031337</v>
      </c>
      <c r="X377">
        <v>-83.888952167564582</v>
      </c>
      <c r="Y377">
        <v>1.0464798134699018</v>
      </c>
      <c r="Z377">
        <v>-82.842472354094681</v>
      </c>
      <c r="AA377">
        <v>-0.57325724288865909</v>
      </c>
      <c r="AB377" s="7">
        <f t="shared" si="45"/>
        <v>7024814.7310407273</v>
      </c>
      <c r="AC377" s="7">
        <f>等価回路パラメータ!$B$4/(等価回路パラメータ!$B$4^2+(AB377*等価回路パラメータ!$B$5)^2)</f>
        <v>2.3386544025687959E-10</v>
      </c>
      <c r="AD377" s="7">
        <f>-(AB377*等価回路パラメータ!$B$5)/(等価回路パラメータ!$B$4^2+(AB377*等価回路パラメータ!$B$5)^2)</f>
        <v>-3.1533822874921974E-5</v>
      </c>
      <c r="AE377" s="7">
        <f>AB377*等価回路パラメータ!$B$6</f>
        <v>7.6162572634515943E-5</v>
      </c>
      <c r="AF377" s="7">
        <f>1/等価回路パラメータ!$B$7</f>
        <v>2.0783638028968546E-5</v>
      </c>
      <c r="AG377" s="7">
        <f>AB377*等価回路パラメータ!$B$9-1/(AB377*等価回路パラメータ!$B$10)</f>
        <v>-4865.2057910029325</v>
      </c>
      <c r="AH377" s="7">
        <f>等価回路パラメータ!$B$8/(等価回路パラメータ!$B$8^2+AG377^2)</f>
        <v>7.2945532958055979E-7</v>
      </c>
      <c r="AI377" s="7">
        <f>-AG377/(等価回路パラメータ!$B$8^2+AG377^2)</f>
        <v>2.0553856255010167E-4</v>
      </c>
      <c r="AJ377" s="7">
        <f t="shared" si="46"/>
        <v>2.1513327223989365E-5</v>
      </c>
      <c r="AK377" s="7">
        <f t="shared" si="47"/>
        <v>2.5016731230969566E-4</v>
      </c>
      <c r="AL377" s="7">
        <f t="shared" si="48"/>
        <v>341.22948458811152</v>
      </c>
      <c r="AM377" s="7">
        <f t="shared" si="49"/>
        <v>-3967.9805058253028</v>
      </c>
      <c r="AN377" s="7">
        <f t="shared" si="50"/>
        <v>3982.6256233497384</v>
      </c>
      <c r="AO377" s="9">
        <f t="shared" si="51"/>
        <v>-85.084898473836944</v>
      </c>
      <c r="AP377" s="9">
        <f t="shared" si="52"/>
        <v>72.003389671470316</v>
      </c>
      <c r="AQ377" s="9">
        <f t="shared" si="53"/>
        <v>-2.2424261197422766</v>
      </c>
    </row>
    <row r="378" spans="1:43">
      <c r="A378">
        <v>1146174.8812051511</v>
      </c>
      <c r="B378">
        <v>-4.0378190022006863E-2</v>
      </c>
      <c r="C378">
        <v>-2.713739029453762</v>
      </c>
      <c r="D378">
        <v>-2.5872466631810791E-2</v>
      </c>
      <c r="E378">
        <v>-2.004389761312563</v>
      </c>
      <c r="F378">
        <v>0.99424582933383876</v>
      </c>
      <c r="G378">
        <v>-4.7126387499768066E-2</v>
      </c>
      <c r="H378">
        <v>0.99641572408512435</v>
      </c>
      <c r="I378">
        <v>-3.4872038294555943E-2</v>
      </c>
      <c r="J378">
        <v>77.332575266636454</v>
      </c>
      <c r="K378">
        <v>-1041.2098203989999</v>
      </c>
      <c r="L378">
        <v>1044.0776873837922</v>
      </c>
      <c r="M378">
        <v>-85.752335714069375</v>
      </c>
      <c r="N378">
        <v>7.0940924441373449E-5</v>
      </c>
      <c r="O378">
        <v>9.5515230084945518E-4</v>
      </c>
      <c r="P378">
        <v>4.7579186367591193E-5</v>
      </c>
      <c r="Q378">
        <v>7.0442577236113474E-4</v>
      </c>
      <c r="R378">
        <v>97.814779883083148</v>
      </c>
      <c r="S378">
        <v>2.3361738073782256E-5</v>
      </c>
      <c r="T378">
        <v>2.5072652848832043E-4</v>
      </c>
      <c r="U378">
        <v>368.42610180061951</v>
      </c>
      <c r="V378">
        <v>-3954.0806945618888</v>
      </c>
      <c r="W378">
        <v>3971.2078680919017</v>
      </c>
      <c r="X378">
        <v>-84.676768181583157</v>
      </c>
      <c r="Y378">
        <v>1.0728196888080215</v>
      </c>
      <c r="Z378">
        <v>-83.603948492775132</v>
      </c>
      <c r="AA378">
        <v>-0.54905363766309967</v>
      </c>
      <c r="AB378" s="7">
        <f t="shared" si="45"/>
        <v>7201629.1730465135</v>
      </c>
      <c r="AC378" s="7">
        <f>等価回路パラメータ!$B$4/(等価回路パラメータ!$B$4^2+(AB378*等価回路パラメータ!$B$5)^2)</f>
        <v>2.2252268323549747E-10</v>
      </c>
      <c r="AD378" s="7">
        <f>-(AB378*等価回路パラメータ!$B$5)/(等価回路パラメータ!$B$4^2+(AB378*等価回路パラメータ!$B$5)^2)</f>
        <v>-3.0759604269468692E-5</v>
      </c>
      <c r="AE378" s="7">
        <f>AB378*等価回路パラメータ!$B$6</f>
        <v>7.8079583018091144E-5</v>
      </c>
      <c r="AF378" s="7">
        <f>1/等価回路パラメータ!$B$7</f>
        <v>2.0783638028968546E-5</v>
      </c>
      <c r="AG378" s="7">
        <f>AB378*等価回路パラメータ!$B$9-1/(AB378*等価回路パラメータ!$B$10)</f>
        <v>-4745.0184465403172</v>
      </c>
      <c r="AH378" s="7">
        <f>等価回路パラメータ!$B$8/(等価回路パラメータ!$B$8^2+AG378^2)</f>
        <v>7.668758136860006E-7</v>
      </c>
      <c r="AI378" s="7">
        <f>-AG378/(等価回路パラメータ!$B$8^2+AG378^2)</f>
        <v>2.1074454608244748E-4</v>
      </c>
      <c r="AJ378" s="7">
        <f t="shared" si="46"/>
        <v>2.1550736365337784E-5</v>
      </c>
      <c r="AK378" s="7">
        <f t="shared" si="47"/>
        <v>2.5806452483106995E-4</v>
      </c>
      <c r="AL378" s="7">
        <f t="shared" si="48"/>
        <v>321.35668633125647</v>
      </c>
      <c r="AM378" s="7">
        <f t="shared" si="49"/>
        <v>-3848.1636614862391</v>
      </c>
      <c r="AN378" s="7">
        <f t="shared" si="50"/>
        <v>3861.5584529349007</v>
      </c>
      <c r="AO378" s="9">
        <f t="shared" si="51"/>
        <v>-85.226357185572482</v>
      </c>
      <c r="AP378" s="9">
        <f t="shared" si="52"/>
        <v>71.735252263974374</v>
      </c>
      <c r="AQ378" s="9">
        <f t="shared" si="53"/>
        <v>-1.6224086927973644</v>
      </c>
    </row>
    <row r="379" spans="1:43">
      <c r="A379">
        <v>1175024.0793435499</v>
      </c>
      <c r="B379">
        <v>-4.2260605245973623E-2</v>
      </c>
      <c r="C379">
        <v>-2.785183360157351</v>
      </c>
      <c r="D379">
        <v>-2.4503809288158981E-2</v>
      </c>
      <c r="E379">
        <v>-2.0491772915100479</v>
      </c>
      <c r="F379">
        <v>0.99397085491017134</v>
      </c>
      <c r="G379">
        <v>-4.83556334252154E-2</v>
      </c>
      <c r="H379">
        <v>0.9965451762881552</v>
      </c>
      <c r="I379">
        <v>-3.5656533681281348E-2</v>
      </c>
      <c r="J379">
        <v>76.641996711042424</v>
      </c>
      <c r="K379">
        <v>-1014.1044462217807</v>
      </c>
      <c r="L379">
        <v>1016.9964717277243</v>
      </c>
      <c r="M379">
        <v>-85.678028119830543</v>
      </c>
      <c r="N379">
        <v>7.410165679137106E-5</v>
      </c>
      <c r="O379">
        <v>9.8049141266308881E-4</v>
      </c>
      <c r="P379">
        <v>4.3851128469849211E-5</v>
      </c>
      <c r="Q379">
        <v>7.2004586299490318E-4</v>
      </c>
      <c r="R379">
        <v>97.528944608974626</v>
      </c>
      <c r="S379">
        <v>3.0250528321521849E-5</v>
      </c>
      <c r="T379">
        <v>2.6044554966818563E-4</v>
      </c>
      <c r="U379">
        <v>440.02702150768692</v>
      </c>
      <c r="V379">
        <v>-3788.4653870289362</v>
      </c>
      <c r="W379">
        <v>3813.9341588933112</v>
      </c>
      <c r="X379">
        <v>-83.374830238286378</v>
      </c>
      <c r="Y379">
        <v>1.0998225382655629</v>
      </c>
      <c r="Z379">
        <v>-82.275007700020822</v>
      </c>
      <c r="AA379">
        <v>-0.51314096764302664</v>
      </c>
      <c r="AB379" s="7">
        <f t="shared" si="45"/>
        <v>7382894.0309136128</v>
      </c>
      <c r="AC379" s="7">
        <f>等価回路パラメータ!$B$4/(等価回路パラメータ!$B$4^2+(AB379*等価回路パラメータ!$B$5)^2)</f>
        <v>2.1173006366366078E-10</v>
      </c>
      <c r="AD379" s="7">
        <f>-(AB379*等価回路パラメータ!$B$5)/(等価回路パラメータ!$B$4^2+(AB379*等価回路パラメータ!$B$5)^2)</f>
        <v>-3.0004394283784908E-5</v>
      </c>
      <c r="AE379" s="7">
        <f>AB379*等価回路パラメータ!$B$6</f>
        <v>8.004484451351322E-5</v>
      </c>
      <c r="AF379" s="7">
        <f>1/等価回路パラメータ!$B$7</f>
        <v>2.0783638028968546E-5</v>
      </c>
      <c r="AG379" s="7">
        <f>AB379*等価回路パラメータ!$B$9-1/(AB379*等価回路パラメータ!$B$10)</f>
        <v>-4627.7633976526749</v>
      </c>
      <c r="AH379" s="7">
        <f>等価回路パラメータ!$B$8/(等価回路パラメータ!$B$8^2+AG379^2)</f>
        <v>8.0622871553079128E-7</v>
      </c>
      <c r="AI379" s="7">
        <f>-AG379/(等価回路パラメータ!$B$8^2+AG379^2)</f>
        <v>2.1608409792206278E-4</v>
      </c>
      <c r="AJ379" s="7">
        <f t="shared" si="46"/>
        <v>2.1590078474563001E-5</v>
      </c>
      <c r="AK379" s="7">
        <f t="shared" si="47"/>
        <v>2.6612454815179106E-4</v>
      </c>
      <c r="AL379" s="7">
        <f t="shared" si="48"/>
        <v>302.85539401091222</v>
      </c>
      <c r="AM379" s="7">
        <f t="shared" si="49"/>
        <v>-3733.0691030810626</v>
      </c>
      <c r="AN379" s="7">
        <f t="shared" si="50"/>
        <v>3745.3339394585305</v>
      </c>
      <c r="AO379" s="9">
        <f t="shared" si="51"/>
        <v>-85.361881684247436</v>
      </c>
      <c r="AP379" s="9">
        <f t="shared" si="52"/>
        <v>71.469810921876487</v>
      </c>
      <c r="AQ379" s="9">
        <f t="shared" si="53"/>
        <v>-3.0868739842265995</v>
      </c>
    </row>
    <row r="380" spans="1:43">
      <c r="A380">
        <v>1204599.411204539</v>
      </c>
      <c r="B380">
        <v>-4.1774011818596989E-2</v>
      </c>
      <c r="C380">
        <v>-2.8592216854262769</v>
      </c>
      <c r="D380">
        <v>-2.543668483298352E-2</v>
      </c>
      <c r="E380">
        <v>-2.0950398351740489</v>
      </c>
      <c r="F380">
        <v>0.99396322069018561</v>
      </c>
      <c r="G380">
        <v>-4.964279527500523E-2</v>
      </c>
      <c r="H380">
        <v>0.99640929431155412</v>
      </c>
      <c r="I380">
        <v>-3.6450294123502654E-2</v>
      </c>
      <c r="J380">
        <v>70.4117801576201</v>
      </c>
      <c r="K380">
        <v>-988.54844375487971</v>
      </c>
      <c r="L380">
        <v>991.05289689055439</v>
      </c>
      <c r="M380">
        <v>-85.925848568908563</v>
      </c>
      <c r="N380">
        <v>7.1688856601382663E-5</v>
      </c>
      <c r="O380">
        <v>1.0064779994089401E-3</v>
      </c>
      <c r="P380">
        <v>4.5429734149572496E-5</v>
      </c>
      <c r="Q380">
        <v>7.3623314063561154E-4</v>
      </c>
      <c r="R380">
        <v>97.273120433504829</v>
      </c>
      <c r="S380">
        <v>2.6259122451810167E-5</v>
      </c>
      <c r="T380">
        <v>2.702448587733286E-4</v>
      </c>
      <c r="U380">
        <v>356.19197406825174</v>
      </c>
      <c r="V380">
        <v>-3665.7374938907078</v>
      </c>
      <c r="W380">
        <v>3683.0020494844644</v>
      </c>
      <c r="X380">
        <v>-84.450112895304613</v>
      </c>
      <c r="Y380">
        <v>1.1275050488874487</v>
      </c>
      <c r="Z380">
        <v>-83.322607846417171</v>
      </c>
      <c r="AA380">
        <v>-0.48432718528943297</v>
      </c>
      <c r="AB380" s="7">
        <f t="shared" si="45"/>
        <v>7568721.3215175401</v>
      </c>
      <c r="AC380" s="7">
        <f>等価回路パラメータ!$B$4/(等価回路パラメータ!$B$4^2+(AB380*等価回路パラメータ!$B$5)^2)</f>
        <v>2.014608992089527E-10</v>
      </c>
      <c r="AD380" s="7">
        <f>-(AB380*等価回路パラメータ!$B$5)/(等価回路パラメータ!$B$4^2+(AB380*等価回路パラメータ!$B$5)^2)</f>
        <v>-2.9267726218126121E-5</v>
      </c>
      <c r="AE380" s="7">
        <f>AB380*等価回路パラメータ!$B$6</f>
        <v>8.2059571600273009E-5</v>
      </c>
      <c r="AF380" s="7">
        <f>1/等価回路パラメータ!$B$7</f>
        <v>2.0783638028968546E-5</v>
      </c>
      <c r="AG380" s="7">
        <f>AB380*等価回路パラメータ!$B$9-1/(AB380*等価回路パラメータ!$B$10)</f>
        <v>-4513.368183829075</v>
      </c>
      <c r="AH380" s="7">
        <f>等価回路パラメータ!$B$8/(等価回路パラメータ!$B$8^2+AG380^2)</f>
        <v>8.4761516737210465E-7</v>
      </c>
      <c r="AI380" s="7">
        <f>-AG380/(等価回路パラメータ!$B$8^2+AG380^2)</f>
        <v>2.2156077763795662E-4</v>
      </c>
      <c r="AJ380" s="7">
        <f t="shared" si="46"/>
        <v>2.1631454657239859E-5</v>
      </c>
      <c r="AK380" s="7">
        <f t="shared" si="47"/>
        <v>2.743526230201035E-4</v>
      </c>
      <c r="AL380" s="7">
        <f t="shared" si="48"/>
        <v>285.61171200652188</v>
      </c>
      <c r="AM380" s="7">
        <f t="shared" si="49"/>
        <v>-3622.425010054782</v>
      </c>
      <c r="AN380" s="7">
        <f t="shared" si="50"/>
        <v>3633.6671564007734</v>
      </c>
      <c r="AO380" s="9">
        <f t="shared" si="51"/>
        <v>-85.491815196442815</v>
      </c>
      <c r="AP380" s="9">
        <f t="shared" si="52"/>
        <v>71.20690286913343</v>
      </c>
      <c r="AQ380" s="9">
        <f t="shared" si="53"/>
        <v>-2.1692073500256583</v>
      </c>
    </row>
    <row r="381" spans="1:43">
      <c r="A381">
        <v>1234919.1535589499</v>
      </c>
      <c r="B381">
        <v>-4.1694609235480289E-2</v>
      </c>
      <c r="C381">
        <v>-2.9286877223691898</v>
      </c>
      <c r="D381">
        <v>-2.5218840797529798E-2</v>
      </c>
      <c r="E381">
        <v>-2.152864166161748</v>
      </c>
      <c r="F381">
        <v>0.99391138855666694</v>
      </c>
      <c r="G381">
        <v>-5.0848315329551877E-2</v>
      </c>
      <c r="H381">
        <v>0.99639698987596892</v>
      </c>
      <c r="I381">
        <v>-3.7456815936985341E-2</v>
      </c>
      <c r="J381">
        <v>65.814376804027802</v>
      </c>
      <c r="K381">
        <v>-965.53973645305132</v>
      </c>
      <c r="L381">
        <v>967.78019966515672</v>
      </c>
      <c r="M381">
        <v>-86.100562239805527</v>
      </c>
      <c r="N381">
        <v>7.0269572030646823E-5</v>
      </c>
      <c r="O381">
        <v>1.0309003496480297E-3</v>
      </c>
      <c r="P381">
        <v>4.417172695058652E-5</v>
      </c>
      <c r="Q381">
        <v>7.5652519852842848E-4</v>
      </c>
      <c r="R381">
        <v>97.50008700762227</v>
      </c>
      <c r="S381">
        <v>2.6097845080060303E-5</v>
      </c>
      <c r="T381">
        <v>2.743751511196012E-4</v>
      </c>
      <c r="U381">
        <v>343.5607671298161</v>
      </c>
      <c r="V381">
        <v>-3611.966317940592</v>
      </c>
      <c r="W381">
        <v>3628.2688272298878</v>
      </c>
      <c r="X381">
        <v>-84.566522439479556</v>
      </c>
      <c r="Y381">
        <v>1.1558843277311772</v>
      </c>
      <c r="Z381">
        <v>-83.410638111748383</v>
      </c>
      <c r="AA381">
        <v>-0.46550601480669002</v>
      </c>
      <c r="AB381" s="7">
        <f t="shared" si="45"/>
        <v>7759225.8811962456</v>
      </c>
      <c r="AC381" s="7">
        <f>等価回路パラメータ!$B$4/(等価回路パラメータ!$B$4^2+(AB381*等価回路パラメータ!$B$5)^2)</f>
        <v>1.9168980166438678E-10</v>
      </c>
      <c r="AD381" s="7">
        <f>-(AB381*等価回路パラメータ!$B$5)/(等価回路パラメータ!$B$4^2+(AB381*等価回路パラメータ!$B$5)^2)</f>
        <v>-2.8549144831162763E-5</v>
      </c>
      <c r="AE381" s="7">
        <f>AB381*等価回路パラメータ!$B$6</f>
        <v>8.4125009326284941E-5</v>
      </c>
      <c r="AF381" s="7">
        <f>1/等価回路パラメータ!$B$7</f>
        <v>2.0783638028968546E-5</v>
      </c>
      <c r="AG381" s="7">
        <f>AB381*等価回路パラメータ!$B$9-1/(AB381*等価回路パラメータ!$B$10)</f>
        <v>-4401.7621118608304</v>
      </c>
      <c r="AH381" s="7">
        <f>等価回路パラメータ!$B$8/(等価回路パラメータ!$B$8^2+AG381^2)</f>
        <v>8.9114173477361956E-7</v>
      </c>
      <c r="AI381" s="7">
        <f>-AG381/(等価回路パラメータ!$B$8^2+AG381^2)</f>
        <v>2.2717824989351926E-4</v>
      </c>
      <c r="AJ381" s="7">
        <f t="shared" si="46"/>
        <v>2.1674971453543828E-5</v>
      </c>
      <c r="AK381" s="7">
        <f t="shared" si="47"/>
        <v>2.8275411438864143E-4</v>
      </c>
      <c r="AL381" s="7">
        <f t="shared" si="48"/>
        <v>269.5231787840471</v>
      </c>
      <c r="AM381" s="7">
        <f t="shared" si="49"/>
        <v>-3515.9809962210898</v>
      </c>
      <c r="AN381" s="7">
        <f t="shared" si="50"/>
        <v>3526.296231131143</v>
      </c>
      <c r="AO381" s="9">
        <f t="shared" si="51"/>
        <v>-85.616472660004604</v>
      </c>
      <c r="AP381" s="9">
        <f t="shared" si="52"/>
        <v>70.94637585944588</v>
      </c>
      <c r="AQ381" s="9">
        <f t="shared" si="53"/>
        <v>-2.2058345482562345</v>
      </c>
    </row>
    <row r="382" spans="1:43">
      <c r="A382">
        <v>1266002.043203562</v>
      </c>
      <c r="B382">
        <v>-4.2274261052978018E-2</v>
      </c>
      <c r="C382">
        <v>-3.0072690130431852</v>
      </c>
      <c r="D382">
        <v>-2.5424833087577429E-2</v>
      </c>
      <c r="E382">
        <v>-2.2021392475411332</v>
      </c>
      <c r="F382">
        <v>0.99377439358727959</v>
      </c>
      <c r="G382">
        <v>-5.2207934580719408E-2</v>
      </c>
      <c r="H382">
        <v>0.9963407788373303</v>
      </c>
      <c r="I382">
        <v>-3.8312807127963505E-2</v>
      </c>
      <c r="J382">
        <v>62.351720147836659</v>
      </c>
      <c r="K382">
        <v>-940.50431081377201</v>
      </c>
      <c r="L382">
        <v>942.56888112470722</v>
      </c>
      <c r="M382">
        <v>-86.207066536909892</v>
      </c>
      <c r="N382">
        <v>7.0181435054356158E-5</v>
      </c>
      <c r="O382">
        <v>1.0586065957958798E-3</v>
      </c>
      <c r="P382">
        <v>4.3990920993182134E-5</v>
      </c>
      <c r="Q382">
        <v>7.7385058256499014E-4</v>
      </c>
      <c r="R382">
        <v>97.28431805536799</v>
      </c>
      <c r="S382">
        <v>2.6190514061174025E-5</v>
      </c>
      <c r="T382">
        <v>2.8475601323088963E-4</v>
      </c>
      <c r="U382">
        <v>320.28734102038874</v>
      </c>
      <c r="V382">
        <v>-3482.3198240500647</v>
      </c>
      <c r="W382">
        <v>3497.0180636922628</v>
      </c>
      <c r="X382">
        <v>-84.744989523495803</v>
      </c>
      <c r="Y382">
        <v>1.184977912438534</v>
      </c>
      <c r="Z382">
        <v>-83.560011611057263</v>
      </c>
      <c r="AA382">
        <v>-0.43777845099050283</v>
      </c>
      <c r="AB382" s="7">
        <f t="shared" si="45"/>
        <v>7954525.4367159568</v>
      </c>
      <c r="AC382" s="7">
        <f>等価回路パラメータ!$B$4/(等価回路パラメータ!$B$4^2+(AB382*等価回路パラメータ!$B$5)^2)</f>
        <v>1.8239261418175433E-10</v>
      </c>
      <c r="AD382" s="7">
        <f>-(AB382*等価回路パラメータ!$B$5)/(等価回路パラメータ!$B$4^2+(AB382*等価回路パラメータ!$B$5)^2)</f>
        <v>-2.7848206058652975E-5</v>
      </c>
      <c r="AE382" s="7">
        <f>AB382*等価回路パラメータ!$B$6</f>
        <v>8.6242434077293999E-5</v>
      </c>
      <c r="AF382" s="7">
        <f>1/等価回路パラメータ!$B$7</f>
        <v>2.0783638028968546E-5</v>
      </c>
      <c r="AG382" s="7">
        <f>AB382*等価回路パラメータ!$B$9-1/(AB382*等価回路パラメータ!$B$10)</f>
        <v>-4292.8762121549462</v>
      </c>
      <c r="AH382" s="7">
        <f>等価回路パラメータ!$B$8/(等価回路パラメータ!$B$8^2+AG382^2)</f>
        <v>9.36920723179514E-7</v>
      </c>
      <c r="AI382" s="7">
        <f>-AG382/(等価回路パラメータ!$B$8^2+AG382^2)</f>
        <v>2.32940288318051E-4</v>
      </c>
      <c r="AJ382" s="7">
        <f t="shared" si="46"/>
        <v>2.1720741144762243E-5</v>
      </c>
      <c r="AK382" s="7">
        <f t="shared" si="47"/>
        <v>2.9133451633669202E-4</v>
      </c>
      <c r="AL382" s="7">
        <f t="shared" si="48"/>
        <v>254.49741333046757</v>
      </c>
      <c r="AM382" s="7">
        <f t="shared" si="49"/>
        <v>-3413.5060275993428</v>
      </c>
      <c r="AN382" s="7">
        <f t="shared" si="50"/>
        <v>3422.9800370216803</v>
      </c>
      <c r="AO382" s="9">
        <f t="shared" si="51"/>
        <v>-85.736143570457884</v>
      </c>
      <c r="AP382" s="9">
        <f t="shared" si="52"/>
        <v>70.688087326394083</v>
      </c>
      <c r="AQ382" s="9">
        <f t="shared" si="53"/>
        <v>-2.1761319594006068</v>
      </c>
    </row>
    <row r="383" spans="1:43">
      <c r="A383">
        <v>1297867.288539941</v>
      </c>
      <c r="B383">
        <v>-4.2865967371330423E-2</v>
      </c>
      <c r="C383">
        <v>-3.088654136469358</v>
      </c>
      <c r="D383">
        <v>-2.513418244455937E-2</v>
      </c>
      <c r="E383">
        <v>-2.2593848226014188</v>
      </c>
      <c r="F383">
        <v>0.99363154174064605</v>
      </c>
      <c r="G383">
        <v>-5.3615824133721048E-2</v>
      </c>
      <c r="H383">
        <v>0.99633534151566094</v>
      </c>
      <c r="I383">
        <v>-3.9309570961925201E-2</v>
      </c>
      <c r="J383">
        <v>58.991065338259915</v>
      </c>
      <c r="K383">
        <v>-915.90811919493103</v>
      </c>
      <c r="L383">
        <v>917.80587740378894</v>
      </c>
      <c r="M383">
        <v>-86.314830113017507</v>
      </c>
      <c r="N383">
        <v>7.0030071592988894E-5</v>
      </c>
      <c r="O383">
        <v>1.0873021328235064E-3</v>
      </c>
      <c r="P383">
        <v>4.2534333936285955E-5</v>
      </c>
      <c r="Q383">
        <v>7.939303043404518E-4</v>
      </c>
      <c r="R383">
        <v>97.358130158580678</v>
      </c>
      <c r="S383">
        <v>2.7495737656702939E-5</v>
      </c>
      <c r="T383">
        <v>2.9337182848305457E-4</v>
      </c>
      <c r="U383">
        <v>316.68709096818714</v>
      </c>
      <c r="V383">
        <v>-3378.9626630245184</v>
      </c>
      <c r="W383">
        <v>3393.7706745889059</v>
      </c>
      <c r="X383">
        <v>-84.645698832334801</v>
      </c>
      <c r="Y383">
        <v>1.2148037820733848</v>
      </c>
      <c r="Z383">
        <v>-83.430895050261412</v>
      </c>
      <c r="AA383">
        <v>-0.4143556241010512</v>
      </c>
      <c r="AB383" s="7">
        <f t="shared" si="45"/>
        <v>8154740.678023166</v>
      </c>
      <c r="AC383" s="7">
        <f>等価回路パラメータ!$B$4/(等価回路パラメータ!$B$4^2+(AB383*等価回路パラメータ!$B$5)^2)</f>
        <v>1.735463515492349E-10</v>
      </c>
      <c r="AD383" s="7">
        <f>-(AB383*等価回路パラメータ!$B$5)/(等価回路パラメータ!$B$4^2+(AB383*等価回路パラメータ!$B$5)^2)</f>
        <v>-2.7164476739022814E-5</v>
      </c>
      <c r="AE383" s="7">
        <f>AB383*等価回路パラメータ!$B$6</f>
        <v>8.8413154365647904E-5</v>
      </c>
      <c r="AF383" s="7">
        <f>1/等価回路パラメータ!$B$7</f>
        <v>2.0783638028968546E-5</v>
      </c>
      <c r="AG383" s="7">
        <f>AB383*等価回路パラメータ!$B$9-1/(AB383*等価回路パラメータ!$B$10)</f>
        <v>-4186.6431961127691</v>
      </c>
      <c r="AH383" s="7">
        <f>等価回路パラメータ!$B$8/(等価回路パラメータ!$B$8^2+AG383^2)</f>
        <v>9.8507050329849435E-7</v>
      </c>
      <c r="AI383" s="7">
        <f>-AG383/(等価回路パラメータ!$B$8^2+AG383^2)</f>
        <v>2.3885077957419058E-4</v>
      </c>
      <c r="AJ383" s="7">
        <f t="shared" si="46"/>
        <v>2.1768882078618588E-5</v>
      </c>
      <c r="AK383" s="7">
        <f t="shared" si="47"/>
        <v>3.0009945720081569E-4</v>
      </c>
      <c r="AL383" s="7">
        <f t="shared" si="48"/>
        <v>240.4509449248489</v>
      </c>
      <c r="AM383" s="7">
        <f t="shared" si="49"/>
        <v>-3314.7865744674687</v>
      </c>
      <c r="AN383" s="7">
        <f t="shared" si="50"/>
        <v>3323.4961548322917</v>
      </c>
      <c r="AO383" s="9">
        <f t="shared" si="51"/>
        <v>-85.851094491241909</v>
      </c>
      <c r="AP383" s="9">
        <f t="shared" si="52"/>
        <v>70.431903612941369</v>
      </c>
      <c r="AQ383" s="9">
        <f t="shared" si="53"/>
        <v>-2.4201994409804968</v>
      </c>
    </row>
    <row r="384" spans="1:43">
      <c r="A384">
        <v>1330534.5814447249</v>
      </c>
      <c r="B384">
        <v>-4.3623732753175458E-2</v>
      </c>
      <c r="C384">
        <v>-3.1701009377429048</v>
      </c>
      <c r="D384">
        <v>-2.5427804342869519E-2</v>
      </c>
      <c r="E384">
        <v>-2.320403221929451</v>
      </c>
      <c r="F384">
        <v>0.99346764730296355</v>
      </c>
      <c r="G384">
        <v>-5.5023430970101532E-2</v>
      </c>
      <c r="H384">
        <v>0.99625923434287267</v>
      </c>
      <c r="I384">
        <v>-4.0369252999296099E-2</v>
      </c>
      <c r="J384">
        <v>56.155934539974382</v>
      </c>
      <c r="K384">
        <v>-892.48993745818677</v>
      </c>
      <c r="L384">
        <v>894.25487275618252</v>
      </c>
      <c r="M384">
        <v>-86.399665755633919</v>
      </c>
      <c r="N384">
        <v>7.0221973169673566E-5</v>
      </c>
      <c r="O384">
        <v>1.1160424086216448E-3</v>
      </c>
      <c r="P384">
        <v>4.2357634257104141E-5</v>
      </c>
      <c r="Q384">
        <v>8.1538769059097372E-4</v>
      </c>
      <c r="R384">
        <v>97.534467201091388</v>
      </c>
      <c r="S384">
        <v>2.7864338912569425E-5</v>
      </c>
      <c r="T384">
        <v>3.0065471803067108E-4</v>
      </c>
      <c r="U384">
        <v>305.63163817840842</v>
      </c>
      <c r="V384">
        <v>-3297.7489358748312</v>
      </c>
      <c r="W384">
        <v>3311.8814505231312</v>
      </c>
      <c r="X384">
        <v>-84.705017639130347</v>
      </c>
      <c r="Y384">
        <v>1.2453803682322626</v>
      </c>
      <c r="Z384">
        <v>-83.459637270898085</v>
      </c>
      <c r="AA384">
        <v>-0.39446779628276907</v>
      </c>
      <c r="AB384" s="7">
        <f t="shared" si="45"/>
        <v>8359995.3328278363</v>
      </c>
      <c r="AC384" s="7">
        <f>等価回路パラメータ!$B$4/(等価回路パラメータ!$B$4^2+(AB384*等価回路パラメータ!$B$5)^2)</f>
        <v>1.6512914336561161E-10</v>
      </c>
      <c r="AD384" s="7">
        <f>-(AB384*等価回路パラメータ!$B$5)/(等価回路パラメータ!$B$4^2+(AB384*等価回路パラメータ!$B$5)^2)</f>
        <v>-2.6497534345683807E-5</v>
      </c>
      <c r="AE384" s="7">
        <f>AB384*等価回路パラメータ!$B$6</f>
        <v>9.063851163892324E-5</v>
      </c>
      <c r="AF384" s="7">
        <f>1/等価回路パラメータ!$B$7</f>
        <v>2.0783638028968546E-5</v>
      </c>
      <c r="AG384" s="7">
        <f>AB384*等価回路パラメータ!$B$9-1/(AB384*等価回路パラメータ!$B$10)</f>
        <v>-4082.9974145473943</v>
      </c>
      <c r="AH384" s="7">
        <f>等価回路パラメータ!$B$8/(等価回路パラメータ!$B$8^2+AG384^2)</f>
        <v>1.0357158566035936E-6</v>
      </c>
      <c r="AI384" s="7">
        <f>-AG384/(等価回路パラメータ!$B$8^2+AG384^2)</f>
        <v>2.4491372763427621E-4</v>
      </c>
      <c r="AJ384" s="7">
        <f t="shared" si="46"/>
        <v>2.1819519014715505E-5</v>
      </c>
      <c r="AK384" s="7">
        <f t="shared" si="47"/>
        <v>3.0905470492751568E-4</v>
      </c>
      <c r="AL384" s="7">
        <f t="shared" si="48"/>
        <v>227.30819847733977</v>
      </c>
      <c r="AM384" s="7">
        <f t="shared" si="49"/>
        <v>-3219.6249679308239</v>
      </c>
      <c r="AN384" s="7">
        <f t="shared" si="50"/>
        <v>3227.6390676806745</v>
      </c>
      <c r="AO384" s="9">
        <f t="shared" si="51"/>
        <v>-85.961571272833552</v>
      </c>
      <c r="AP384" s="9">
        <f t="shared" si="52"/>
        <v>70.177699271442592</v>
      </c>
      <c r="AQ384" s="9">
        <f t="shared" si="53"/>
        <v>-2.5019340019354672</v>
      </c>
    </row>
    <row r="385" spans="1:43">
      <c r="A385">
        <v>1364024.109438682</v>
      </c>
      <c r="B385">
        <v>-4.3938933061664381E-2</v>
      </c>
      <c r="C385">
        <v>-3.2542890021801441</v>
      </c>
      <c r="D385">
        <v>-2.5530428077784311E-2</v>
      </c>
      <c r="E385">
        <v>-2.3774811031020282</v>
      </c>
      <c r="F385">
        <v>0.99334967760873183</v>
      </c>
      <c r="G385">
        <v>-5.6481081924699299E-2</v>
      </c>
      <c r="H385">
        <v>0.99620675402812187</v>
      </c>
      <c r="I385">
        <v>-4.1361214535517186E-2</v>
      </c>
      <c r="J385">
        <v>52.596815482018989</v>
      </c>
      <c r="K385">
        <v>-869.65451955560923</v>
      </c>
      <c r="L385">
        <v>871.24359876118865</v>
      </c>
      <c r="M385">
        <v>-86.538959873891301</v>
      </c>
      <c r="N385">
        <v>6.9291545762977994E-5</v>
      </c>
      <c r="O385">
        <v>1.1456911485519278E-3</v>
      </c>
      <c r="P385">
        <v>4.1773103721205285E-5</v>
      </c>
      <c r="Q385">
        <v>8.3544330487257852E-4</v>
      </c>
      <c r="R385">
        <v>97.479898429520745</v>
      </c>
      <c r="S385">
        <v>2.7518442041772709E-5</v>
      </c>
      <c r="T385">
        <v>3.102478436793493E-4</v>
      </c>
      <c r="U385">
        <v>283.66314249574765</v>
      </c>
      <c r="V385">
        <v>-3198.0690679007807</v>
      </c>
      <c r="W385">
        <v>3210.6246341598908</v>
      </c>
      <c r="X385">
        <v>-84.931229271310897</v>
      </c>
      <c r="Y385">
        <v>1.2767265664346064</v>
      </c>
      <c r="Z385">
        <v>-83.654502704876293</v>
      </c>
      <c r="AA385">
        <v>-0.37315212904495992</v>
      </c>
      <c r="AB385" s="7">
        <f t="shared" si="45"/>
        <v>8570416.2430638466</v>
      </c>
      <c r="AC385" s="7">
        <f>等価回路パラメータ!$B$4/(等価回路パラメータ!$B$4^2+(AB385*等価回路パラメータ!$B$5)^2)</f>
        <v>1.5712017997060735E-10</v>
      </c>
      <c r="AD385" s="7">
        <f>-(AB385*等価回路パラメータ!$B$5)/(等価回路パラメータ!$B$4^2+(AB385*等価回路パラメータ!$B$5)^2)</f>
        <v>-2.5846966725922759E-5</v>
      </c>
      <c r="AE385" s="7">
        <f>AB385*等価回路パラメータ!$B$6</f>
        <v>9.2919881108904516E-5</v>
      </c>
      <c r="AF385" s="7">
        <f>1/等価回路パラメータ!$B$7</f>
        <v>2.0783638028968546E-5</v>
      </c>
      <c r="AG385" s="7">
        <f>AB385*等価回路パラメータ!$B$9-1/(AB385*等価回路パラメータ!$B$10)</f>
        <v>-3981.8748171142161</v>
      </c>
      <c r="AH385" s="7">
        <f>等価回路パラメータ!$B$8/(等価回路パラメータ!$B$8^2+AG385^2)</f>
        <v>1.0889883423585297E-6</v>
      </c>
      <c r="AI385" s="7">
        <f>-AG385/(等価回路パラメータ!$B$8^2+AG385^2)</f>
        <v>2.5113325827967836E-4</v>
      </c>
      <c r="AJ385" s="7">
        <f t="shared" si="46"/>
        <v>2.1872783491507048E-5</v>
      </c>
      <c r="AK385" s="7">
        <f t="shared" si="47"/>
        <v>3.1820617266266013E-4</v>
      </c>
      <c r="AL385" s="7">
        <f t="shared" si="48"/>
        <v>215.00061229705571</v>
      </c>
      <c r="AM385" s="7">
        <f t="shared" si="49"/>
        <v>-3127.8379354753424</v>
      </c>
      <c r="AN385" s="7">
        <f t="shared" si="50"/>
        <v>3135.2185591895759</v>
      </c>
      <c r="AO385" s="9">
        <f t="shared" si="51"/>
        <v>-86.067801019062912</v>
      </c>
      <c r="AP385" s="9">
        <f t="shared" si="52"/>
        <v>69.92535642640631</v>
      </c>
      <c r="AQ385" s="9">
        <f t="shared" si="53"/>
        <v>-2.4132983141866191</v>
      </c>
    </row>
    <row r="386" spans="1:43">
      <c r="A386">
        <v>1398356.568162062</v>
      </c>
      <c r="B386">
        <v>-4.404824646987765E-2</v>
      </c>
      <c r="C386">
        <v>-3.3380814087811248</v>
      </c>
      <c r="D386">
        <v>-2.5873607264286901E-2</v>
      </c>
      <c r="E386">
        <v>-2.4314935431349198</v>
      </c>
      <c r="F386">
        <v>0.99325351407162454</v>
      </c>
      <c r="G386">
        <v>-5.7933019502167817E-2</v>
      </c>
      <c r="H386">
        <v>0.996127962618508</v>
      </c>
      <c r="I386">
        <v>-4.2298643809122752E-2</v>
      </c>
      <c r="J386">
        <v>48.965346339409827</v>
      </c>
      <c r="K386">
        <v>-848.11186095472692</v>
      </c>
      <c r="L386">
        <v>849.52418084138628</v>
      </c>
      <c r="M386">
        <v>-86.6957227481969</v>
      </c>
      <c r="N386">
        <v>6.7848045339916857E-5</v>
      </c>
      <c r="O386">
        <v>1.1751725719759535E-3</v>
      </c>
      <c r="P386">
        <v>4.177160215383762E-5</v>
      </c>
      <c r="Q386">
        <v>8.5444568536794741E-4</v>
      </c>
      <c r="R386">
        <v>97.249340780505975</v>
      </c>
      <c r="S386">
        <v>2.6076443186079238E-5</v>
      </c>
      <c r="T386">
        <v>3.2072688660800611E-4</v>
      </c>
      <c r="U386">
        <v>251.83507364226821</v>
      </c>
      <c r="V386">
        <v>-3097.4423364265176</v>
      </c>
      <c r="W386">
        <v>3107.6630981822614</v>
      </c>
      <c r="X386">
        <v>-85.351836477898729</v>
      </c>
      <c r="Y386">
        <v>1.30886174779969</v>
      </c>
      <c r="Z386">
        <v>-84.042974730099033</v>
      </c>
      <c r="AA386">
        <v>-0.35253759306350024</v>
      </c>
      <c r="AB386" s="7">
        <f t="shared" ref="AB386:AB449" si="54">2*PI()*A386</f>
        <v>8786133.4432739373</v>
      </c>
      <c r="AC386" s="7">
        <f>等価回路パラメータ!$B$4/(等価回路パラメータ!$B$4^2+(AB386*等価回路パラメータ!$B$5)^2)</f>
        <v>1.4949966099766495E-10</v>
      </c>
      <c r="AD386" s="7">
        <f>-(AB386*等価回路パラメータ!$B$5)/(等価回路パラメータ!$B$4^2+(AB386*等価回路パラメータ!$B$5)^2)</f>
        <v>-2.5212371846202289E-5</v>
      </c>
      <c r="AE386" s="7">
        <f>AB386*等価回路パラメータ!$B$6</f>
        <v>9.5258672601428534E-5</v>
      </c>
      <c r="AF386" s="7">
        <f>1/等価回路パラメータ!$B$7</f>
        <v>2.0783638028968546E-5</v>
      </c>
      <c r="AG386" s="7">
        <f>AB386*等価回路パラメータ!$B$9-1/(AB386*等価回路パラメータ!$B$10)</f>
        <v>-3883.2129127295152</v>
      </c>
      <c r="AH386" s="7">
        <f>等価回路パラメータ!$B$8/(等価回路パラメータ!$B$8^2+AG386^2)</f>
        <v>1.1450266876963913E-6</v>
      </c>
      <c r="AI386" s="7">
        <f>-AG386/(等価回路パラメータ!$B$8^2+AG386^2)</f>
        <v>2.5751362383825998E-4</v>
      </c>
      <c r="AJ386" s="7">
        <f t="shared" ref="AJ386:AJ449" si="55">AC386+AF386+AH386</f>
        <v>2.1928814216325934E-5</v>
      </c>
      <c r="AK386" s="7">
        <f t="shared" ref="AK386:AK449" si="56">AD386+AE386+AI386</f>
        <v>3.2755992459348625E-4</v>
      </c>
      <c r="AL386" s="7">
        <f t="shared" ref="AL386:AL449" si="57">AJ386/(AJ386^2+AK386^2)</f>
        <v>203.46586893972139</v>
      </c>
      <c r="AM386" s="7">
        <f t="shared" ref="AM386:AM449" si="58">-AK386/(AJ386^2+AK386^2)</f>
        <v>-3039.2552935044073</v>
      </c>
      <c r="AN386" s="7">
        <f t="shared" ref="AN386:AN449" si="59">SQRT(AL386^2+AM386^2)</f>
        <v>3046.0582888247491</v>
      </c>
      <c r="AO386" s="9">
        <f t="shared" ref="AO386:AO449" si="60">DEGREES(ATAN(AM386/AL386))</f>
        <v>-86.169993833279236</v>
      </c>
      <c r="AP386" s="9">
        <f t="shared" ref="AP386:AP449" si="61">20*LOG10(AN386)</f>
        <v>69.674764193216078</v>
      </c>
      <c r="AQ386" s="9">
        <f t="shared" ref="AQ386:AQ449" si="62">MOD(AO386-Z386+180,360)-180</f>
        <v>-2.1270191031802028</v>
      </c>
    </row>
    <row r="387" spans="1:43">
      <c r="A387">
        <v>1433553.174163949</v>
      </c>
      <c r="B387">
        <v>-4.4424333951214402E-2</v>
      </c>
      <c r="C387">
        <v>-3.421400582065758</v>
      </c>
      <c r="D387">
        <v>-2.5899793605245049E-2</v>
      </c>
      <c r="E387">
        <v>-2.4984356314710401</v>
      </c>
      <c r="F387">
        <v>0.9931252161177262</v>
      </c>
      <c r="G387">
        <v>-5.9374770039045566E-2</v>
      </c>
      <c r="H387">
        <v>0.99607485971825482</v>
      </c>
      <c r="I387">
        <v>-4.3462319559757281E-2</v>
      </c>
      <c r="J387">
        <v>46.029857408235522</v>
      </c>
      <c r="K387">
        <v>-827.64430765009138</v>
      </c>
      <c r="L387">
        <v>828.92330631887864</v>
      </c>
      <c r="M387">
        <v>-86.816745521935147</v>
      </c>
      <c r="N387">
        <v>6.6990146623279064E-5</v>
      </c>
      <c r="O387">
        <v>1.2045228172156369E-3</v>
      </c>
      <c r="P387">
        <v>4.0820229776336594E-5</v>
      </c>
      <c r="Q387">
        <v>8.77957589127164E-4</v>
      </c>
      <c r="R387">
        <v>97.471996611582256</v>
      </c>
      <c r="S387">
        <v>2.6169916846942469E-5</v>
      </c>
      <c r="T387">
        <v>3.2656522808847293E-4</v>
      </c>
      <c r="U387">
        <v>243.82732588971669</v>
      </c>
      <c r="V387">
        <v>-3042.6358157374393</v>
      </c>
      <c r="W387">
        <v>3052.3899606797886</v>
      </c>
      <c r="X387">
        <v>-85.418286339775293</v>
      </c>
      <c r="Y387">
        <v>1.3418057710174562</v>
      </c>
      <c r="Z387">
        <v>-84.07648056875783</v>
      </c>
      <c r="AA387">
        <v>-0.33779739658800628</v>
      </c>
      <c r="AB387" s="7">
        <f t="shared" si="54"/>
        <v>9007280.2409675829</v>
      </c>
      <c r="AC387" s="7">
        <f>等価回路パラメータ!$B$4/(等価回路パラメータ!$B$4^2+(AB387*等価回路パラメータ!$B$5)^2)</f>
        <v>1.4224874642198052E-10</v>
      </c>
      <c r="AD387" s="7">
        <f>-(AB387*等価回路パラメータ!$B$5)/(等価回路パラメータ!$B$4^2+(AB387*等価回路パラメータ!$B$5)^2)</f>
        <v>-2.4593357543714867E-5</v>
      </c>
      <c r="AE387" s="7">
        <f>AB387*等価回路パラメータ!$B$6</f>
        <v>9.7656331427619047E-5</v>
      </c>
      <c r="AF387" s="7">
        <f>1/等価回路パラメータ!$B$7</f>
        <v>2.0783638028968546E-5</v>
      </c>
      <c r="AG387" s="7">
        <f>AB387*等価回路パラメータ!$B$9-1/(AB387*等価回路パラメータ!$B$10)</f>
        <v>-3786.9507309526384</v>
      </c>
      <c r="AH387" s="7">
        <f>等価回路パラメータ!$B$8/(等価回路パラメータ!$B$8^2+AG387^2)</f>
        <v>1.2039772024021055E-6</v>
      </c>
      <c r="AI387" s="7">
        <f>-AG387/(等価回路パラメータ!$B$8^2+AG387^2)</f>
        <v>2.6405920817631627E-4</v>
      </c>
      <c r="AJ387" s="7">
        <f t="shared" si="55"/>
        <v>2.1987757480117074E-5</v>
      </c>
      <c r="AK387" s="7">
        <f t="shared" si="56"/>
        <v>3.3712218206022044E-4</v>
      </c>
      <c r="AL387" s="7">
        <f t="shared" si="57"/>
        <v>192.64722290033859</v>
      </c>
      <c r="AM387" s="7">
        <f t="shared" si="58"/>
        <v>-2953.7187778577413</v>
      </c>
      <c r="AN387" s="7">
        <f t="shared" si="59"/>
        <v>2959.9945221504454</v>
      </c>
      <c r="AO387" s="9">
        <f t="shared" si="60"/>
        <v>-86.268344372296482</v>
      </c>
      <c r="AP387" s="9">
        <f t="shared" si="61"/>
        <v>69.425818146840697</v>
      </c>
      <c r="AQ387" s="9">
        <f t="shared" si="62"/>
        <v>-2.191863803538638</v>
      </c>
    </row>
    <row r="388" spans="1:43">
      <c r="A388">
        <v>1469635.6780135371</v>
      </c>
      <c r="B388">
        <v>-4.4327972098921892E-2</v>
      </c>
      <c r="C388">
        <v>-3.5115215689787651</v>
      </c>
      <c r="D388">
        <v>-2.5823739991773339E-2</v>
      </c>
      <c r="E388">
        <v>-2.5561533242232879</v>
      </c>
      <c r="F388">
        <v>0.99304161340369912</v>
      </c>
      <c r="G388">
        <v>-6.0937466532425773E-2</v>
      </c>
      <c r="H388">
        <v>0.99603929323780394</v>
      </c>
      <c r="I388">
        <v>-4.4466096411966444E-2</v>
      </c>
      <c r="J388">
        <v>42.317658523845488</v>
      </c>
      <c r="K388">
        <v>-806.71239742936757</v>
      </c>
      <c r="L388">
        <v>807.82156222100093</v>
      </c>
      <c r="M388">
        <v>-86.997191396485974</v>
      </c>
      <c r="N388">
        <v>6.4847128164501755E-5</v>
      </c>
      <c r="O388">
        <v>1.2361974658526285E-3</v>
      </c>
      <c r="P388">
        <v>3.9749425944921663E-5</v>
      </c>
      <c r="Q388">
        <v>8.9821858447617427E-4</v>
      </c>
      <c r="R388">
        <v>97.273038369358034</v>
      </c>
      <c r="S388">
        <v>2.5097702219580092E-5</v>
      </c>
      <c r="T388">
        <v>3.379788813764542E-4</v>
      </c>
      <c r="U388">
        <v>218.50762223536967</v>
      </c>
      <c r="V388">
        <v>-2942.5387666654156</v>
      </c>
      <c r="W388">
        <v>2950.6406040559696</v>
      </c>
      <c r="X388">
        <v>-85.753113468363892</v>
      </c>
      <c r="Y388">
        <v>1.3755789946206707</v>
      </c>
      <c r="Z388">
        <v>-84.377534473743225</v>
      </c>
      <c r="AA388">
        <v>-0.31866373208041859</v>
      </c>
      <c r="AB388" s="7">
        <f t="shared" si="54"/>
        <v>9233993.2990015652</v>
      </c>
      <c r="AC388" s="7">
        <f>等価回路パラメータ!$B$4/(等価回路パラメータ!$B$4^2+(AB388*等価回路パラメータ!$B$5)^2)</f>
        <v>1.3534950998276354E-10</v>
      </c>
      <c r="AD388" s="7">
        <f>-(AB388*等価回路パラメータ!$B$5)/(等価回路パラメータ!$B$4^2+(AB388*等価回路パラメータ!$B$5)^2)</f>
        <v>-2.3989541284036385E-5</v>
      </c>
      <c r="AE388" s="7">
        <f>AB388*等価回路パラメータ!$B$6</f>
        <v>1.0011433927705144E-4</v>
      </c>
      <c r="AF388" s="7">
        <f>1/等価回路パラメータ!$B$7</f>
        <v>2.0783638028968546E-5</v>
      </c>
      <c r="AG388" s="7">
        <f>AB388*等価回路パラメータ!$B$9-1/(AB388*等価回路パラメータ!$B$10)</f>
        <v>-3693.0287843078477</v>
      </c>
      <c r="AH388" s="7">
        <f>等価回路パラメータ!$B$8/(等価回路パラメータ!$B$8^2+AG388^2)</f>
        <v>1.2659942201878609E-6</v>
      </c>
      <c r="AI388" s="7">
        <f>-AG388/(等価回路パラメータ!$B$8^2+AG388^2)</f>
        <v>2.7077453196266168E-4</v>
      </c>
      <c r="AJ388" s="7">
        <f t="shared" si="55"/>
        <v>2.204976759866639E-5</v>
      </c>
      <c r="AK388" s="7">
        <f t="shared" si="56"/>
        <v>3.4689932995567673E-4</v>
      </c>
      <c r="AL388" s="7">
        <f t="shared" si="57"/>
        <v>182.49291148476942</v>
      </c>
      <c r="AM388" s="7">
        <f t="shared" si="58"/>
        <v>-2871.0809958630148</v>
      </c>
      <c r="AN388" s="7">
        <f t="shared" si="59"/>
        <v>2876.8749968582138</v>
      </c>
      <c r="AO388" s="9">
        <f t="shared" si="60"/>
        <v>-86.363033232073064</v>
      </c>
      <c r="AP388" s="9">
        <f t="shared" si="61"/>
        <v>69.178419835275278</v>
      </c>
      <c r="AQ388" s="9">
        <f t="shared" si="62"/>
        <v>-1.9854987583298396</v>
      </c>
    </row>
    <row r="389" spans="1:43">
      <c r="A389">
        <v>1506626.377741395</v>
      </c>
      <c r="B389">
        <v>-4.4467060410056727E-2</v>
      </c>
      <c r="C389">
        <v>-3.602838944984541</v>
      </c>
      <c r="D389">
        <v>-2.6068532281493081E-2</v>
      </c>
      <c r="E389">
        <v>-2.6223429328030292</v>
      </c>
      <c r="F389">
        <v>0.99292733073974804</v>
      </c>
      <c r="G389">
        <v>-6.251908600878324E-2</v>
      </c>
      <c r="H389">
        <v>0.99595919093227958</v>
      </c>
      <c r="I389">
        <v>-4.5615431984862981E-2</v>
      </c>
      <c r="J389">
        <v>39.174309228175758</v>
      </c>
      <c r="K389">
        <v>-786.49125054806109</v>
      </c>
      <c r="L389">
        <v>787.46626193898487</v>
      </c>
      <c r="M389">
        <v>-87.148513513403202</v>
      </c>
      <c r="N389">
        <v>6.3173863125646801E-5</v>
      </c>
      <c r="O389">
        <v>1.2683233371708314E-3</v>
      </c>
      <c r="P389">
        <v>3.9265371938863698E-5</v>
      </c>
      <c r="Q389">
        <v>9.2148719051478355E-4</v>
      </c>
      <c r="R389">
        <v>97.342807435875272</v>
      </c>
      <c r="S389">
        <v>2.3908491186783103E-5</v>
      </c>
      <c r="T389">
        <v>3.4683614665604787E-4</v>
      </c>
      <c r="U389">
        <v>197.80837875221872</v>
      </c>
      <c r="V389">
        <v>-2869.5702847457983</v>
      </c>
      <c r="W389">
        <v>2876.3799772979683</v>
      </c>
      <c r="X389">
        <v>-86.056662287192921</v>
      </c>
      <c r="Y389">
        <v>1.4102022895659458</v>
      </c>
      <c r="Z389">
        <v>-84.646459997626977</v>
      </c>
      <c r="AA389">
        <v>-0.30313175324300795</v>
      </c>
      <c r="AB389" s="7">
        <f t="shared" si="54"/>
        <v>9466412.7200339343</v>
      </c>
      <c r="AC389" s="7">
        <f>等価回路パラメータ!$B$4/(等価回路パラメータ!$B$4^2+(AB389*等価回路パラメータ!$B$5)^2)</f>
        <v>1.2878489486457782E-10</v>
      </c>
      <c r="AD389" s="7">
        <f>-(AB389*等価回路パラメータ!$B$5)/(等価回路パラメータ!$B$4^2+(AB389*等価回路パラメータ!$B$5)^2)</f>
        <v>-2.3400549924730231E-5</v>
      </c>
      <c r="AE389" s="7">
        <f>AB389*等価回路パラメータ!$B$6</f>
        <v>1.0263421513339697E-4</v>
      </c>
      <c r="AF389" s="7">
        <f>1/等価回路パラメータ!$B$7</f>
        <v>2.0783638028968546E-5</v>
      </c>
      <c r="AG389" s="7">
        <f>AB389*等価回路パラメータ!$B$9-1/(AB389*等価回路パラメータ!$B$10)</f>
        <v>-3601.3890315226736</v>
      </c>
      <c r="AH389" s="7">
        <f>等価回路パラメータ!$B$8/(等価回路パラメータ!$B$8^2+AG389^2)</f>
        <v>1.3312405684014418E-6</v>
      </c>
      <c r="AI389" s="7">
        <f>-AG389/(等価回路パラメータ!$B$8^2+AG389^2)</f>
        <v>2.7766425822394261E-4</v>
      </c>
      <c r="AJ389" s="7">
        <f t="shared" si="55"/>
        <v>2.2115007382264851E-5</v>
      </c>
      <c r="AK389" s="7">
        <f t="shared" si="56"/>
        <v>3.5689792343260936E-4</v>
      </c>
      <c r="AL389" s="7">
        <f t="shared" si="57"/>
        <v>172.95563732017825</v>
      </c>
      <c r="AM389" s="7">
        <f t="shared" si="58"/>
        <v>-2791.2044856488524</v>
      </c>
      <c r="AN389" s="7">
        <f t="shared" si="59"/>
        <v>2796.5579080696871</v>
      </c>
      <c r="AO389" s="9">
        <f t="shared" si="60"/>
        <v>-86.454228185728937</v>
      </c>
      <c r="AP389" s="9">
        <f t="shared" si="61"/>
        <v>68.932476333072515</v>
      </c>
      <c r="AQ389" s="9">
        <f t="shared" si="62"/>
        <v>-1.80776818810196</v>
      </c>
    </row>
    <row r="390" spans="1:43">
      <c r="A390">
        <v>1544548.1326190601</v>
      </c>
      <c r="B390">
        <v>-4.5660132899010629E-2</v>
      </c>
      <c r="C390">
        <v>-3.6942367493049351</v>
      </c>
      <c r="D390">
        <v>-2.5984110814786038E-2</v>
      </c>
      <c r="E390">
        <v>-2.685144373030937</v>
      </c>
      <c r="F390">
        <v>0.99268997465273701</v>
      </c>
      <c r="G390">
        <v>-6.4094111722914682E-2</v>
      </c>
      <c r="H390">
        <v>0.99591827361678065</v>
      </c>
      <c r="I390">
        <v>-4.6707521139507352E-2</v>
      </c>
      <c r="J390">
        <v>37.678071524448818</v>
      </c>
      <c r="K390">
        <v>-767.00545117705258</v>
      </c>
      <c r="L390">
        <v>767.93033486711249</v>
      </c>
      <c r="M390">
        <v>-87.187685560300196</v>
      </c>
      <c r="N390">
        <v>6.3891784661082923E-5</v>
      </c>
      <c r="O390">
        <v>1.3006331040239692E-3</v>
      </c>
      <c r="P390">
        <v>3.8047712444626477E-5</v>
      </c>
      <c r="Q390">
        <v>9.4353037808471679E-4</v>
      </c>
      <c r="R390">
        <v>97.224243426400363</v>
      </c>
      <c r="S390">
        <v>2.5844072216456446E-5</v>
      </c>
      <c r="T390">
        <v>3.5710272593925238E-4</v>
      </c>
      <c r="U390">
        <v>201.60712371799741</v>
      </c>
      <c r="V390">
        <v>-2785.724047103763</v>
      </c>
      <c r="W390">
        <v>2793.0098279358081</v>
      </c>
      <c r="X390">
        <v>-85.860633291711494</v>
      </c>
      <c r="Y390">
        <v>1.4456970521314403</v>
      </c>
      <c r="Z390">
        <v>-84.414936239580058</v>
      </c>
      <c r="AA390">
        <v>-0.2870494889885522</v>
      </c>
      <c r="AB390" s="7">
        <f t="shared" si="54"/>
        <v>9704682.1331037451</v>
      </c>
      <c r="AC390" s="7">
        <f>等価回路パラメータ!$B$4/(等価回路パラメータ!$B$4^2+(AB390*等価回路パラメータ!$B$5)^2)</f>
        <v>1.2253867152818862E-10</v>
      </c>
      <c r="AD390" s="7">
        <f>-(AB390*等価回路パラメータ!$B$5)/(等価回路パラメータ!$B$4^2+(AB390*等価回路パラメータ!$B$5)^2)</f>
        <v>-2.2826019484755106E-5</v>
      </c>
      <c r="AE390" s="7">
        <f>AB390*等価回路パラメータ!$B$6</f>
        <v>1.0521751621311447E-4</v>
      </c>
      <c r="AF390" s="7">
        <f>1/等価回路パラメータ!$B$7</f>
        <v>2.0783638028968546E-5</v>
      </c>
      <c r="AG390" s="7">
        <f>AB390*等価回路パラメータ!$B$9-1/(AB390*等価回路パラメータ!$B$10)</f>
        <v>-3511.9748416599377</v>
      </c>
      <c r="AH390" s="7">
        <f>等価回路パラメータ!$B$8/(等価回路パラメータ!$B$8^2+AG390^2)</f>
        <v>1.3998880682730975E-6</v>
      </c>
      <c r="AI390" s="7">
        <f>-AG390/(等価回路パラメータ!$B$8^2+AG390^2)</f>
        <v>2.8473319821181964E-4</v>
      </c>
      <c r="AJ390" s="7">
        <f t="shared" si="55"/>
        <v>2.2183648635913174E-5</v>
      </c>
      <c r="AK390" s="7">
        <f t="shared" si="56"/>
        <v>3.67124694940179E-4</v>
      </c>
      <c r="AL390" s="7">
        <f t="shared" si="57"/>
        <v>163.99211272993804</v>
      </c>
      <c r="AM390" s="7">
        <f t="shared" si="58"/>
        <v>-2713.9608703099907</v>
      </c>
      <c r="AN390" s="7">
        <f t="shared" si="59"/>
        <v>2718.9109986557837</v>
      </c>
      <c r="AO390" s="9">
        <f t="shared" si="60"/>
        <v>-86.542085291668471</v>
      </c>
      <c r="AP390" s="9">
        <f t="shared" si="61"/>
        <v>68.687899830857745</v>
      </c>
      <c r="AQ390" s="9">
        <f t="shared" si="62"/>
        <v>-2.1271490520884129</v>
      </c>
    </row>
    <row r="391" spans="1:43">
      <c r="A391">
        <v>1583424.377285467</v>
      </c>
      <c r="B391">
        <v>-4.7033581704016669E-2</v>
      </c>
      <c r="C391">
        <v>-3.7880101814672571</v>
      </c>
      <c r="D391">
        <v>-2.7133588431037369E-2</v>
      </c>
      <c r="E391">
        <v>-2.7535131389209511</v>
      </c>
      <c r="F391">
        <v>0.99242680617269197</v>
      </c>
      <c r="G391">
        <v>-6.5708325412865767E-2</v>
      </c>
      <c r="H391">
        <v>0.99573004823934519</v>
      </c>
      <c r="I391">
        <v>-4.7889539064780523E-2</v>
      </c>
      <c r="J391">
        <v>36.405819035792796</v>
      </c>
      <c r="K391">
        <v>-747.95920173879563</v>
      </c>
      <c r="L391">
        <v>748.84467757032462</v>
      </c>
      <c r="M391">
        <v>-87.213411013580412</v>
      </c>
      <c r="N391">
        <v>6.4921315482106175E-5</v>
      </c>
      <c r="O391">
        <v>1.3338113683443796E-3</v>
      </c>
      <c r="P391">
        <v>3.9569972697663572E-5</v>
      </c>
      <c r="Q391">
        <v>9.6766419781656936E-4</v>
      </c>
      <c r="R391">
        <v>97.262959030341676</v>
      </c>
      <c r="S391">
        <v>2.5351342784442604E-5</v>
      </c>
      <c r="T391">
        <v>3.6614717052781023E-4</v>
      </c>
      <c r="U391">
        <v>188.19696061844826</v>
      </c>
      <c r="V391">
        <v>-2718.1118261974393</v>
      </c>
      <c r="W391">
        <v>2724.6192386644416</v>
      </c>
      <c r="X391">
        <v>-86.03926884657659</v>
      </c>
      <c r="Y391">
        <v>1.4820852171391972</v>
      </c>
      <c r="Z391">
        <v>-84.55718362943739</v>
      </c>
      <c r="AA391">
        <v>-0.27320593216929484</v>
      </c>
      <c r="AB391" s="7">
        <f t="shared" si="54"/>
        <v>9948948.782390032</v>
      </c>
      <c r="AC391" s="7">
        <f>等価回路パラメータ!$B$4/(等価回路パラメータ!$B$4^2+(AB391*等価回路パラメータ!$B$5)^2)</f>
        <v>1.1659539758666432E-10</v>
      </c>
      <c r="AD391" s="7">
        <f>-(AB391*等価回路パラメータ!$B$5)/(等価回路パラメータ!$B$4^2+(AB391*等価回路パラメータ!$B$5)^2)</f>
        <v>-2.2265594919534301E-5</v>
      </c>
      <c r="AE391" s="7">
        <f>AB391*等価回路パラメータ!$B$6</f>
        <v>1.0786583892776925E-4</v>
      </c>
      <c r="AF391" s="7">
        <f>1/等価回路パラメータ!$B$7</f>
        <v>2.0783638028968546E-5</v>
      </c>
      <c r="AG391" s="7">
        <f>AB391*等価回路パラメータ!$B$9-1/(AB391*等価回路パラメータ!$B$10)</f>
        <v>-3424.7309591213179</v>
      </c>
      <c r="AH391" s="7">
        <f>等価回路パラメータ!$B$8/(等価回路パラメータ!$B$8^2+AG391^2)</f>
        <v>1.4721180679882717E-6</v>
      </c>
      <c r="AI391" s="7">
        <f>-AG391/(等価回路パラメータ!$B$8^2+AG391^2)</f>
        <v>2.9198631760434207E-4</v>
      </c>
      <c r="AJ391" s="7">
        <f t="shared" si="55"/>
        <v>2.2255872692354406E-5</v>
      </c>
      <c r="AK391" s="7">
        <f t="shared" si="56"/>
        <v>3.7758656161257704E-4</v>
      </c>
      <c r="AL391" s="7">
        <f t="shared" si="57"/>
        <v>155.56265766989571</v>
      </c>
      <c r="AM391" s="7">
        <f t="shared" si="58"/>
        <v>-2639.2300961116116</v>
      </c>
      <c r="AN391" s="7">
        <f t="shared" si="59"/>
        <v>2643.8107422209005</v>
      </c>
      <c r="AO391" s="9">
        <f t="shared" si="60"/>
        <v>-86.626749887172409</v>
      </c>
      <c r="AP391" s="9">
        <f t="shared" si="61"/>
        <v>68.444607257187528</v>
      </c>
      <c r="AQ391" s="9">
        <f t="shared" si="62"/>
        <v>-2.0695662577350049</v>
      </c>
    </row>
    <row r="392" spans="1:43">
      <c r="A392">
        <v>1623279.136228926</v>
      </c>
      <c r="B392">
        <v>-4.7231066857079951E-2</v>
      </c>
      <c r="C392">
        <v>-3.88419873013234</v>
      </c>
      <c r="D392">
        <v>-2.709196488247086E-2</v>
      </c>
      <c r="E392">
        <v>-2.8224217340786031</v>
      </c>
      <c r="F392">
        <v>0.99229253477654233</v>
      </c>
      <c r="G392">
        <v>-6.7372793154690691E-2</v>
      </c>
      <c r="H392">
        <v>0.99567650359739457</v>
      </c>
      <c r="I392">
        <v>-4.9087285846226084E-2</v>
      </c>
      <c r="J392">
        <v>33.668938108540559</v>
      </c>
      <c r="K392">
        <v>-729.62191057484836</v>
      </c>
      <c r="L392">
        <v>730.39833637834136</v>
      </c>
      <c r="M392">
        <v>-87.357918549279702</v>
      </c>
      <c r="N392">
        <v>6.3111698543372776E-5</v>
      </c>
      <c r="O392">
        <v>1.3676605398837611E-3</v>
      </c>
      <c r="P392">
        <v>3.8295219235607097E-5</v>
      </c>
      <c r="Q392">
        <v>9.918565674823254E-4</v>
      </c>
      <c r="R392">
        <v>97.246907219972925</v>
      </c>
      <c r="S392">
        <v>2.4816479307765679E-5</v>
      </c>
      <c r="T392">
        <v>3.7580397240143571E-4</v>
      </c>
      <c r="U392">
        <v>174.9555479866055</v>
      </c>
      <c r="V392">
        <v>-2649.4084479768203</v>
      </c>
      <c r="W392">
        <v>2655.1788203400233</v>
      </c>
      <c r="X392">
        <v>-86.221918291144362</v>
      </c>
      <c r="Y392">
        <v>1.5193892715102748</v>
      </c>
      <c r="Z392">
        <v>-84.702529019634085</v>
      </c>
      <c r="AA392">
        <v>-0.25976213292836364</v>
      </c>
      <c r="AB392" s="7">
        <f t="shared" si="54"/>
        <v>10199363.618204758</v>
      </c>
      <c r="AC392" s="7">
        <f>等価回路パラメータ!$B$4/(等価回路パラメータ!$B$4^2+(AB392*等価回路パラメータ!$B$5)^2)</f>
        <v>1.1094037962753786E-10</v>
      </c>
      <c r="AD392" s="7">
        <f>-(AB392*等価回路パラメータ!$B$5)/(等価回路パラメータ!$B$4^2+(AB392*等価回路パラメータ!$B$5)^2)</f>
        <v>-2.1718929901547702E-5</v>
      </c>
      <c r="AE392" s="7">
        <f>AB392*等価回路パラメータ!$B$6</f>
        <v>1.1058081987057254E-4</v>
      </c>
      <c r="AF392" s="7">
        <f>1/等価回路パラメータ!$B$7</f>
        <v>2.0783638028968546E-5</v>
      </c>
      <c r="AG392" s="7">
        <f>AB392*等価回路パラメータ!$B$9-1/(AB392*等価回路パラメータ!$B$10)</f>
        <v>-3339.6034695008816</v>
      </c>
      <c r="AH392" s="7">
        <f>等価回路パラメータ!$B$8/(等価回路パラメータ!$B$8^2+AG392^2)</f>
        <v>1.5481220110732922E-6</v>
      </c>
      <c r="AI392" s="7">
        <f>-AG392/(等価回路パラメータ!$B$8^2+AG392^2)</f>
        <v>2.9942874306567634E-4</v>
      </c>
      <c r="AJ392" s="7">
        <f t="shared" si="55"/>
        <v>2.2331870980421466E-5</v>
      </c>
      <c r="AK392" s="7">
        <f t="shared" si="56"/>
        <v>3.8829063303470117E-4</v>
      </c>
      <c r="AL392" s="7">
        <f t="shared" si="57"/>
        <v>147.63084415274079</v>
      </c>
      <c r="AM392" s="7">
        <f t="shared" si="58"/>
        <v>-2566.8997452909866</v>
      </c>
      <c r="AN392" s="7">
        <f t="shared" si="59"/>
        <v>2571.1416080255444</v>
      </c>
      <c r="AO392" s="9">
        <f t="shared" si="60"/>
        <v>-86.7083574807763</v>
      </c>
      <c r="AP392" s="9">
        <f t="shared" si="61"/>
        <v>68.202519929515958</v>
      </c>
      <c r="AQ392" s="9">
        <f t="shared" si="62"/>
        <v>-2.0058284611422152</v>
      </c>
    </row>
    <row r="393" spans="1:43">
      <c r="A393">
        <v>1664137.0386336241</v>
      </c>
      <c r="B393">
        <v>-4.8155037271068207E-2</v>
      </c>
      <c r="C393">
        <v>-3.982503868803946</v>
      </c>
      <c r="D393">
        <v>-2.7797227483921921E-2</v>
      </c>
      <c r="E393">
        <v>-2.890329237174655</v>
      </c>
      <c r="F393">
        <v>0.99206994145366945</v>
      </c>
      <c r="G393">
        <v>-6.906786986816775E-2</v>
      </c>
      <c r="H393">
        <v>0.99553678832575554</v>
      </c>
      <c r="I393">
        <v>-5.0263255000796737E-2</v>
      </c>
      <c r="J393">
        <v>31.908247330377915</v>
      </c>
      <c r="K393">
        <v>-711.64854090288679</v>
      </c>
      <c r="L393">
        <v>712.36351816815011</v>
      </c>
      <c r="M393">
        <v>-87.432743618514209</v>
      </c>
      <c r="N393">
        <v>6.2878128878117166E-5</v>
      </c>
      <c r="O393">
        <v>1.4023687420842675E-3</v>
      </c>
      <c r="P393">
        <v>3.8739059242699636E-5</v>
      </c>
      <c r="Q393">
        <v>1.0157831155258687E-3</v>
      </c>
      <c r="R393">
        <v>97.147590728446218</v>
      </c>
      <c r="S393">
        <v>2.413906963541753E-5</v>
      </c>
      <c r="T393">
        <v>3.8658562655839875E-4</v>
      </c>
      <c r="U393">
        <v>160.89372792281566</v>
      </c>
      <c r="V393">
        <v>-2576.7025638427172</v>
      </c>
      <c r="W393">
        <v>2581.7209171787977</v>
      </c>
      <c r="X393">
        <v>-86.426992109942091</v>
      </c>
      <c r="Y393">
        <v>1.5576322681610721</v>
      </c>
      <c r="Z393">
        <v>-84.869359841781019</v>
      </c>
      <c r="AA393">
        <v>-0.24643099720311848</v>
      </c>
      <c r="AB393" s="7">
        <f t="shared" si="54"/>
        <v>10456081.390276134</v>
      </c>
      <c r="AC393" s="7">
        <f>等価回路パラメータ!$B$4/(等価回路パラメータ!$B$4^2+(AB393*等価回路パラメータ!$B$5)^2)</f>
        <v>1.0555963688663762E-10</v>
      </c>
      <c r="AD393" s="7">
        <f>-(AB393*等価回路パラメータ!$B$5)/(等価回路パラメータ!$B$4^2+(AB393*等価回路パラメータ!$B$5)^2)</f>
        <v>-2.1185686606310488E-5</v>
      </c>
      <c r="AE393" s="7">
        <f>AB393*等価回路パラメータ!$B$6</f>
        <v>1.1336413682775309E-4</v>
      </c>
      <c r="AF393" s="7">
        <f>1/等価回路パラメータ!$B$7</f>
        <v>2.0783638028968546E-5</v>
      </c>
      <c r="AG393" s="7">
        <f>AB393*等価回路パラメータ!$B$9-1/(AB393*等価回路パラメータ!$B$10)</f>
        <v>-3256.5397662673922</v>
      </c>
      <c r="AH393" s="7">
        <f>等価回路パラメータ!$B$8/(等価回路パラメータ!$B$8^2+AG393^2)</f>
        <v>1.6281020428010705E-6</v>
      </c>
      <c r="AI393" s="7">
        <f>-AG393/(等価回路パラメータ!$B$8^2+AG393^2)</f>
        <v>3.0706576919037012E-4</v>
      </c>
      <c r="AJ393" s="7">
        <f t="shared" si="55"/>
        <v>2.2411845631406505E-5</v>
      </c>
      <c r="AK393" s="7">
        <f t="shared" si="56"/>
        <v>3.9924421941181271E-4</v>
      </c>
      <c r="AL393" s="7">
        <f t="shared" si="57"/>
        <v>140.16318111841272</v>
      </c>
      <c r="AM393" s="7">
        <f t="shared" si="58"/>
        <v>-2496.8644151947678</v>
      </c>
      <c r="AN393" s="7">
        <f t="shared" si="59"/>
        <v>2500.7953985096706</v>
      </c>
      <c r="AO393" s="9">
        <f t="shared" si="60"/>
        <v>-86.787034555005889</v>
      </c>
      <c r="AP393" s="9">
        <f t="shared" si="61"/>
        <v>67.961563231386933</v>
      </c>
      <c r="AQ393" s="9">
        <f t="shared" si="62"/>
        <v>-1.9176747132248693</v>
      </c>
    </row>
    <row r="394" spans="1:43">
      <c r="A394">
        <v>1706023.3335998079</v>
      </c>
      <c r="B394">
        <v>-4.9254746451192537E-2</v>
      </c>
      <c r="C394">
        <v>-4.0796535126070381</v>
      </c>
      <c r="D394">
        <v>-2.7227013162972411E-2</v>
      </c>
      <c r="E394">
        <v>-2.9549476892688351</v>
      </c>
      <c r="F394">
        <v>0.99182582350742787</v>
      </c>
      <c r="G394">
        <v>-7.074094788463843E-2</v>
      </c>
      <c r="H394">
        <v>0.99554482179643333</v>
      </c>
      <c r="I394">
        <v>-5.1389367428479112E-2</v>
      </c>
      <c r="J394">
        <v>30.473329282272761</v>
      </c>
      <c r="K394">
        <v>-694.70134495429966</v>
      </c>
      <c r="L394">
        <v>695.3693856353317</v>
      </c>
      <c r="M394">
        <v>-87.488309765647557</v>
      </c>
      <c r="N394">
        <v>6.3021505183829087E-5</v>
      </c>
      <c r="O394">
        <v>1.4367030266600773E-3</v>
      </c>
      <c r="P394">
        <v>3.6259995600092453E-5</v>
      </c>
      <c r="Q394">
        <v>1.0384046646693633E-3</v>
      </c>
      <c r="R394">
        <v>96.872787175242053</v>
      </c>
      <c r="S394">
        <v>2.6761509583736634E-5</v>
      </c>
      <c r="T394">
        <v>3.9829836199071393E-4</v>
      </c>
      <c r="U394">
        <v>167.93351629657701</v>
      </c>
      <c r="V394">
        <v>-2499.3972875474897</v>
      </c>
      <c r="W394">
        <v>2505.0326279103597</v>
      </c>
      <c r="X394">
        <v>-86.156096624560973</v>
      </c>
      <c r="Y394">
        <v>1.5968378402494201</v>
      </c>
      <c r="Z394">
        <v>-84.559258784311552</v>
      </c>
      <c r="AA394">
        <v>-0.23316881148647325</v>
      </c>
      <c r="AB394" s="7">
        <f t="shared" si="54"/>
        <v>10719260.743379852</v>
      </c>
      <c r="AC394" s="7">
        <f>等価回路パラメータ!$B$4/(等価回路パラメータ!$B$4^2+(AB394*等価回路パラメータ!$B$5)^2)</f>
        <v>1.0043986668378221E-10</v>
      </c>
      <c r="AD394" s="7">
        <f>-(AB394*等価回路パラメータ!$B$5)/(等価回路パラメータ!$B$4^2+(AB394*等価回路パラメータ!$B$5)^2)</f>
        <v>-2.0665535503606542E-5</v>
      </c>
      <c r="AE394" s="7">
        <f>AB394*等価回路パラメータ!$B$6</f>
        <v>1.1621750981538449E-4</v>
      </c>
      <c r="AF394" s="7">
        <f>1/等価回路パラメータ!$B$7</f>
        <v>2.0783638028968546E-5</v>
      </c>
      <c r="AG394" s="7">
        <f>AB394*等価回路パラメータ!$B$9-1/(AB394*等価回路パラメータ!$B$10)</f>
        <v>-3175.4885182548724</v>
      </c>
      <c r="AH394" s="7">
        <f>等価回路パラメータ!$B$8/(等価回路パラメータ!$B$8^2+AG394^2)</f>
        <v>1.7122716575658431E-6</v>
      </c>
      <c r="AI394" s="7">
        <f>-AG394/(等価回路パラメータ!$B$8^2+AG394^2)</f>
        <v>3.1490286586051273E-4</v>
      </c>
      <c r="AJ394" s="7">
        <f t="shared" si="55"/>
        <v>2.2496010126401073E-5</v>
      </c>
      <c r="AK394" s="7">
        <f t="shared" si="56"/>
        <v>4.1045484017229066E-4</v>
      </c>
      <c r="AL394" s="7">
        <f t="shared" si="57"/>
        <v>133.12883457572758</v>
      </c>
      <c r="AM394" s="7">
        <f t="shared" si="58"/>
        <v>-2429.0251565087406</v>
      </c>
      <c r="AN394" s="7">
        <f t="shared" si="59"/>
        <v>2432.670651269465</v>
      </c>
      <c r="AO394" s="9">
        <f t="shared" si="60"/>
        <v>-86.862899289546135</v>
      </c>
      <c r="AP394" s="9">
        <f t="shared" si="61"/>
        <v>67.721666313279286</v>
      </c>
      <c r="AQ394" s="9">
        <f t="shared" si="62"/>
        <v>-2.3036405052345685</v>
      </c>
    </row>
    <row r="395" spans="1:43">
      <c r="A395">
        <v>1748963.9057470551</v>
      </c>
      <c r="B395">
        <v>-4.9899735024916618E-2</v>
      </c>
      <c r="C395">
        <v>-4.1795138274489112</v>
      </c>
      <c r="D395">
        <v>-2.7522423626874779E-2</v>
      </c>
      <c r="E395">
        <v>-3.0249474138576891</v>
      </c>
      <c r="F395">
        <v>0.99162738530671179</v>
      </c>
      <c r="G395">
        <v>-7.2464102980168338E-2</v>
      </c>
      <c r="H395">
        <v>0.99544743899304633</v>
      </c>
      <c r="I395">
        <v>-5.2603822330912771E-2</v>
      </c>
      <c r="J395">
        <v>28.558335102507527</v>
      </c>
      <c r="K395">
        <v>-678.18318078992354</v>
      </c>
      <c r="L395">
        <v>678.78421107901829</v>
      </c>
      <c r="M395">
        <v>-87.588695844649266</v>
      </c>
      <c r="N395">
        <v>6.1982547465356798E-5</v>
      </c>
      <c r="O395">
        <v>1.4719177796126922E-3</v>
      </c>
      <c r="P395">
        <v>3.566047782288998E-5</v>
      </c>
      <c r="Q395">
        <v>1.0630169803251691E-3</v>
      </c>
      <c r="R395">
        <v>96.734075788205033</v>
      </c>
      <c r="S395">
        <v>2.6322069642466818E-5</v>
      </c>
      <c r="T395">
        <v>4.0890079928752312E-4</v>
      </c>
      <c r="U395">
        <v>156.77910528265178</v>
      </c>
      <c r="V395">
        <v>-2435.4886349146191</v>
      </c>
      <c r="W395">
        <v>2440.5295693048884</v>
      </c>
      <c r="X395">
        <v>-86.316794950614451</v>
      </c>
      <c r="Y395">
        <v>1.6370302157792436</v>
      </c>
      <c r="Z395">
        <v>-84.679764734835203</v>
      </c>
      <c r="AA395">
        <v>-0.22162839028128797</v>
      </c>
      <c r="AB395" s="7">
        <f t="shared" si="54"/>
        <v>10989064.315377319</v>
      </c>
      <c r="AC395" s="7">
        <f>等価回路パラメータ!$B$4/(等価回路パラメータ!$B$4^2+(AB395*等価回路パラメータ!$B$5)^2)</f>
        <v>9.5568411534886436E-11</v>
      </c>
      <c r="AD395" s="7">
        <f>-(AB395*等価回路パラメータ!$B$5)/(等価回路パラメータ!$B$4^2+(AB395*等価回路パラメータ!$B$5)^2)</f>
        <v>-2.015815515384759E-5</v>
      </c>
      <c r="AE395" s="7">
        <f>AB395*等価回路パラメータ!$B$6</f>
        <v>1.1914270214230935E-4</v>
      </c>
      <c r="AF395" s="7">
        <f>1/等価回路パラメータ!$B$7</f>
        <v>2.0783638028968546E-5</v>
      </c>
      <c r="AG395" s="7">
        <f>AB395*等価回路パラメータ!$B$9-1/(AB395*等価回路パラメータ!$B$10)</f>
        <v>-3096.3996379413115</v>
      </c>
      <c r="AH395" s="7">
        <f>等価回路パラメータ!$B$8/(等価回路パラメータ!$B$8^2+AG395^2)</f>
        <v>1.8008563904429595E-6</v>
      </c>
      <c r="AI395" s="7">
        <f>-AG395/(等価回路パラメータ!$B$8^2+AG395^2)</f>
        <v>3.229456860465549E-4</v>
      </c>
      <c r="AJ395" s="7">
        <f t="shared" si="55"/>
        <v>2.2584589987823041E-5</v>
      </c>
      <c r="AK395" s="7">
        <f t="shared" si="56"/>
        <v>4.2193023303501668E-4</v>
      </c>
      <c r="AL395" s="7">
        <f t="shared" si="57"/>
        <v>126.49937857181848</v>
      </c>
      <c r="AM395" s="7">
        <f t="shared" si="58"/>
        <v>-2363.2889642171872</v>
      </c>
      <c r="AN395" s="7">
        <f t="shared" si="59"/>
        <v>2366.6720983629739</v>
      </c>
      <c r="AO395" s="9">
        <f t="shared" si="60"/>
        <v>-86.936062213638408</v>
      </c>
      <c r="AP395" s="9">
        <f t="shared" si="61"/>
        <v>67.482761814802558</v>
      </c>
      <c r="AQ395" s="9">
        <f t="shared" si="62"/>
        <v>-2.2562974788032193</v>
      </c>
    </row>
    <row r="396" spans="1:43">
      <c r="A396">
        <v>1792985.291210287</v>
      </c>
      <c r="B396">
        <v>-4.9662045516617973E-2</v>
      </c>
      <c r="C396">
        <v>-4.2838611296423386</v>
      </c>
      <c r="D396">
        <v>-2.8976004976405501E-2</v>
      </c>
      <c r="E396">
        <v>-3.0964747035731648</v>
      </c>
      <c r="F396">
        <v>0.99152090157383777</v>
      </c>
      <c r="G396">
        <v>-7.4271969983391792E-2</v>
      </c>
      <c r="H396">
        <v>0.99521443060001102</v>
      </c>
      <c r="I396">
        <v>-5.3837473930263981E-2</v>
      </c>
      <c r="J396">
        <v>25.762353238690874</v>
      </c>
      <c r="K396">
        <v>-661.88226030047917</v>
      </c>
      <c r="L396">
        <v>662.38344283720301</v>
      </c>
      <c r="M396">
        <v>-87.771009341010554</v>
      </c>
      <c r="N396">
        <v>5.8717369935592237E-5</v>
      </c>
      <c r="O396">
        <v>1.508557280144028E-3</v>
      </c>
      <c r="P396">
        <v>3.768420806659624E-5</v>
      </c>
      <c r="Q396">
        <v>1.0883107830504924E-3</v>
      </c>
      <c r="R396">
        <v>96.604273103533544</v>
      </c>
      <c r="S396">
        <v>2.1033161868995997E-5</v>
      </c>
      <c r="T396">
        <v>4.2024649709353559E-4</v>
      </c>
      <c r="U396">
        <v>118.79819156545416</v>
      </c>
      <c r="V396">
        <v>-2373.6100248446396</v>
      </c>
      <c r="W396">
        <v>2376.5810653883009</v>
      </c>
      <c r="X396">
        <v>-87.134760978006469</v>
      </c>
      <c r="Y396">
        <v>1.6782342325728288</v>
      </c>
      <c r="Z396">
        <v>-85.456526745433635</v>
      </c>
      <c r="AA396">
        <v>-0.21069429307560039</v>
      </c>
      <c r="AB396" s="7">
        <f t="shared" si="54"/>
        <v>11265658.837721586</v>
      </c>
      <c r="AC396" s="7">
        <f>等価回路パラメータ!$B$4/(等価回路パラメータ!$B$4^2+(AB396*等価回路パラメータ!$B$5)^2)</f>
        <v>9.0933227859168667E-11</v>
      </c>
      <c r="AD396" s="7">
        <f>-(AB396*等価回路パラメータ!$B$5)/(等価回路パラメータ!$B$4^2+(AB396*等価回路パラメータ!$B$5)^2)</f>
        <v>-1.9663232009431986E-5</v>
      </c>
      <c r="AE396" s="7">
        <f>AB396*等価回路パラメータ!$B$6</f>
        <v>1.2214152149981765E-4</v>
      </c>
      <c r="AF396" s="7">
        <f>1/等価回路パラメータ!$B$7</f>
        <v>2.0783638028968546E-5</v>
      </c>
      <c r="AG396" s="7">
        <f>AB396*等価回路パラメータ!$B$9-1/(AB396*等価回路パラメータ!$B$10)</f>
        <v>-3019.2242504958949</v>
      </c>
      <c r="AH396" s="7">
        <f>等価回路パラメータ!$B$8/(等価回路パラメータ!$B$8^2+AG396^2)</f>
        <v>1.8940945564442579E-6</v>
      </c>
      <c r="AI396" s="7">
        <f>-AG396/(等価回路パラメータ!$B$8^2+AG396^2)</f>
        <v>3.3120007408517037E-4</v>
      </c>
      <c r="AJ396" s="7">
        <f t="shared" si="55"/>
        <v>2.2677823518640663E-5</v>
      </c>
      <c r="AK396" s="7">
        <f t="shared" si="56"/>
        <v>4.33678363575556E-4</v>
      </c>
      <c r="AL396" s="7">
        <f t="shared" si="57"/>
        <v>120.24857316459196</v>
      </c>
      <c r="AM396" s="7">
        <f t="shared" si="58"/>
        <v>-2299.5683156917717</v>
      </c>
      <c r="AN396" s="7">
        <f t="shared" si="59"/>
        <v>2302.7101767008394</v>
      </c>
      <c r="AO396" s="9">
        <f t="shared" si="60"/>
        <v>-87.006626795397153</v>
      </c>
      <c r="AP396" s="9">
        <f t="shared" si="61"/>
        <v>67.244785606177814</v>
      </c>
      <c r="AQ396" s="9">
        <f t="shared" si="62"/>
        <v>-1.5501000499635325</v>
      </c>
    </row>
    <row r="397" spans="1:43">
      <c r="A397">
        <v>1838114.694038389</v>
      </c>
      <c r="B397">
        <v>-5.0256019598194673E-2</v>
      </c>
      <c r="C397">
        <v>-4.38653084108131</v>
      </c>
      <c r="D397">
        <v>-2.813904707372011E-2</v>
      </c>
      <c r="E397">
        <v>-3.1709162492187062</v>
      </c>
      <c r="F397">
        <v>0.99131842756639799</v>
      </c>
      <c r="G397">
        <v>-7.604338007900166E-2</v>
      </c>
      <c r="H397">
        <v>0.99523953730071957</v>
      </c>
      <c r="I397">
        <v>-5.5135773082278211E-2</v>
      </c>
      <c r="J397">
        <v>24.004176208710753</v>
      </c>
      <c r="K397">
        <v>-646.46342189510858</v>
      </c>
      <c r="L397">
        <v>646.90892428825873</v>
      </c>
      <c r="M397">
        <v>-87.873496967354185</v>
      </c>
      <c r="N397">
        <v>5.735886134267175E-5</v>
      </c>
      <c r="O397">
        <v>1.5447481078786083E-3</v>
      </c>
      <c r="P397">
        <v>3.4314934166252861E-5</v>
      </c>
      <c r="Q397">
        <v>1.114340796013986E-3</v>
      </c>
      <c r="R397">
        <v>96.486278331704199</v>
      </c>
      <c r="S397">
        <v>2.3043927176418889E-5</v>
      </c>
      <c r="T397">
        <v>4.3040731186462229E-4</v>
      </c>
      <c r="U397">
        <v>124.03780822205812</v>
      </c>
      <c r="V397">
        <v>-2316.7396424107292</v>
      </c>
      <c r="W397">
        <v>2320.0577468213855</v>
      </c>
      <c r="X397">
        <v>-86.935320732362271</v>
      </c>
      <c r="Y397">
        <v>1.7204753536199322</v>
      </c>
      <c r="Z397">
        <v>-85.214845378742339</v>
      </c>
      <c r="AA397">
        <v>-0.20059714834036185</v>
      </c>
      <c r="AB397" s="7">
        <f t="shared" si="54"/>
        <v>11549215.238492906</v>
      </c>
      <c r="AC397" s="7">
        <f>等価回路パラメータ!$B$4/(等価回路パラメータ!$B$4^2+(AB397*等価回路パラメータ!$B$5)^2)</f>
        <v>8.6522856204098321E-11</v>
      </c>
      <c r="AD397" s="7">
        <f>-(AB397*等価回路パラメータ!$B$5)/(等価回路パラメータ!$B$4^2+(AB397*等価回路パラメータ!$B$5)^2)</f>
        <v>-1.9180460220980692E-5</v>
      </c>
      <c r="AE397" s="7">
        <f>AB397*等価回路パラメータ!$B$6</f>
        <v>1.2521582107875162E-4</v>
      </c>
      <c r="AF397" s="7">
        <f>1/等価回路パラメータ!$B$7</f>
        <v>2.0783638028968546E-5</v>
      </c>
      <c r="AG397" s="7">
        <f>AB397*等価回路パラメータ!$B$9-1/(AB397*等価回路パラメータ!$B$10)</f>
        <v>-2943.9146635756688</v>
      </c>
      <c r="AH397" s="7">
        <f>等価回路パラメータ!$B$8/(等価回路パラメータ!$B$8^2+AG397^2)</f>
        <v>1.9922380413048459E-6</v>
      </c>
      <c r="AI397" s="7">
        <f>-AG397/(等価回路パラメータ!$B$8^2+AG397^2)</f>
        <v>3.3967207447039801E-4</v>
      </c>
      <c r="AJ397" s="7">
        <f t="shared" si="55"/>
        <v>2.2775962593129596E-5</v>
      </c>
      <c r="AK397" s="7">
        <f t="shared" si="56"/>
        <v>4.4570743532816896E-4</v>
      </c>
      <c r="AL397" s="7">
        <f t="shared" si="57"/>
        <v>114.35216609801147</v>
      </c>
      <c r="AM397" s="7">
        <f t="shared" si="58"/>
        <v>-2237.7807509720769</v>
      </c>
      <c r="AN397" s="7">
        <f t="shared" si="59"/>
        <v>2240.7005840389429</v>
      </c>
      <c r="AO397" s="9">
        <f t="shared" si="60"/>
        <v>-87.074689974786423</v>
      </c>
      <c r="AP397" s="9">
        <f t="shared" si="61"/>
        <v>67.007676547146517</v>
      </c>
      <c r="AQ397" s="9">
        <f t="shared" si="62"/>
        <v>-1.8598445960440699</v>
      </c>
    </row>
    <row r="398" spans="1:43">
      <c r="A398">
        <v>1884380.0030056019</v>
      </c>
      <c r="B398">
        <v>-5.022063938222348E-2</v>
      </c>
      <c r="C398">
        <v>-4.5004653600954194</v>
      </c>
      <c r="D398">
        <v>-2.7693633239204749E-2</v>
      </c>
      <c r="E398">
        <v>-3.2461720631242201</v>
      </c>
      <c r="F398">
        <v>0.99116929028831557</v>
      </c>
      <c r="G398">
        <v>-7.8014815108767802E-2</v>
      </c>
      <c r="H398">
        <v>0.99521729370532463</v>
      </c>
      <c r="I398">
        <v>-5.6445828672204094E-2</v>
      </c>
      <c r="J398">
        <v>21.541410468875707</v>
      </c>
      <c r="K398">
        <v>-630.26496499638813</v>
      </c>
      <c r="L398">
        <v>630.63298238110485</v>
      </c>
      <c r="M398">
        <v>-88.04248733993488</v>
      </c>
      <c r="N398">
        <v>5.4165252826333735E-5</v>
      </c>
      <c r="O398">
        <v>1.5847830032269705E-3</v>
      </c>
      <c r="P398">
        <v>3.1802560465011713E-5</v>
      </c>
      <c r="Q398">
        <v>1.140701135323458E-3</v>
      </c>
      <c r="R398">
        <v>96.343743824331838</v>
      </c>
      <c r="S398">
        <v>2.2362692361322022E-5</v>
      </c>
      <c r="T398">
        <v>4.4408186790351255E-4</v>
      </c>
      <c r="U398">
        <v>113.10924390040944</v>
      </c>
      <c r="V398">
        <v>-2246.1411844722243</v>
      </c>
      <c r="W398">
        <v>2248.9873102438814</v>
      </c>
      <c r="X398">
        <v>-87.11718360821115</v>
      </c>
      <c r="Y398">
        <v>1.7637796828132435</v>
      </c>
      <c r="Z398">
        <v>-85.353403925397913</v>
      </c>
      <c r="AA398">
        <v>-0.1897093324174787</v>
      </c>
      <c r="AB398" s="7">
        <f t="shared" si="54"/>
        <v>11839908.748027822</v>
      </c>
      <c r="AC398" s="7">
        <f>等価回路パラメータ!$B$4/(等価回路パラメータ!$B$4^2+(AB398*等価回路パラメータ!$B$5)^2)</f>
        <v>8.2326392914467218E-11</v>
      </c>
      <c r="AD398" s="7">
        <f>-(AB398*等価回路パラメータ!$B$5)/(等価回路パラメータ!$B$4^2+(AB398*等価回路パラメータ!$B$5)^2)</f>
        <v>-1.8709541448330368E-5</v>
      </c>
      <c r="AE398" s="7">
        <f>AB398*等価回路パラメータ!$B$6</f>
        <v>1.2836750071472904E-4</v>
      </c>
      <c r="AF398" s="7">
        <f>1/等価回路パラメータ!$B$7</f>
        <v>2.0783638028968546E-5</v>
      </c>
      <c r="AG398" s="7">
        <f>AB398*等価回路パラメータ!$B$9-1/(AB398*等価回路パラメータ!$B$10)</f>
        <v>-2870.4243378529181</v>
      </c>
      <c r="AH398" s="7">
        <f>等価回路パラメータ!$B$8/(等価回路パラメータ!$B$8^2+AG398^2)</f>
        <v>2.0955531479969864E-6</v>
      </c>
      <c r="AI398" s="7">
        <f>-AG398/(等価回路パラメータ!$B$8^2+AG398^2)</f>
        <v>3.4836794119745193E-4</v>
      </c>
      <c r="AJ398" s="7">
        <f t="shared" si="55"/>
        <v>2.2879273503358449E-5</v>
      </c>
      <c r="AK398" s="7">
        <f t="shared" si="56"/>
        <v>4.580259004638506E-4</v>
      </c>
      <c r="AL398" s="7">
        <f t="shared" si="57"/>
        <v>108.78771532606297</v>
      </c>
      <c r="AM398" s="7">
        <f t="shared" si="58"/>
        <v>-2177.8484908758505</v>
      </c>
      <c r="AN398" s="7">
        <f t="shared" si="59"/>
        <v>2180.5638757477582</v>
      </c>
      <c r="AO398" s="9">
        <f t="shared" si="60"/>
        <v>-87.140342646173721</v>
      </c>
      <c r="AP398" s="9">
        <f t="shared" si="61"/>
        <v>66.771376261633208</v>
      </c>
      <c r="AQ398" s="9">
        <f t="shared" si="62"/>
        <v>-1.7869387207758223</v>
      </c>
    </row>
    <row r="399" spans="1:43">
      <c r="A399">
        <v>1931809.808846039</v>
      </c>
      <c r="B399">
        <v>-5.0063721607997012E-2</v>
      </c>
      <c r="C399">
        <v>-4.6113597592941034</v>
      </c>
      <c r="D399">
        <v>-2.7496133905667582E-2</v>
      </c>
      <c r="E399">
        <v>-3.326577640932499</v>
      </c>
      <c r="F399">
        <v>0.99103434206878505</v>
      </c>
      <c r="G399">
        <v>-7.9934492650103869E-2</v>
      </c>
      <c r="H399">
        <v>0.99515972858637902</v>
      </c>
      <c r="I399">
        <v>-5.7843718161920812E-2</v>
      </c>
      <c r="J399">
        <v>19.210238401397582</v>
      </c>
      <c r="K399">
        <v>-615.26978126979543</v>
      </c>
      <c r="L399">
        <v>615.56960370312345</v>
      </c>
      <c r="M399">
        <v>-88.211665568579818</v>
      </c>
      <c r="N399">
        <v>5.0696551820453309E-5</v>
      </c>
      <c r="O399">
        <v>1.6237204191819846E-3</v>
      </c>
      <c r="P399">
        <v>2.9724696565192257E-5</v>
      </c>
      <c r="Q399">
        <v>1.168897613694069E-3</v>
      </c>
      <c r="R399">
        <v>96.301319278868235</v>
      </c>
      <c r="S399">
        <v>2.0971855255261051E-5</v>
      </c>
      <c r="T399">
        <v>4.5482280548791564E-4</v>
      </c>
      <c r="U399">
        <v>101.16493365850681</v>
      </c>
      <c r="V399">
        <v>-2193.9937303361953</v>
      </c>
      <c r="W399">
        <v>2196.3248467739613</v>
      </c>
      <c r="X399">
        <v>-87.359964625900815</v>
      </c>
      <c r="Y399">
        <v>1.8081739810798925</v>
      </c>
      <c r="Z399">
        <v>-85.551790644820926</v>
      </c>
      <c r="AA399">
        <v>-0.18075534439087301</v>
      </c>
      <c r="AB399" s="7">
        <f t="shared" si="54"/>
        <v>12137919.007206837</v>
      </c>
      <c r="AC399" s="7">
        <f>等価回路パラメータ!$B$4/(等価回路パラメータ!$B$4^2+(AB399*等価回路パラメータ!$B$5)^2)</f>
        <v>7.8333463175547182E-11</v>
      </c>
      <c r="AD399" s="7">
        <f>-(AB399*等価回路パラメータ!$B$5)/(等価回路パラメータ!$B$4^2+(AB399*等価回路パラメータ!$B$5)^2)</f>
        <v>-1.8250184676167123E-5</v>
      </c>
      <c r="AE399" s="7">
        <f>AB399*等価回路パラメータ!$B$6</f>
        <v>1.3159850806219116E-4</v>
      </c>
      <c r="AF399" s="7">
        <f>1/等価回路パラメータ!$B$7</f>
        <v>2.0783638028968546E-5</v>
      </c>
      <c r="AG399" s="7">
        <f>AB399*等価回路パラメータ!$B$9-1/(AB399*等価回路パラメータ!$B$10)</f>
        <v>-2798.707858255108</v>
      </c>
      <c r="AH399" s="7">
        <f>等価回路パラメータ!$B$8/(等価回路パラメータ!$B$8^2+AG399^2)</f>
        <v>2.2043215035648503E-6</v>
      </c>
      <c r="AI399" s="7">
        <f>-AG399/(等価回路パラメータ!$B$8^2+AG399^2)</f>
        <v>3.5729414770200804E-4</v>
      </c>
      <c r="AJ399" s="7">
        <f t="shared" si="55"/>
        <v>2.2988037865996574E-5</v>
      </c>
      <c r="AK399" s="7">
        <f t="shared" si="56"/>
        <v>4.7064247108803209E-4</v>
      </c>
      <c r="AL399" s="7">
        <f t="shared" si="57"/>
        <v>103.53442991148211</v>
      </c>
      <c r="AM399" s="7">
        <f t="shared" si="58"/>
        <v>-2119.6980890790855</v>
      </c>
      <c r="AN399" s="7">
        <f t="shared" si="59"/>
        <v>2122.2250981040211</v>
      </c>
      <c r="AO399" s="9">
        <f t="shared" si="60"/>
        <v>-87.2036700956658</v>
      </c>
      <c r="AP399" s="9">
        <f t="shared" si="61"/>
        <v>66.535828926648421</v>
      </c>
      <c r="AQ399" s="9">
        <f t="shared" si="62"/>
        <v>-1.6518794508448877</v>
      </c>
    </row>
    <row r="400" spans="1:43">
      <c r="A400">
        <v>1980433.4219219959</v>
      </c>
      <c r="B400">
        <v>-5.0827136135689843E-2</v>
      </c>
      <c r="C400">
        <v>-4.7265294552753829</v>
      </c>
      <c r="D400">
        <v>-2.6477317763640169E-2</v>
      </c>
      <c r="E400">
        <v>-3.4077832592855088</v>
      </c>
      <c r="F400">
        <v>0.99078457928609642</v>
      </c>
      <c r="G400">
        <v>-8.1919198128030682E-2</v>
      </c>
      <c r="H400">
        <v>0.99519347179630346</v>
      </c>
      <c r="I400">
        <v>-5.9261055511356971E-2</v>
      </c>
      <c r="J400">
        <v>17.732317446628841</v>
      </c>
      <c r="K400">
        <v>-600.319124292271</v>
      </c>
      <c r="L400">
        <v>600.58095713489547</v>
      </c>
      <c r="M400">
        <v>-88.308080518380692</v>
      </c>
      <c r="N400">
        <v>4.9161189449035316E-5</v>
      </c>
      <c r="O400">
        <v>1.6643285508528974E-3</v>
      </c>
      <c r="P400">
        <v>2.5689330385040826E-5</v>
      </c>
      <c r="Q400">
        <v>1.1972580658592511E-3</v>
      </c>
      <c r="R400">
        <v>96.21607938388297</v>
      </c>
      <c r="S400">
        <v>2.347185906399449E-5</v>
      </c>
      <c r="T400">
        <v>4.6707048499364636E-4</v>
      </c>
      <c r="U400">
        <v>107.32162887330098</v>
      </c>
      <c r="V400">
        <v>-2135.6112062318311</v>
      </c>
      <c r="W400">
        <v>2138.3061418344651</v>
      </c>
      <c r="X400">
        <v>-87.123114963882031</v>
      </c>
      <c r="Y400">
        <v>1.8536856829189883</v>
      </c>
      <c r="Z400">
        <v>-85.269429280963038</v>
      </c>
      <c r="AA400">
        <v>-0.17162560287655484</v>
      </c>
      <c r="AB400" s="7">
        <f t="shared" si="54"/>
        <v>12443430.178467676</v>
      </c>
      <c r="AC400" s="7">
        <f>等価回路パラメータ!$B$4/(等価回路パラメータ!$B$4^2+(AB400*等価回路パラメータ!$B$5)^2)</f>
        <v>7.4534195363686821E-11</v>
      </c>
      <c r="AD400" s="7">
        <f>-(AB400*等価回路パラメータ!$B$5)/(等価回路パラメータ!$B$4^2+(AB400*等価回路パラメータ!$B$5)^2)</f>
        <v>-1.7802106034186822E-5</v>
      </c>
      <c r="AE400" s="7">
        <f>AB400*等価回路パラメータ!$B$6</f>
        <v>1.3491083979800086E-4</v>
      </c>
      <c r="AF400" s="7">
        <f>1/等価回路パラメータ!$B$7</f>
        <v>2.0783638028968546E-5</v>
      </c>
      <c r="AG400" s="7">
        <f>AB400*等価回路パラメータ!$B$9-1/(AB400*等価回路パラメータ!$B$10)</f>
        <v>-2728.7209058995777</v>
      </c>
      <c r="AH400" s="7">
        <f>等価回路パラメータ!$B$8/(等価回路パラメータ!$B$8^2+AG400^2)</f>
        <v>2.3188410313152966E-6</v>
      </c>
      <c r="AI400" s="7">
        <f>-AG400/(等価回路パラメータ!$B$8^2+AG400^2)</f>
        <v>3.66457397441556E-4</v>
      </c>
      <c r="AJ400" s="7">
        <f t="shared" si="55"/>
        <v>2.3102553594479208E-5</v>
      </c>
      <c r="AK400" s="7">
        <f t="shared" si="56"/>
        <v>4.8356613120537003E-4</v>
      </c>
      <c r="AL400" s="7">
        <f t="shared" si="57"/>
        <v>98.573027150219545</v>
      </c>
      <c r="AM400" s="7">
        <f t="shared" si="58"/>
        <v>-2063.2601147443888</v>
      </c>
      <c r="AN400" s="7">
        <f t="shared" si="59"/>
        <v>2065.6134543463318</v>
      </c>
      <c r="AO400" s="9">
        <f t="shared" si="60"/>
        <v>-87.264752397811009</v>
      </c>
      <c r="AP400" s="9">
        <f t="shared" si="61"/>
        <v>66.300981074060189</v>
      </c>
      <c r="AQ400" s="9">
        <f t="shared" si="62"/>
        <v>-1.9953231168479704</v>
      </c>
    </row>
    <row r="401" spans="1:43">
      <c r="A401">
        <v>2030280.8903369911</v>
      </c>
      <c r="B401">
        <v>-5.0472061789985118E-2</v>
      </c>
      <c r="C401">
        <v>-4.8470615699002479</v>
      </c>
      <c r="D401">
        <v>-2.5872330146813061E-2</v>
      </c>
      <c r="E401">
        <v>-3.4938640680735991</v>
      </c>
      <c r="F401">
        <v>0.99065055151917458</v>
      </c>
      <c r="G401">
        <v>-8.4006745341401248E-2</v>
      </c>
      <c r="H401">
        <v>0.99517262835919329</v>
      </c>
      <c r="I401">
        <v>-6.0760392228183066E-2</v>
      </c>
      <c r="J401">
        <v>15.368951281757992</v>
      </c>
      <c r="K401">
        <v>-585.55662462022565</v>
      </c>
      <c r="L401">
        <v>585.75828231458479</v>
      </c>
      <c r="M401">
        <v>-88.496517871262753</v>
      </c>
      <c r="N401">
        <v>4.4792712006253151E-5</v>
      </c>
      <c r="O401">
        <v>1.7066011056394788E-3</v>
      </c>
      <c r="P401">
        <v>2.2467643117286829E-5</v>
      </c>
      <c r="Q401">
        <v>1.2273783516084176E-3</v>
      </c>
      <c r="R401">
        <v>96.214928994400594</v>
      </c>
      <c r="S401">
        <v>2.2325068888966323E-5</v>
      </c>
      <c r="T401">
        <v>4.7922275403106118E-4</v>
      </c>
      <c r="U401">
        <v>97.001050566196042</v>
      </c>
      <c r="V401">
        <v>-2082.1933776523729</v>
      </c>
      <c r="W401">
        <v>2084.4515983227679</v>
      </c>
      <c r="X401">
        <v>-87.332747518087444</v>
      </c>
      <c r="Y401">
        <v>1.9003429133554237</v>
      </c>
      <c r="Z401">
        <v>-85.432404604732014</v>
      </c>
      <c r="AA401">
        <v>-0.16322439427166138</v>
      </c>
      <c r="AB401" s="7">
        <f t="shared" si="54"/>
        <v>12756631.05961287</v>
      </c>
      <c r="AC401" s="7">
        <f>等価回路パラメータ!$B$4/(等価回路パラメータ!$B$4^2+(AB401*等価回路パラメータ!$B$5)^2)</f>
        <v>7.0919196640933957E-11</v>
      </c>
      <c r="AD401" s="7">
        <f>-(AB401*等価回路パラメータ!$B$5)/(等価回路パラメータ!$B$4^2+(AB401*等価回路パラメータ!$B$5)^2)</f>
        <v>-1.7365028621670637E-5</v>
      </c>
      <c r="AE401" s="7">
        <f>AB401*等価回路パラメータ!$B$6</f>
        <v>1.3830654285533703E-4</v>
      </c>
      <c r="AF401" s="7">
        <f>1/等価回路パラメータ!$B$7</f>
        <v>2.0783638028968546E-5</v>
      </c>
      <c r="AG401" s="7">
        <f>AB401*等価回路パラメータ!$B$9-1/(AB401*等価回路パラメータ!$B$10)</f>
        <v>-2660.4202307056316</v>
      </c>
      <c r="AH401" s="7">
        <f>等価回路パラメータ!$B$8/(等価回路パラメータ!$B$8^2+AG401^2)</f>
        <v>2.4394269938892858E-6</v>
      </c>
      <c r="AI401" s="7">
        <f>-AG401/(等価回路パラメータ!$B$8^2+AG401^2)</f>
        <v>3.7586463516953725E-4</v>
      </c>
      <c r="AJ401" s="7">
        <f t="shared" si="55"/>
        <v>2.3223135942054476E-5</v>
      </c>
      <c r="AK401" s="7">
        <f t="shared" si="56"/>
        <v>4.9680614940320359E-4</v>
      </c>
      <c r="AL401" s="7">
        <f t="shared" si="57"/>
        <v>93.885604050909805</v>
      </c>
      <c r="AM401" s="7">
        <f t="shared" si="58"/>
        <v>-2008.4688626595519</v>
      </c>
      <c r="AN401" s="7">
        <f t="shared" si="59"/>
        <v>2010.662000168342</v>
      </c>
      <c r="AO401" s="9">
        <f t="shared" si="60"/>
        <v>-87.323664775713439</v>
      </c>
      <c r="AP401" s="9">
        <f t="shared" si="61"/>
        <v>66.066781403986752</v>
      </c>
      <c r="AQ401" s="9">
        <f t="shared" si="62"/>
        <v>-1.8912601709814112</v>
      </c>
    </row>
    <row r="402" spans="1:43">
      <c r="A402">
        <v>2081383.018504685</v>
      </c>
      <c r="B402">
        <v>-5.0800933303734232E-2</v>
      </c>
      <c r="C402">
        <v>-4.972112569674664</v>
      </c>
      <c r="D402">
        <v>-2.560130552563292E-2</v>
      </c>
      <c r="E402">
        <v>-3.5815638477807279</v>
      </c>
      <c r="F402">
        <v>0.99042734210965666</v>
      </c>
      <c r="G402">
        <v>-8.6165427044740769E-2</v>
      </c>
      <c r="H402">
        <v>0.99510950949821964</v>
      </c>
      <c r="I402">
        <v>-6.2285524805513096E-2</v>
      </c>
      <c r="J402">
        <v>13.626153226052191</v>
      </c>
      <c r="K402">
        <v>-570.91161526215706</v>
      </c>
      <c r="L402">
        <v>571.07420226533191</v>
      </c>
      <c r="M402">
        <v>-88.632760563137282</v>
      </c>
      <c r="N402">
        <v>4.1781899945483395E-5</v>
      </c>
      <c r="O402">
        <v>1.7505873881552374E-3</v>
      </c>
      <c r="P402">
        <v>1.9938212569105389E-5</v>
      </c>
      <c r="Q402">
        <v>1.2581079766518762E-3</v>
      </c>
      <c r="R402">
        <v>96.202429657248715</v>
      </c>
      <c r="S402">
        <v>2.1843687376378006E-5</v>
      </c>
      <c r="T402">
        <v>4.9247941150336121E-4</v>
      </c>
      <c r="U402">
        <v>89.886865396926396</v>
      </c>
      <c r="V402">
        <v>-2026.5548489963935</v>
      </c>
      <c r="W402">
        <v>2028.547313858289</v>
      </c>
      <c r="X402">
        <v>-87.46033783614962</v>
      </c>
      <c r="Y402">
        <v>1.9481745053203854</v>
      </c>
      <c r="Z402">
        <v>-85.512163330829239</v>
      </c>
      <c r="AA402">
        <v>-0.15496245467417299</v>
      </c>
      <c r="AB402" s="7">
        <f t="shared" si="54"/>
        <v>13077715.200481733</v>
      </c>
      <c r="AC402" s="7">
        <f>等価回路パラメータ!$B$4/(等価回路パラメータ!$B$4^2+(AB402*等価回路パラメータ!$B$5)^2)</f>
        <v>6.7479529733350325E-11</v>
      </c>
      <c r="AD402" s="7">
        <f>-(AB402*等価回路パラメータ!$B$5)/(等価回路パラメータ!$B$4^2+(AB402*等価回路パラメータ!$B$5)^2)</f>
        <v>-1.6938682336367854E-5</v>
      </c>
      <c r="AE402" s="7">
        <f>AB402*等価回路パラメータ!$B$6</f>
        <v>1.4178771568864435E-4</v>
      </c>
      <c r="AF402" s="7">
        <f>1/等価回路パラメータ!$B$7</f>
        <v>2.0783638028968546E-5</v>
      </c>
      <c r="AG402" s="7">
        <f>AB402*等価回路パラメータ!$B$9-1/(AB402*等価回路パラメータ!$B$10)</f>
        <v>-2593.7636246671482</v>
      </c>
      <c r="AH402" s="7">
        <f>等価回路パラメータ!$B$8/(等価回路パラメータ!$B$8^2+AG402^2)</f>
        <v>2.566413113281991E-6</v>
      </c>
      <c r="AI402" s="7">
        <f>-AG402/(等価回路パラメータ!$B$8^2+AG402^2)</f>
        <v>3.8552305895752726E-4</v>
      </c>
      <c r="AJ402" s="7">
        <f t="shared" si="55"/>
        <v>2.3350118621780271E-5</v>
      </c>
      <c r="AK402" s="7">
        <f t="shared" si="56"/>
        <v>5.1037209230980372E-4</v>
      </c>
      <c r="AL402" s="7">
        <f t="shared" si="57"/>
        <v>89.455521537534764</v>
      </c>
      <c r="AM402" s="7">
        <f t="shared" si="58"/>
        <v>-1955.2620881844339</v>
      </c>
      <c r="AN402" s="7">
        <f t="shared" si="59"/>
        <v>1957.3073657003656</v>
      </c>
      <c r="AO402" s="9">
        <f t="shared" si="60"/>
        <v>-87.380477928131981</v>
      </c>
      <c r="AP402" s="9">
        <f t="shared" si="61"/>
        <v>65.833180608673217</v>
      </c>
      <c r="AQ402" s="9">
        <f t="shared" si="62"/>
        <v>-1.8683145973027422</v>
      </c>
    </row>
    <row r="403" spans="1:43">
      <c r="A403">
        <v>2133771.3861851939</v>
      </c>
      <c r="B403">
        <v>-5.1367883088924648E-2</v>
      </c>
      <c r="C403">
        <v>-5.1016411125430068</v>
      </c>
      <c r="D403">
        <v>-2.5049601062291451E-2</v>
      </c>
      <c r="E403">
        <v>-3.6707707501339542</v>
      </c>
      <c r="F403">
        <v>0.99016538452968128</v>
      </c>
      <c r="G403">
        <v>-8.8398493417574317E-2</v>
      </c>
      <c r="H403">
        <v>0.99507453016873837</v>
      </c>
      <c r="I403">
        <v>-6.3838843321930572E-2</v>
      </c>
      <c r="J403">
        <v>12.109117309310765</v>
      </c>
      <c r="K403">
        <v>-556.47042992902959</v>
      </c>
      <c r="L403">
        <v>556.60216502220828</v>
      </c>
      <c r="M403">
        <v>-88.753407550473284</v>
      </c>
      <c r="N403">
        <v>3.9086132862812594E-5</v>
      </c>
      <c r="O403">
        <v>1.7961901435795487E-3</v>
      </c>
      <c r="P403">
        <v>1.6678486153096612E-5</v>
      </c>
      <c r="Q403">
        <v>1.28931972504907E-3</v>
      </c>
      <c r="R403">
        <v>96.168506521360314</v>
      </c>
      <c r="S403">
        <v>2.2407646709715982E-5</v>
      </c>
      <c r="T403">
        <v>5.068704185304787E-4</v>
      </c>
      <c r="U403">
        <v>87.047124353424081</v>
      </c>
      <c r="V403">
        <v>-1969.0426631799542</v>
      </c>
      <c r="W403">
        <v>1970.9658067254761</v>
      </c>
      <c r="X403">
        <v>-87.468725433556457</v>
      </c>
      <c r="Y403">
        <v>1.9972100174693417</v>
      </c>
      <c r="Z403">
        <v>-85.471515416087115</v>
      </c>
      <c r="AA403">
        <v>-0.14686806423259466</v>
      </c>
      <c r="AB403" s="7">
        <f t="shared" si="54"/>
        <v>13406881.02255903</v>
      </c>
      <c r="AC403" s="7">
        <f>等価回路パラメータ!$B$4/(等価回路パラメータ!$B$4^2+(AB403*等価回路パラメータ!$B$5)^2)</f>
        <v>6.4206690835605194E-11</v>
      </c>
      <c r="AD403" s="7">
        <f>-(AB403*等価回路パラメータ!$B$5)/(等価回路パラメータ!$B$4^2+(AB403*等価回路パラメータ!$B$5)^2)</f>
        <v>-1.652280370757982E-5</v>
      </c>
      <c r="AE403" s="7">
        <f>AB403*等価回路パラメータ!$B$6</f>
        <v>1.4535650957042237E-4</v>
      </c>
      <c r="AF403" s="7">
        <f>1/等価回路パラメータ!$B$7</f>
        <v>2.0783638028968546E-5</v>
      </c>
      <c r="AG403" s="7">
        <f>AB403*等価回路パラメータ!$B$9-1/(AB403*等価回路パラメータ!$B$10)</f>
        <v>-2528.7098957691505</v>
      </c>
      <c r="AH403" s="7">
        <f>等価回路パラメータ!$B$8/(等価回路パラメータ!$B$8^2+AG403^2)</f>
        <v>2.7001527744840654E-6</v>
      </c>
      <c r="AI403" s="7">
        <f>-AG403/(等価回路パラメータ!$B$8^2+AG403^2)</f>
        <v>3.9544013302572194E-4</v>
      </c>
      <c r="AJ403" s="7">
        <f t="shared" si="55"/>
        <v>2.3483855010143447E-5</v>
      </c>
      <c r="AK403" s="7">
        <f t="shared" si="56"/>
        <v>5.2427383888856453E-4</v>
      </c>
      <c r="AL403" s="7">
        <f t="shared" si="57"/>
        <v>85.267299949042766</v>
      </c>
      <c r="AM403" s="7">
        <f t="shared" si="58"/>
        <v>-1903.5807645992741</v>
      </c>
      <c r="AN403" s="7">
        <f t="shared" si="59"/>
        <v>1905.4895013599412</v>
      </c>
      <c r="AO403" s="9">
        <f t="shared" si="60"/>
        <v>-87.435258326725048</v>
      </c>
      <c r="AP403" s="9">
        <f t="shared" si="61"/>
        <v>65.600131205810996</v>
      </c>
      <c r="AQ403" s="9">
        <f t="shared" si="62"/>
        <v>-1.9637429106379329</v>
      </c>
    </row>
    <row r="404" spans="1:43">
      <c r="A404">
        <v>2187478.3680005511</v>
      </c>
      <c r="B404">
        <v>-5.0767778265654658E-2</v>
      </c>
      <c r="C404">
        <v>-5.2327360170797093</v>
      </c>
      <c r="D404">
        <v>-2.5065317097999841E-2</v>
      </c>
      <c r="E404">
        <v>-3.764949827478318</v>
      </c>
      <c r="F404">
        <v>0.99002893216550736</v>
      </c>
      <c r="G404">
        <v>-9.067005994205185E-2</v>
      </c>
      <c r="H404">
        <v>0.994966451528148</v>
      </c>
      <c r="I404">
        <v>-6.5474276694852368E-2</v>
      </c>
      <c r="J404">
        <v>9.8791364162259079</v>
      </c>
      <c r="K404">
        <v>-542.68118179184216</v>
      </c>
      <c r="L404">
        <v>542.77109577364274</v>
      </c>
      <c r="M404">
        <v>-88.957085069228285</v>
      </c>
      <c r="N404">
        <v>3.3534015308390123E-5</v>
      </c>
      <c r="O404">
        <v>1.8420920909537457E-3</v>
      </c>
      <c r="P404">
        <v>1.4568396653692998E-5</v>
      </c>
      <c r="Q404">
        <v>1.3223545026644645E-3</v>
      </c>
      <c r="R404">
        <v>96.210896847059189</v>
      </c>
      <c r="S404">
        <v>1.8965618654697124E-5</v>
      </c>
      <c r="T404">
        <v>5.1973758828928115E-4</v>
      </c>
      <c r="U404">
        <v>70.116600041927455</v>
      </c>
      <c r="V404">
        <v>-1921.4892626668948</v>
      </c>
      <c r="W404">
        <v>1922.7681410262669</v>
      </c>
      <c r="X404">
        <v>-87.910160828368177</v>
      </c>
      <c r="Y404">
        <v>2.047479752448516</v>
      </c>
      <c r="Z404">
        <v>-85.862681075919667</v>
      </c>
      <c r="AA404">
        <v>-0.13980230329361618</v>
      </c>
      <c r="AB404" s="7">
        <f t="shared" si="54"/>
        <v>13744331.941594243</v>
      </c>
      <c r="AC404" s="7">
        <f>等価回路パラメータ!$B$4/(等価回路パラメータ!$B$4^2+(AB404*等価回路パラメータ!$B$5)^2)</f>
        <v>6.1092588587222574E-11</v>
      </c>
      <c r="AD404" s="7">
        <f>-(AB404*等価回路パラメータ!$B$5)/(等価回路パラメータ!$B$4^2+(AB404*等価回路パラメータ!$B$5)^2)</f>
        <v>-1.6117135733341977E-5</v>
      </c>
      <c r="AE404" s="7">
        <f>AB404*等価回路パラメータ!$B$6</f>
        <v>1.4901512992065557E-4</v>
      </c>
      <c r="AF404" s="7">
        <f>1/等価回路パラメータ!$B$7</f>
        <v>2.0783638028968546E-5</v>
      </c>
      <c r="AG404" s="7">
        <f>AB404*等価回路パラメータ!$B$9-1/(AB404*等価回路パラメータ!$B$10)</f>
        <v>-2465.2188425322229</v>
      </c>
      <c r="AH404" s="7">
        <f>等価回路パラメータ!$B$8/(等価回路パラメータ!$B$8^2+AG404^2)</f>
        <v>2.8410203200889626E-6</v>
      </c>
      <c r="AI404" s="7">
        <f>-AG404/(等価回路パラメータ!$B$8^2+AG404^2)</f>
        <v>4.0562360144748375E-4</v>
      </c>
      <c r="AJ404" s="7">
        <f t="shared" si="55"/>
        <v>2.3624719441646099E-5</v>
      </c>
      <c r="AK404" s="7">
        <f t="shared" si="56"/>
        <v>5.3852159563479737E-4</v>
      </c>
      <c r="AL404" s="7">
        <f t="shared" si="57"/>
        <v>81.306524586959938</v>
      </c>
      <c r="AM404" s="7">
        <f t="shared" si="58"/>
        <v>-1853.3688607071442</v>
      </c>
      <c r="AN404" s="7">
        <f t="shared" si="59"/>
        <v>1855.1514452408751</v>
      </c>
      <c r="AO404" s="9">
        <f t="shared" si="60"/>
        <v>-87.488068486239129</v>
      </c>
      <c r="AP404" s="9">
        <f t="shared" si="61"/>
        <v>65.367587380344304</v>
      </c>
      <c r="AQ404" s="9">
        <f t="shared" si="62"/>
        <v>-1.6253874103194619</v>
      </c>
    </row>
    <row r="405" spans="1:43">
      <c r="A405">
        <v>2242537.15344135</v>
      </c>
      <c r="B405">
        <v>-5.1997107196426182E-2</v>
      </c>
      <c r="C405">
        <v>-5.3673836719568868</v>
      </c>
      <c r="D405">
        <v>-2.502340642447309E-2</v>
      </c>
      <c r="E405">
        <v>-3.8578542022972191</v>
      </c>
      <c r="F405">
        <v>0.98967303978468402</v>
      </c>
      <c r="G405">
        <v>-9.2983258866653942E-2</v>
      </c>
      <c r="H405">
        <v>0.99486377822814398</v>
      </c>
      <c r="I405">
        <v>-6.7087839018011311E-2</v>
      </c>
      <c r="J405">
        <v>8.9581498912757453</v>
      </c>
      <c r="K405">
        <v>-529.05445048225874</v>
      </c>
      <c r="L405">
        <v>529.13028643667644</v>
      </c>
      <c r="M405">
        <v>-89.02993890872726</v>
      </c>
      <c r="N405">
        <v>3.1995808149550821E-5</v>
      </c>
      <c r="O405">
        <v>1.8896228466529609E-3</v>
      </c>
      <c r="P405">
        <v>1.2300849666803421E-5</v>
      </c>
      <c r="Q405">
        <v>1.3549298192667423E-3</v>
      </c>
      <c r="R405">
        <v>96.16062679184067</v>
      </c>
      <c r="S405">
        <v>1.9694958482747399E-5</v>
      </c>
      <c r="T405">
        <v>5.3469302738621866E-4</v>
      </c>
      <c r="U405">
        <v>68.795050965125512</v>
      </c>
      <c r="V405">
        <v>-1867.697974684984</v>
      </c>
      <c r="W405">
        <v>1868.9645485347455</v>
      </c>
      <c r="X405">
        <v>-87.890512839253802</v>
      </c>
      <c r="Y405">
        <v>2.0990147756211037</v>
      </c>
      <c r="Z405">
        <v>-85.791498063632702</v>
      </c>
      <c r="AA405">
        <v>-0.13255225868506931</v>
      </c>
      <c r="AB405" s="7">
        <f t="shared" si="54"/>
        <v>14090276.493307024</v>
      </c>
      <c r="AC405" s="7">
        <f>等価回路パラメータ!$B$4/(等価回路パラメータ!$B$4^2+(AB405*等価回路パラメータ!$B$5)^2)</f>
        <v>5.8129524068507254E-11</v>
      </c>
      <c r="AD405" s="7">
        <f>-(AB405*等価回路パラメータ!$B$5)/(等価回路パラメータ!$B$4^2+(AB405*等価回路パラメータ!$B$5)^2)</f>
        <v>-1.5721427721603589E-5</v>
      </c>
      <c r="AE405" s="7">
        <f>AB405*等価回路パラメータ!$B$6</f>
        <v>1.527658376697034E-4</v>
      </c>
      <c r="AF405" s="7">
        <f>1/等価回路パラメータ!$B$7</f>
        <v>2.0783638028968546E-5</v>
      </c>
      <c r="AG405" s="7">
        <f>AB405*等価回路パラメータ!$B$9-1/(AB405*等価回路パラメータ!$B$10)</f>
        <v>-2403.2512291690809</v>
      </c>
      <c r="AH405" s="7">
        <f>等価回路パラメータ!$B$8/(等価回路パラメータ!$B$8^2+AG405^2)</f>
        <v>2.9894124439604372E-6</v>
      </c>
      <c r="AI405" s="7">
        <f>-AG405/(等価回路パラメータ!$B$8^2+AG405^2)</f>
        <v>4.160815027997458E-4</v>
      </c>
      <c r="AJ405" s="7">
        <f t="shared" si="55"/>
        <v>2.3773108602453051E-5</v>
      </c>
      <c r="AK405" s="7">
        <f t="shared" si="56"/>
        <v>5.5312591274784564E-4</v>
      </c>
      <c r="AL405" s="7">
        <f t="shared" si="57"/>
        <v>77.559760215222056</v>
      </c>
      <c r="AM405" s="7">
        <f t="shared" si="58"/>
        <v>-1804.573136771942</v>
      </c>
      <c r="AN405" s="7">
        <f t="shared" si="59"/>
        <v>1806.2391099640072</v>
      </c>
      <c r="AO405" s="9">
        <f t="shared" si="60"/>
        <v>-87.538967210120433</v>
      </c>
      <c r="AP405" s="9">
        <f t="shared" si="61"/>
        <v>65.135504833881839</v>
      </c>
      <c r="AQ405" s="9">
        <f t="shared" si="62"/>
        <v>-1.747469146487731</v>
      </c>
    </row>
    <row r="406" spans="1:43">
      <c r="A406">
        <v>2298981.7673769882</v>
      </c>
      <c r="B406">
        <v>-5.3146407713408388E-2</v>
      </c>
      <c r="C406">
        <v>-5.5033805052539151</v>
      </c>
      <c r="D406">
        <v>-2.42284765734079E-2</v>
      </c>
      <c r="E406">
        <v>-3.9555302934938941</v>
      </c>
      <c r="F406">
        <v>0.98931863431149025</v>
      </c>
      <c r="G406">
        <v>-9.5319461922068652E-2</v>
      </c>
      <c r="H406">
        <v>0.9948390065161592</v>
      </c>
      <c r="I406">
        <v>-6.8790049383403246E-2</v>
      </c>
      <c r="J406">
        <v>8.019379436351123</v>
      </c>
      <c r="K406">
        <v>-515.97448278262652</v>
      </c>
      <c r="L406">
        <v>516.03679842559984</v>
      </c>
      <c r="M406">
        <v>-89.109569136364598</v>
      </c>
      <c r="N406">
        <v>3.0114760824774638E-5</v>
      </c>
      <c r="O406">
        <v>1.9376122883338338E-3</v>
      </c>
      <c r="P406">
        <v>8.123238759727299E-6</v>
      </c>
      <c r="Q406">
        <v>1.3890539894229727E-3</v>
      </c>
      <c r="R406">
        <v>96.162053903723489</v>
      </c>
      <c r="S406">
        <v>2.1991522065047341E-5</v>
      </c>
      <c r="T406">
        <v>5.4855829891086111E-4</v>
      </c>
      <c r="U406">
        <v>72.964612315444754</v>
      </c>
      <c r="V406">
        <v>-1820.0351705562896</v>
      </c>
      <c r="W406">
        <v>1821.4971470502514</v>
      </c>
      <c r="X406">
        <v>-87.704260378016727</v>
      </c>
      <c r="Y406">
        <v>2.151846934264861</v>
      </c>
      <c r="Z406">
        <v>-85.55241344375186</v>
      </c>
      <c r="AA406">
        <v>-0.12599821281994295</v>
      </c>
      <c r="AB406" s="7">
        <f t="shared" si="54"/>
        <v>14444928.462256849</v>
      </c>
      <c r="AC406" s="7">
        <f>等価回路パラメータ!$B$4/(等価回路パラメータ!$B$4^2+(AB406*等価回路パラメータ!$B$5)^2)</f>
        <v>5.5310171766690642E-11</v>
      </c>
      <c r="AD406" s="7">
        <f>-(AB406*等価回路パラメータ!$B$5)/(等価回路パラメータ!$B$4^2+(AB406*等価回路パラメータ!$B$5)^2)</f>
        <v>-1.5335435135306552E-5</v>
      </c>
      <c r="AE406" s="7">
        <f>AB406*等価回路パラメータ!$B$6</f>
        <v>1.5661095065549644E-4</v>
      </c>
      <c r="AF406" s="7">
        <f>1/等価回路パラメータ!$B$7</f>
        <v>2.0783638028968546E-5</v>
      </c>
      <c r="AG406" s="7">
        <f>AB406*等価回路パラメータ!$B$9-1/(AB406*等価回路パラメータ!$B$10)</f>
        <v>-2342.7687613378753</v>
      </c>
      <c r="AH406" s="7">
        <f>等価回路パラメータ!$B$8/(等価回路パラメータ!$B$8^2+AG406^2)</f>
        <v>3.1457496928904185E-6</v>
      </c>
      <c r="AI406" s="7">
        <f>-AG406/(等価回路パラメータ!$B$8^2+AG406^2)</f>
        <v>4.2682218583776823E-4</v>
      </c>
      <c r="AJ406" s="7">
        <f t="shared" si="55"/>
        <v>2.3929443032030733E-5</v>
      </c>
      <c r="AK406" s="7">
        <f t="shared" si="56"/>
        <v>5.6809770135795809E-4</v>
      </c>
      <c r="AL406" s="7">
        <f t="shared" si="57"/>
        <v>74.014473549097062</v>
      </c>
      <c r="AM406" s="7">
        <f t="shared" si="58"/>
        <v>-1757.1429570750499</v>
      </c>
      <c r="AN406" s="7">
        <f t="shared" si="59"/>
        <v>1758.7010871359582</v>
      </c>
      <c r="AO406" s="9">
        <f t="shared" si="60"/>
        <v>-87.588009813747007</v>
      </c>
      <c r="AP406" s="9">
        <f t="shared" si="61"/>
        <v>64.903840640897627</v>
      </c>
      <c r="AQ406" s="9">
        <f t="shared" si="62"/>
        <v>-2.0355963699951474</v>
      </c>
    </row>
    <row r="407" spans="1:43">
      <c r="A407">
        <v>2356847.091082118</v>
      </c>
      <c r="B407">
        <v>-5.3503334763904363E-2</v>
      </c>
      <c r="C407">
        <v>-5.6453257486951998</v>
      </c>
      <c r="D407">
        <v>-2.4831028617070181E-2</v>
      </c>
      <c r="E407">
        <v>-4.0514607385449182</v>
      </c>
      <c r="F407">
        <v>0.98903880982867343</v>
      </c>
      <c r="G407">
        <v>-9.7766099053814809E-2</v>
      </c>
      <c r="H407">
        <v>0.99465343397246575</v>
      </c>
      <c r="I407">
        <v>-7.0450725810051393E-2</v>
      </c>
      <c r="J407">
        <v>6.6008152015968227</v>
      </c>
      <c r="K407">
        <v>-503.05556235485682</v>
      </c>
      <c r="L407">
        <v>503.09886660326208</v>
      </c>
      <c r="M407">
        <v>-89.248239801287525</v>
      </c>
      <c r="N407">
        <v>2.6078997722263247E-5</v>
      </c>
      <c r="O407">
        <v>1.9875097944948494E-3</v>
      </c>
      <c r="P407">
        <v>7.1628348846632083E-6</v>
      </c>
      <c r="Q407">
        <v>1.4227848490923059E-3</v>
      </c>
      <c r="R407">
        <v>96.0788854508708</v>
      </c>
      <c r="S407">
        <v>1.8916162837600039E-5</v>
      </c>
      <c r="T407">
        <v>5.6472494540254353E-4</v>
      </c>
      <c r="U407">
        <v>59.247781800743624</v>
      </c>
      <c r="V407">
        <v>-1768.7889784993931</v>
      </c>
      <c r="W407">
        <v>1769.7809893060878</v>
      </c>
      <c r="X407">
        <v>-88.081524058697042</v>
      </c>
      <c r="Y407">
        <v>2.2060088772528625</v>
      </c>
      <c r="Z407">
        <v>-85.875515181444186</v>
      </c>
      <c r="AA407">
        <v>-0.11944411255182023</v>
      </c>
      <c r="AB407" s="7">
        <f t="shared" si="54"/>
        <v>14808507.013956111</v>
      </c>
      <c r="AC407" s="7">
        <f>等価回路パラメータ!$B$4/(等価回路パラメータ!$B$4^2+(AB407*等価回路パラメータ!$B$5)^2)</f>
        <v>5.2627561465243623E-11</v>
      </c>
      <c r="AD407" s="7">
        <f>-(AB407*等価回路パラメータ!$B$5)/(等価回路パラメータ!$B$4^2+(AB407*等価回路パラメータ!$B$5)^2)</f>
        <v>-1.4958919441268098E-5</v>
      </c>
      <c r="AE407" s="7">
        <f>AB407*等価回路パラメータ!$B$6</f>
        <v>1.6055284505589793E-4</v>
      </c>
      <c r="AF407" s="7">
        <f>1/等価回路パラメータ!$B$7</f>
        <v>2.0783638028968546E-5</v>
      </c>
      <c r="AG407" s="7">
        <f>AB407*等価回路パラメータ!$B$9-1/(AB407*等価回路パラメータ!$B$10)</f>
        <v>-2283.7340624773169</v>
      </c>
      <c r="AH407" s="7">
        <f>等価回路パラメータ!$B$8/(等価回路パラメータ!$B$8^2+AG407^2)</f>
        <v>3.3104780861106405E-6</v>
      </c>
      <c r="AI407" s="7">
        <f>-AG407/(等価回路パラメータ!$B$8^2+AG407^2)</f>
        <v>4.3785432628008238E-4</v>
      </c>
      <c r="AJ407" s="7">
        <f t="shared" si="55"/>
        <v>2.4094168742640652E-5</v>
      </c>
      <c r="AK407" s="7">
        <f t="shared" si="56"/>
        <v>5.834482518947122E-4</v>
      </c>
      <c r="AL407" s="7">
        <f t="shared" si="57"/>
        <v>70.658962885167284</v>
      </c>
      <c r="AM407" s="7">
        <f t="shared" si="58"/>
        <v>-1711.0301175522509</v>
      </c>
      <c r="AN407" s="7">
        <f t="shared" si="59"/>
        <v>1712.4884677587984</v>
      </c>
      <c r="AO407" s="9">
        <f t="shared" si="60"/>
        <v>-87.635248327230187</v>
      </c>
      <c r="AP407" s="9">
        <f t="shared" si="61"/>
        <v>64.672553110961303</v>
      </c>
      <c r="AQ407" s="9">
        <f t="shared" si="62"/>
        <v>-1.759733145786015</v>
      </c>
    </row>
    <row r="408" spans="1:43">
      <c r="A408">
        <v>2416168.883792358</v>
      </c>
      <c r="B408">
        <v>-5.4340515731892372E-2</v>
      </c>
      <c r="C408">
        <v>-5.7887049937493336</v>
      </c>
      <c r="D408">
        <v>-2.4591329416666381E-2</v>
      </c>
      <c r="E408">
        <v>-4.1569270939437786</v>
      </c>
      <c r="F408">
        <v>0.98869576045048724</v>
      </c>
      <c r="G408">
        <v>-0.10023113939481744</v>
      </c>
      <c r="H408">
        <v>0.99454951342148457</v>
      </c>
      <c r="I408">
        <v>-7.2283493697581996E-2</v>
      </c>
      <c r="J408">
        <v>5.5319652829930019</v>
      </c>
      <c r="K408">
        <v>-490.61114646211774</v>
      </c>
      <c r="L408">
        <v>490.64233375521707</v>
      </c>
      <c r="M408">
        <v>-89.353979554501066</v>
      </c>
      <c r="N408">
        <v>2.2979967550822886E-5</v>
      </c>
      <c r="O408">
        <v>2.038014999919104E-3</v>
      </c>
      <c r="P408">
        <v>3.9555738271110273E-6</v>
      </c>
      <c r="Q408">
        <v>1.4597178724277684E-3</v>
      </c>
      <c r="R408">
        <v>96.152763358088748</v>
      </c>
      <c r="S408">
        <v>1.902439372371186E-5</v>
      </c>
      <c r="T408">
        <v>5.782971274913356E-4</v>
      </c>
      <c r="U408">
        <v>56.824942225673361</v>
      </c>
      <c r="V408">
        <v>-1727.345498427602</v>
      </c>
      <c r="W408">
        <v>1728.2799382614648</v>
      </c>
      <c r="X408">
        <v>-88.115805085392367</v>
      </c>
      <c r="Y408">
        <v>2.2615340752296471</v>
      </c>
      <c r="Z408">
        <v>-85.854271010162719</v>
      </c>
      <c r="AA408">
        <v>-0.11378160539456415</v>
      </c>
      <c r="AB408" s="7">
        <f t="shared" si="54"/>
        <v>15181236.830308644</v>
      </c>
      <c r="AC408" s="7">
        <f>等価回路パラメータ!$B$4/(等価回路パラメータ!$B$4^2+(AB408*等価回路パラメータ!$B$5)^2)</f>
        <v>5.0075061011578372E-11</v>
      </c>
      <c r="AD408" s="7">
        <f>-(AB408*等価回路パラメータ!$B$5)/(等価回路パラメータ!$B$4^2+(AB408*等価回路パラメータ!$B$5)^2)</f>
        <v>-1.4591647962773558E-5</v>
      </c>
      <c r="AE408" s="7">
        <f>AB408*等価回路パラメータ!$B$6</f>
        <v>1.6459395685711889E-4</v>
      </c>
      <c r="AF408" s="7">
        <f>1/等価回路パラメータ!$B$7</f>
        <v>2.0783638028968546E-5</v>
      </c>
      <c r="AG408" s="7">
        <f>AB408*等価回路パラメータ!$B$9-1/(AB408*等価回路パラメータ!$B$10)</f>
        <v>-2226.1106507089512</v>
      </c>
      <c r="AH408" s="7">
        <f>等価回路パラメータ!$B$8/(等価回路パラメータ!$B$8^2+AG408^2)</f>
        <v>3.4840708635654776E-6</v>
      </c>
      <c r="AI408" s="7">
        <f>-AG408/(等価回路パラメータ!$B$8^2+AG408^2)</f>
        <v>4.4918694479761874E-4</v>
      </c>
      <c r="AJ408" s="7">
        <f t="shared" si="55"/>
        <v>2.4267758967595033E-5</v>
      </c>
      <c r="AK408" s="7">
        <f t="shared" si="56"/>
        <v>5.9918925369196411E-4</v>
      </c>
      <c r="AL408" s="7">
        <f t="shared" si="57"/>
        <v>67.482294124385533</v>
      </c>
      <c r="AM408" s="7">
        <f t="shared" si="58"/>
        <v>-1666.1886871303184</v>
      </c>
      <c r="AN408" s="7">
        <f t="shared" si="59"/>
        <v>1667.5546771069739</v>
      </c>
      <c r="AO408" s="9">
        <f t="shared" si="60"/>
        <v>-87.680731679512007</v>
      </c>
      <c r="AP408" s="9">
        <f t="shared" si="61"/>
        <v>64.441601656287958</v>
      </c>
      <c r="AQ408" s="9">
        <f t="shared" si="62"/>
        <v>-1.8264606693492738</v>
      </c>
    </row>
    <row r="409" spans="1:43">
      <c r="A409">
        <v>2476983.8048025491</v>
      </c>
      <c r="B409">
        <v>-5.4837215064748597E-2</v>
      </c>
      <c r="C409">
        <v>-5.9384660613030551</v>
      </c>
      <c r="D409">
        <v>-2.471162475305555E-2</v>
      </c>
      <c r="E409">
        <v>-4.2583872856491212</v>
      </c>
      <c r="F409">
        <v>0.98837387539509236</v>
      </c>
      <c r="G409">
        <v>-0.10280919121664937</v>
      </c>
      <c r="H409">
        <v>0.99440618135472936</v>
      </c>
      <c r="I409">
        <v>-7.4043516575587456E-2</v>
      </c>
      <c r="J409">
        <v>4.2856234745396549</v>
      </c>
      <c r="K409">
        <v>-478.27624378964941</v>
      </c>
      <c r="L409">
        <v>478.29544419960939</v>
      </c>
      <c r="M409">
        <v>-89.486611410547411</v>
      </c>
      <c r="N409">
        <v>1.8733612116060328E-5</v>
      </c>
      <c r="O409">
        <v>2.0906740148104179E-3</v>
      </c>
      <c r="P409">
        <v>1.6173189091389863E-6</v>
      </c>
      <c r="Q409">
        <v>1.4953018009935886E-3</v>
      </c>
      <c r="R409">
        <v>96.078413020271626</v>
      </c>
      <c r="S409">
        <v>1.7116293206921342E-5</v>
      </c>
      <c r="T409">
        <v>5.953722138168293E-4</v>
      </c>
      <c r="U409">
        <v>48.247386984333829</v>
      </c>
      <c r="V409">
        <v>-1678.2344899376035</v>
      </c>
      <c r="W409">
        <v>1678.927876225463</v>
      </c>
      <c r="X409">
        <v>-88.353263231494878</v>
      </c>
      <c r="Y409">
        <v>2.3184568412951863</v>
      </c>
      <c r="Z409">
        <v>-86.034806390199691</v>
      </c>
      <c r="AA409">
        <v>-0.10783248328996116</v>
      </c>
      <c r="AB409" s="7">
        <f t="shared" si="54"/>
        <v>15563348.248457165</v>
      </c>
      <c r="AC409" s="7">
        <f>等価回路パラメータ!$B$4/(等価回路パラメータ!$B$4^2+(AB409*等価回路パラメータ!$B$5)^2)</f>
        <v>4.7646359920537861E-11</v>
      </c>
      <c r="AD409" s="7">
        <f>-(AB409*等価回路パラメータ!$B$5)/(等価回路パラメータ!$B$4^2+(AB409*等価回路パラメータ!$B$5)^2)</f>
        <v>-1.4233393735788337E-5</v>
      </c>
      <c r="AE409" s="7">
        <f>AB409*等価回路パラメータ!$B$6</f>
        <v>1.6873678335909315E-4</v>
      </c>
      <c r="AF409" s="7">
        <f>1/等価回路パラメータ!$B$7</f>
        <v>2.0783638028968546E-5</v>
      </c>
      <c r="AG409" s="7">
        <f>AB409*等価回路パラメータ!$B$9-1/(AB409*等価回路パラメータ!$B$10)</f>
        <v>-2169.8629162923226</v>
      </c>
      <c r="AH409" s="7">
        <f>等価回路パラメータ!$B$8/(等価回路パラメータ!$B$8^2+AG409^2)</f>
        <v>3.6670303750218157E-6</v>
      </c>
      <c r="AI409" s="7">
        <f>-AG409/(等価回路パラメータ!$B$8^2+AG409^2)</f>
        <v>4.6082942631000228E-4</v>
      </c>
      <c r="AJ409" s="7">
        <f t="shared" si="55"/>
        <v>2.4450716050350284E-5</v>
      </c>
      <c r="AK409" s="7">
        <f t="shared" si="56"/>
        <v>6.1533281593330715E-4</v>
      </c>
      <c r="AL409" s="7">
        <f t="shared" si="57"/>
        <v>64.474242527363685</v>
      </c>
      <c r="AM409" s="7">
        <f t="shared" si="58"/>
        <v>-1622.5748615227701</v>
      </c>
      <c r="AN409" s="7">
        <f t="shared" si="59"/>
        <v>1623.8553227412576</v>
      </c>
      <c r="AO409" s="9">
        <f t="shared" si="60"/>
        <v>-87.724505865288705</v>
      </c>
      <c r="AP409" s="9">
        <f t="shared" si="61"/>
        <v>64.210946663939637</v>
      </c>
      <c r="AQ409" s="9">
        <f t="shared" si="62"/>
        <v>-1.6896994750890144</v>
      </c>
    </row>
    <row r="410" spans="1:43">
      <c r="A410">
        <v>2539329.4361212328</v>
      </c>
      <c r="B410">
        <v>-5.5323832893507542E-2</v>
      </c>
      <c r="C410">
        <v>-6.0925008984267626</v>
      </c>
      <c r="D410">
        <v>-2.4139106095337429E-2</v>
      </c>
      <c r="E410">
        <v>-4.3678546697193923</v>
      </c>
      <c r="F410">
        <v>0.98803855480653624</v>
      </c>
      <c r="G410">
        <v>-0.10546006725263038</v>
      </c>
      <c r="H410">
        <v>0.99432843912650271</v>
      </c>
      <c r="I410">
        <v>-7.5948265057032727E-2</v>
      </c>
      <c r="J410">
        <v>3.0792858525333568</v>
      </c>
      <c r="K410">
        <v>-466.2190021425298</v>
      </c>
      <c r="L410">
        <v>466.22917107377339</v>
      </c>
      <c r="M410">
        <v>-89.621578020148917</v>
      </c>
      <c r="N410">
        <v>1.4166126663769826E-5</v>
      </c>
      <c r="O410">
        <v>2.144821154545902E-3</v>
      </c>
      <c r="P410">
        <v>-2.5996441774731955E-6</v>
      </c>
      <c r="Q410">
        <v>1.5335658369268334E-3</v>
      </c>
      <c r="R410">
        <v>96.117730937890158</v>
      </c>
      <c r="S410">
        <v>1.6765770841243022E-5</v>
      </c>
      <c r="T410">
        <v>6.1125531761906863E-4</v>
      </c>
      <c r="U410">
        <v>44.838556241919832</v>
      </c>
      <c r="V410">
        <v>-1634.7477367287665</v>
      </c>
      <c r="W410">
        <v>1635.3625466133449</v>
      </c>
      <c r="X410">
        <v>-88.42886090948997</v>
      </c>
      <c r="Y410">
        <v>2.3768123522094737</v>
      </c>
      <c r="Z410">
        <v>-86.0520485572805</v>
      </c>
      <c r="AA410">
        <v>-0.10245940495459609</v>
      </c>
      <c r="AB410" s="7">
        <f t="shared" si="54"/>
        <v>15955077.403125554</v>
      </c>
      <c r="AC410" s="7">
        <f>等価回路パラメータ!$B$4/(等価回路パラメータ!$B$4^2+(AB410*等価回路パラメータ!$B$5)^2)</f>
        <v>4.5335453773135902E-11</v>
      </c>
      <c r="AD410" s="7">
        <f>-(AB410*等価回路パラメータ!$B$5)/(等価回路パラメータ!$B$4^2+(AB410*等価回路パラメータ!$B$5)^2)</f>
        <v>-1.3883935368700122E-5</v>
      </c>
      <c r="AE410" s="7">
        <f>AB410*等価回路パラメータ!$B$6</f>
        <v>1.7298388471874261E-4</v>
      </c>
      <c r="AF410" s="7">
        <f>1/等価回路パラメータ!$B$7</f>
        <v>2.0783638028968546E-5</v>
      </c>
      <c r="AG410" s="7">
        <f>AB410*等価回路パラメータ!$B$9-1/(AB410*等価回路パラメータ!$B$10)</f>
        <v>-2114.9560996190949</v>
      </c>
      <c r="AH410" s="7">
        <f>等価回路パラメータ!$B$8/(等価回路パラメータ!$B$8^2+AG410^2)</f>
        <v>3.8598901234017485E-6</v>
      </c>
      <c r="AI410" s="7">
        <f>-AG410/(等価回路パラメータ!$B$8^2+AG410^2)</f>
        <v>4.727915407019715E-4</v>
      </c>
      <c r="AJ410" s="7">
        <f t="shared" si="55"/>
        <v>2.4643573487824067E-5</v>
      </c>
      <c r="AK410" s="7">
        <f t="shared" si="56"/>
        <v>6.3189149005201404E-4</v>
      </c>
      <c r="AL410" s="7">
        <f t="shared" si="57"/>
        <v>61.625239617086876</v>
      </c>
      <c r="AM410" s="7">
        <f t="shared" si="58"/>
        <v>-1580.1468283685886</v>
      </c>
      <c r="AN410" s="7">
        <f t="shared" si="59"/>
        <v>1581.3480544652948</v>
      </c>
      <c r="AO410" s="9">
        <f t="shared" si="60"/>
        <v>-87.766614096113869</v>
      </c>
      <c r="AP410" s="9">
        <f t="shared" si="61"/>
        <v>63.980549372047321</v>
      </c>
      <c r="AQ410" s="9">
        <f t="shared" si="62"/>
        <v>-1.7145655388333694</v>
      </c>
    </row>
    <row r="411" spans="1:43">
      <c r="A411">
        <v>2603244.305695327</v>
      </c>
      <c r="B411">
        <v>-5.6262737381950992E-2</v>
      </c>
      <c r="C411">
        <v>-6.2437799330731991</v>
      </c>
      <c r="D411">
        <v>-2.4725810020009089E-2</v>
      </c>
      <c r="E411">
        <v>-4.4799692532794353</v>
      </c>
      <c r="F411">
        <v>0.98764989699834782</v>
      </c>
      <c r="G411">
        <v>-0.10805675079384322</v>
      </c>
      <c r="H411">
        <v>0.99411077117129298</v>
      </c>
      <c r="I411">
        <v>-7.7888527807521993E-2</v>
      </c>
      <c r="J411">
        <v>2.1947783989244978</v>
      </c>
      <c r="K411">
        <v>-454.92631205440688</v>
      </c>
      <c r="L411">
        <v>454.93160634500214</v>
      </c>
      <c r="M411">
        <v>-89.723580368374868</v>
      </c>
      <c r="N411">
        <v>1.0604701688877396E-5</v>
      </c>
      <c r="O411">
        <v>2.1981070308156061E-3</v>
      </c>
      <c r="P411">
        <v>-4.2828879287986762E-6</v>
      </c>
      <c r="Q411">
        <v>1.5729565761808564E-3</v>
      </c>
      <c r="R411">
        <v>96.166085457438413</v>
      </c>
      <c r="S411">
        <v>1.4887589617676072E-5</v>
      </c>
      <c r="T411">
        <v>6.2515045463474965E-4</v>
      </c>
      <c r="U411">
        <v>38.072294933773129</v>
      </c>
      <c r="V411">
        <v>-1598.7082595679333</v>
      </c>
      <c r="W411">
        <v>1599.1615299438188</v>
      </c>
      <c r="X411">
        <v>-88.635792634208713</v>
      </c>
      <c r="Y411">
        <v>2.4366366701308264</v>
      </c>
      <c r="Z411">
        <v>-86.199155964077889</v>
      </c>
      <c r="AA411">
        <v>-9.7740470041714295E-2</v>
      </c>
      <c r="AB411" s="7">
        <f t="shared" si="54"/>
        <v>16356666.372543802</v>
      </c>
      <c r="AC411" s="7">
        <f>等価回路パラメータ!$B$4/(等価回路パラメータ!$B$4^2+(AB411*等価回路パラメータ!$B$5)^2)</f>
        <v>4.3136629371977517E-11</v>
      </c>
      <c r="AD411" s="7">
        <f>-(AB411*等価回路パラメータ!$B$5)/(等価回路パラメータ!$B$4^2+(AB411*等価回路パラメータ!$B$5)^2)</f>
        <v>-1.3543056905504803E-5</v>
      </c>
      <c r="AE411" s="7">
        <f>AB411*等価回路パラメータ!$B$6</f>
        <v>1.7733788553208596E-4</v>
      </c>
      <c r="AF411" s="7">
        <f>1/等価回路パラメータ!$B$7</f>
        <v>2.0783638028968546E-5</v>
      </c>
      <c r="AG411" s="7">
        <f>AB411*等価回路パラメータ!$B$9-1/(AB411*等価回路パラメータ!$B$10)</f>
        <v>-2061.3562697325447</v>
      </c>
      <c r="AH411" s="7">
        <f>等価回路パラメータ!$B$8/(等価回路パラメータ!$B$8^2+AG411^2)</f>
        <v>4.0632169771939591E-6</v>
      </c>
      <c r="AI411" s="7">
        <f>-AG411/(等価回路パラメータ!$B$8^2+AG411^2)</f>
        <v>4.8508346508391732E-4</v>
      </c>
      <c r="AJ411" s="7">
        <f t="shared" si="55"/>
        <v>2.4846898142791878E-5</v>
      </c>
      <c r="AK411" s="7">
        <f t="shared" si="56"/>
        <v>6.488782937104985E-4</v>
      </c>
      <c r="AL411" s="7">
        <f t="shared" si="57"/>
        <v>58.926324710711384</v>
      </c>
      <c r="AM411" s="7">
        <f t="shared" si="58"/>
        <v>-1538.8646427083097</v>
      </c>
      <c r="AN411" s="7">
        <f t="shared" si="59"/>
        <v>1539.9924351507984</v>
      </c>
      <c r="AO411" s="9">
        <f t="shared" si="60"/>
        <v>-87.807096936875752</v>
      </c>
      <c r="AP411" s="9">
        <f t="shared" si="61"/>
        <v>63.750371749452199</v>
      </c>
      <c r="AQ411" s="9">
        <f t="shared" si="62"/>
        <v>-1.6079409727978486</v>
      </c>
    </row>
    <row r="412" spans="1:43">
      <c r="A412">
        <v>2668767.911219378</v>
      </c>
      <c r="B412">
        <v>-5.7500761464845992E-2</v>
      </c>
      <c r="C412">
        <v>-6.3994887124012223</v>
      </c>
      <c r="D412">
        <v>-2.4375291437560981E-2</v>
      </c>
      <c r="E412">
        <v>-4.5888760322833804</v>
      </c>
      <c r="F412">
        <v>0.9872118717564986</v>
      </c>
      <c r="G412">
        <v>-0.11072463329936252</v>
      </c>
      <c r="H412">
        <v>0.99400103835830422</v>
      </c>
      <c r="I412">
        <v>-7.9781193197722422E-2</v>
      </c>
      <c r="J412">
        <v>1.4617039309638484</v>
      </c>
      <c r="K412">
        <v>-443.8439513570587</v>
      </c>
      <c r="L412">
        <v>443.84635825320106</v>
      </c>
      <c r="M412">
        <v>-89.811309440821447</v>
      </c>
      <c r="N412">
        <v>7.419832360731624E-6</v>
      </c>
      <c r="O412">
        <v>2.2530196735685844E-3</v>
      </c>
      <c r="P412">
        <v>-8.1190294663760789E-6</v>
      </c>
      <c r="Q412">
        <v>1.6110488664162306E-3</v>
      </c>
      <c r="R412">
        <v>96.076691260718832</v>
      </c>
      <c r="S412">
        <v>1.5538861827107705E-5</v>
      </c>
      <c r="T412">
        <v>6.4197080715235381E-4</v>
      </c>
      <c r="U412">
        <v>37.68202873910198</v>
      </c>
      <c r="V412">
        <v>-1556.7911391411214</v>
      </c>
      <c r="W412">
        <v>1557.247117896901</v>
      </c>
      <c r="X412">
        <v>-88.61343011115936</v>
      </c>
      <c r="Y412">
        <v>2.4979667649013377</v>
      </c>
      <c r="Z412">
        <v>-86.115463346258025</v>
      </c>
      <c r="AA412">
        <v>-9.2840971339004083E-2</v>
      </c>
      <c r="AB412" s="7">
        <f t="shared" si="54"/>
        <v>16768363.328045951</v>
      </c>
      <c r="AC412" s="7">
        <f>等価回路パラメータ!$B$4/(等価回路パラメータ!$B$4^2+(AB412*等価回路パラメータ!$B$5)^2)</f>
        <v>4.1044450616659086E-11</v>
      </c>
      <c r="AD412" s="7">
        <f>-(AB412*等価回路パラメータ!$B$5)/(等価回路パラメータ!$B$4^2+(AB412*等価回路パラメータ!$B$5)^2)</f>
        <v>-1.3210547692351355E-5</v>
      </c>
      <c r="AE412" s="7">
        <f>AB412*等価回路パラメータ!$B$6</f>
        <v>1.8180147645616946E-4</v>
      </c>
      <c r="AF412" s="7">
        <f>1/等価回路パラメータ!$B$7</f>
        <v>2.0783638028968546E-5</v>
      </c>
      <c r="AG412" s="7">
        <f>AB412*等価回路パラメータ!$B$9-1/(AB412*等価回路パラメータ!$B$10)</f>
        <v>-2009.0303033591249</v>
      </c>
      <c r="AH412" s="7">
        <f>等価回路パラメータ!$B$8/(等価回路パラメータ!$B$8^2+AG412^2)</f>
        <v>4.277613568452023E-6</v>
      </c>
      <c r="AI412" s="7">
        <f>-AG412/(等価回路パラメータ!$B$8^2+AG412^2)</f>
        <v>4.9771580773280472E-4</v>
      </c>
      <c r="AJ412" s="7">
        <f t="shared" si="55"/>
        <v>2.5061292641871188E-5</v>
      </c>
      <c r="AK412" s="7">
        <f t="shared" si="56"/>
        <v>6.6630673649662278E-4</v>
      </c>
      <c r="AL412" s="7">
        <f t="shared" si="57"/>
        <v>56.369100620300095</v>
      </c>
      <c r="AM412" s="7">
        <f t="shared" si="58"/>
        <v>-1498.690111890317</v>
      </c>
      <c r="AN412" s="7">
        <f t="shared" si="59"/>
        <v>1499.7498214644177</v>
      </c>
      <c r="AO412" s="9">
        <f t="shared" si="60"/>
        <v>-87.845992428701493</v>
      </c>
      <c r="AP412" s="9">
        <f t="shared" si="61"/>
        <v>63.520376378190548</v>
      </c>
      <c r="AQ412" s="9">
        <f t="shared" si="62"/>
        <v>-1.7305290824434678</v>
      </c>
    </row>
    <row r="413" spans="1:43">
      <c r="A413">
        <v>2735940.744544093</v>
      </c>
      <c r="B413">
        <v>-5.8819318813378582E-2</v>
      </c>
      <c r="C413">
        <v>-6.5669042987547641</v>
      </c>
      <c r="D413">
        <v>-2.4292933555974571E-2</v>
      </c>
      <c r="E413">
        <v>-4.7034603053794228</v>
      </c>
      <c r="F413">
        <v>0.98673432360414504</v>
      </c>
      <c r="G413">
        <v>-0.11359149839849329</v>
      </c>
      <c r="H413">
        <v>0.99384892190843999</v>
      </c>
      <c r="I413">
        <v>-8.1769683326925149E-2</v>
      </c>
      <c r="J413">
        <v>0.71076895554747499</v>
      </c>
      <c r="K413">
        <v>-432.51423898094811</v>
      </c>
      <c r="L413">
        <v>432.51482299890819</v>
      </c>
      <c r="M413">
        <v>-89.905843505179504</v>
      </c>
      <c r="N413">
        <v>3.7995000858034933E-6</v>
      </c>
      <c r="O413">
        <v>2.3120563655647454E-3</v>
      </c>
      <c r="P413">
        <v>-1.1571348277208608E-5</v>
      </c>
      <c r="Q413">
        <v>1.651171813874289E-3</v>
      </c>
      <c r="R413">
        <v>96.051844907881872</v>
      </c>
      <c r="S413">
        <v>1.53708483630121E-5</v>
      </c>
      <c r="T413">
        <v>6.6088455169045638E-4</v>
      </c>
      <c r="U413">
        <v>35.17319148639254</v>
      </c>
      <c r="V413">
        <v>-1512.3055239386863</v>
      </c>
      <c r="W413">
        <v>1512.7144975621816</v>
      </c>
      <c r="X413">
        <v>-88.66765535600409</v>
      </c>
      <c r="Y413">
        <v>2.5608405368932714</v>
      </c>
      <c r="Z413">
        <v>-86.106814819110824</v>
      </c>
      <c r="AA413">
        <v>-8.7973725337435429E-2</v>
      </c>
      <c r="AB413" s="7">
        <f t="shared" si="54"/>
        <v>17190422.687433422</v>
      </c>
      <c r="AC413" s="7">
        <f>等価回路パラメータ!$B$4/(等価回路パラメータ!$B$4^2+(AB413*等価回路パラメータ!$B$5)^2)</f>
        <v>3.905374506422863E-11</v>
      </c>
      <c r="AD413" s="7">
        <f>-(AB413*等価回路パラメータ!$B$5)/(等価回路パラメータ!$B$4^2+(AB413*等価回路パラメータ!$B$5)^2)</f>
        <v>-1.2886202247363337E-5</v>
      </c>
      <c r="AE413" s="7">
        <f>AB413*等価回路パラメータ!$B$6</f>
        <v>1.8637741587182195E-4</v>
      </c>
      <c r="AF413" s="7">
        <f>1/等価回路パラメータ!$B$7</f>
        <v>2.0783638028968546E-5</v>
      </c>
      <c r="AG413" s="7">
        <f>AB413*等価回路パラメータ!$B$9-1/(AB413*等価回路パラメータ!$B$10)</f>
        <v>-1957.9458644391586</v>
      </c>
      <c r="AH413" s="7">
        <f>等価回路パラメータ!$B$8/(等価回路パラメータ!$B$8^2+AG413^2)</f>
        <v>4.5037208947470716E-6</v>
      </c>
      <c r="AI413" s="7">
        <f>-AG413/(等価回路パラメータ!$B$8^2+AG413^2)</f>
        <v>5.1069963386335263E-4</v>
      </c>
      <c r="AJ413" s="7">
        <f t="shared" si="55"/>
        <v>2.5287397977460683E-5</v>
      </c>
      <c r="AK413" s="7">
        <f t="shared" si="56"/>
        <v>6.8419084748781126E-4</v>
      </c>
      <c r="AL413" s="7">
        <f t="shared" si="57"/>
        <v>53.945693113398242</v>
      </c>
      <c r="AM413" s="7">
        <f t="shared" si="58"/>
        <v>-1459.5866890880357</v>
      </c>
      <c r="AN413" s="7">
        <f t="shared" si="59"/>
        <v>1460.5832536245441</v>
      </c>
      <c r="AO413" s="9">
        <f t="shared" si="60"/>
        <v>-87.883336199209836</v>
      </c>
      <c r="AP413" s="9">
        <f t="shared" si="61"/>
        <v>63.290526338266019</v>
      </c>
      <c r="AQ413" s="9">
        <f t="shared" si="62"/>
        <v>-1.7765213800990125</v>
      </c>
    </row>
    <row r="414" spans="1:43">
      <c r="A414">
        <v>2804804.316699225</v>
      </c>
      <c r="B414">
        <v>-5.9687699980687813E-2</v>
      </c>
      <c r="C414">
        <v>-6.7307939946862092</v>
      </c>
      <c r="D414">
        <v>-2.5163380438035631E-2</v>
      </c>
      <c r="E414">
        <v>-4.8279035214721908</v>
      </c>
      <c r="F414">
        <v>0.98630675652048994</v>
      </c>
      <c r="G414">
        <v>-0.11640186133243724</v>
      </c>
      <c r="H414">
        <v>0.99356940427132756</v>
      </c>
      <c r="I414">
        <v>-8.391966248037537E-2</v>
      </c>
      <c r="J414">
        <v>-0.15826039962998298</v>
      </c>
      <c r="K414">
        <v>-421.98847175322231</v>
      </c>
      <c r="L414">
        <v>421.98850142980689</v>
      </c>
      <c r="M414">
        <v>-90.021487915297911</v>
      </c>
      <c r="N414">
        <v>-8.8873242108707121E-7</v>
      </c>
      <c r="O414">
        <v>2.3697326497906057E-3</v>
      </c>
      <c r="P414">
        <v>-1.3194029132043894E-5</v>
      </c>
      <c r="Q414">
        <v>1.6949259297190436E-3</v>
      </c>
      <c r="R414">
        <v>96.176349374300969</v>
      </c>
      <c r="S414">
        <v>1.2305296710956823E-5</v>
      </c>
      <c r="T414">
        <v>6.7480672007156207E-4</v>
      </c>
      <c r="U414">
        <v>27.014000415915604</v>
      </c>
      <c r="V414">
        <v>-1481.4132031813781</v>
      </c>
      <c r="W414">
        <v>1481.6594867845249</v>
      </c>
      <c r="X414">
        <v>-88.955310589481712</v>
      </c>
      <c r="Y414">
        <v>2.6252968404304746</v>
      </c>
      <c r="Z414">
        <v>-86.330013749051233</v>
      </c>
      <c r="AA414">
        <v>-8.4060849680016383E-2</v>
      </c>
      <c r="AB414" s="7">
        <f t="shared" si="54"/>
        <v>17623105.27219845</v>
      </c>
      <c r="AC414" s="7">
        <f>等価回路パラメータ!$B$4/(等価回路パラメータ!$B$4^2+(AB414*等価回路パラメータ!$B$5)^2)</f>
        <v>3.7159591141480204E-11</v>
      </c>
      <c r="AD414" s="7">
        <f>-(AB414*等価回路パラメータ!$B$5)/(等価回路パラメータ!$B$4^2+(AB414*等価回路パラメータ!$B$5)^2)</f>
        <v>-1.2569820133656548E-5</v>
      </c>
      <c r="AE414" s="7">
        <f>AB414*等価回路パラメータ!$B$6</f>
        <v>1.9106853158826084E-4</v>
      </c>
      <c r="AF414" s="7">
        <f>1/等価回路パラメータ!$B$7</f>
        <v>2.0783638028968546E-5</v>
      </c>
      <c r="AG414" s="7">
        <f>AB414*等価回路パラメータ!$B$9-1/(AB414*等価回路パラメータ!$B$10)</f>
        <v>-1908.0713841440133</v>
      </c>
      <c r="AH414" s="7">
        <f>等価回路パラメータ!$B$8/(等価回路パラメータ!$B$8^2+AG414^2)</f>
        <v>4.7422211455375263E-6</v>
      </c>
      <c r="AI414" s="7">
        <f>-AG414/(等価回路パラメータ!$B$8^2+AG414^2)</f>
        <v>5.2404649339450029E-4</v>
      </c>
      <c r="AJ414" s="7">
        <f t="shared" si="55"/>
        <v>2.5525896334097216E-5</v>
      </c>
      <c r="AK414" s="7">
        <f t="shared" si="56"/>
        <v>7.0254520484910464E-4</v>
      </c>
      <c r="AL414" s="7">
        <f t="shared" si="57"/>
        <v>51.648713769198416</v>
      </c>
      <c r="AM414" s="7">
        <f t="shared" si="58"/>
        <v>-1421.5193746871259</v>
      </c>
      <c r="AN414" s="7">
        <f t="shared" si="59"/>
        <v>1422.4573534011099</v>
      </c>
      <c r="AO414" s="9">
        <f t="shared" si="60"/>
        <v>-87.919161560916805</v>
      </c>
      <c r="AP414" s="9">
        <f t="shared" si="61"/>
        <v>63.060785094168772</v>
      </c>
      <c r="AQ414" s="9">
        <f t="shared" si="62"/>
        <v>-1.5891478118655868</v>
      </c>
    </row>
    <row r="415" spans="1:43">
      <c r="A415">
        <v>2875401.1835462912</v>
      </c>
      <c r="B415">
        <v>-6.0729903030428557E-2</v>
      </c>
      <c r="C415">
        <v>-6.9003916797278748</v>
      </c>
      <c r="D415">
        <v>-2.498428287190322E-2</v>
      </c>
      <c r="E415">
        <v>-4.9448969034153549</v>
      </c>
      <c r="F415">
        <v>0.98583958609285183</v>
      </c>
      <c r="G415">
        <v>-0.11930653639091014</v>
      </c>
      <c r="H415">
        <v>0.99341645927515643</v>
      </c>
      <c r="I415">
        <v>-8.5950047297012527E-2</v>
      </c>
      <c r="J415">
        <v>-0.94584212085539643</v>
      </c>
      <c r="K415">
        <v>-411.61370021205016</v>
      </c>
      <c r="L415">
        <v>411.61478693017466</v>
      </c>
      <c r="M415">
        <v>-90.13165904390118</v>
      </c>
      <c r="N415">
        <v>-5.582602610077172E-6</v>
      </c>
      <c r="O415">
        <v>2.4294495523937668E-3</v>
      </c>
      <c r="P415">
        <v>-1.7110458710009932E-5</v>
      </c>
      <c r="Q415">
        <v>1.7358620378807377E-3</v>
      </c>
      <c r="R415">
        <v>96.080861841184742</v>
      </c>
      <c r="S415">
        <v>1.1527856099932759E-5</v>
      </c>
      <c r="T415">
        <v>6.9358751451302904E-4</v>
      </c>
      <c r="U415">
        <v>23.956648353008479</v>
      </c>
      <c r="V415">
        <v>-1441.3809509057562</v>
      </c>
      <c r="W415">
        <v>1441.580024360178</v>
      </c>
      <c r="X415">
        <v>-89.04779616430497</v>
      </c>
      <c r="Y415">
        <v>2.6913755077993287</v>
      </c>
      <c r="Z415">
        <v>-86.356420656505634</v>
      </c>
      <c r="AA415">
        <v>-7.9781181327963538E-2</v>
      </c>
      <c r="AB415" s="7">
        <f t="shared" si="54"/>
        <v>18066678.468704849</v>
      </c>
      <c r="AC415" s="7">
        <f>等価回路パラメータ!$B$4/(等価回路パラメータ!$B$4^2+(AB415*等価回路パラメータ!$B$5)^2)</f>
        <v>3.5357305977467545E-11</v>
      </c>
      <c r="AD415" s="7">
        <f>-(AB415*等価回路パラメータ!$B$5)/(等価回路パラメータ!$B$4^2+(AB415*等価回路パラメータ!$B$5)^2)</f>
        <v>-1.2261205835474358E-5</v>
      </c>
      <c r="AE415" s="7">
        <f>AB415*等価回路パラメータ!$B$6</f>
        <v>1.9587772259060319E-4</v>
      </c>
      <c r="AF415" s="7">
        <f>1/等価回路パラメータ!$B$7</f>
        <v>2.0783638028968546E-5</v>
      </c>
      <c r="AG415" s="7">
        <f>AB415*等価回路パラメータ!$B$9-1/(AB415*等価回路パラメータ!$B$10)</f>
        <v>-1859.3760413674036</v>
      </c>
      <c r="AH415" s="7">
        <f>等価回路パラメータ!$B$8/(等価回路パラメータ!$B$8^2+AG415^2)</f>
        <v>4.9938407757830478E-6</v>
      </c>
      <c r="AI415" s="7">
        <f>-AG415/(等価回路パラメータ!$B$8^2+AG415^2)</f>
        <v>5.3776845089305964E-4</v>
      </c>
      <c r="AJ415" s="7">
        <f t="shared" si="55"/>
        <v>2.5777514162057572E-5</v>
      </c>
      <c r="AK415" s="7">
        <f t="shared" si="56"/>
        <v>7.2138496764818851E-4</v>
      </c>
      <c r="AL415" s="7">
        <f t="shared" si="57"/>
        <v>49.471225905508831</v>
      </c>
      <c r="AM415" s="7">
        <f t="shared" si="58"/>
        <v>-1384.4546248719082</v>
      </c>
      <c r="AN415" s="7">
        <f t="shared" si="59"/>
        <v>1385.3382296471175</v>
      </c>
      <c r="AO415" s="9">
        <f t="shared" si="60"/>
        <v>-87.953499598489358</v>
      </c>
      <c r="AP415" s="9">
        <f t="shared" si="61"/>
        <v>62.831116382611285</v>
      </c>
      <c r="AQ415" s="9">
        <f t="shared" si="62"/>
        <v>-1.5970789419837388</v>
      </c>
    </row>
    <row r="416" spans="1:43">
      <c r="A416">
        <v>2947774.972076965</v>
      </c>
      <c r="B416">
        <v>-6.1409399779596592E-2</v>
      </c>
      <c r="C416">
        <v>-7.0770878880314854</v>
      </c>
      <c r="D416">
        <v>-2.4464599520081929E-2</v>
      </c>
      <c r="E416">
        <v>-5.0650667720202422</v>
      </c>
      <c r="F416">
        <v>0.98538987560311697</v>
      </c>
      <c r="G416">
        <v>-0.12233665434373632</v>
      </c>
      <c r="H416">
        <v>0.99329343396942138</v>
      </c>
      <c r="I416">
        <v>-8.8038675803670099E-2</v>
      </c>
      <c r="J416">
        <v>-1.8686453121633586</v>
      </c>
      <c r="K416">
        <v>-401.34918850683374</v>
      </c>
      <c r="L416">
        <v>401.35353860455331</v>
      </c>
      <c r="M416">
        <v>-90.266762009823069</v>
      </c>
      <c r="N416">
        <v>-1.1600392476462992E-5</v>
      </c>
      <c r="O416">
        <v>2.4915419081854035E-3</v>
      </c>
      <c r="P416">
        <v>-2.1995452334564352E-5</v>
      </c>
      <c r="Q416">
        <v>1.7778315901091036E-3</v>
      </c>
      <c r="R416">
        <v>95.987885178163609</v>
      </c>
      <c r="S416">
        <v>1.039505985810136E-5</v>
      </c>
      <c r="T416">
        <v>7.1371031807629989E-4</v>
      </c>
      <c r="U416">
        <v>20.402854145566668</v>
      </c>
      <c r="V416">
        <v>-1400.8315219607032</v>
      </c>
      <c r="W416">
        <v>1400.980095995666</v>
      </c>
      <c r="X416">
        <v>-89.165556483106172</v>
      </c>
      <c r="Y416">
        <v>2.7591173738640395</v>
      </c>
      <c r="Z416">
        <v>-86.406439109242129</v>
      </c>
      <c r="AA416">
        <v>-7.5633066726902023E-2</v>
      </c>
      <c r="AB416" s="7">
        <f t="shared" si="54"/>
        <v>18521416.393425703</v>
      </c>
      <c r="AC416" s="7">
        <f>等価回路パラメータ!$B$4/(等価回路パラメータ!$B$4^2+(AB416*等価回路パラメータ!$B$5)^2)</f>
        <v>3.3642433826155369E-11</v>
      </c>
      <c r="AD416" s="7">
        <f>-(AB416*等価回路パラメータ!$B$5)/(等価回路パラメータ!$B$4^2+(AB416*等価回路パラメータ!$B$5)^2)</f>
        <v>-1.1960168637364141E-5</v>
      </c>
      <c r="AE416" s="7">
        <f>AB416*等価回路パラメータ!$B$6</f>
        <v>2.0080796083136174E-4</v>
      </c>
      <c r="AF416" s="7">
        <f>1/等価回路パラメータ!$B$7</f>
        <v>2.0783638028968546E-5</v>
      </c>
      <c r="AG416" s="7">
        <f>AB416*等価回路パラメータ!$B$9-1/(AB416*等価回路パラメータ!$B$10)</f>
        <v>-1811.8297436787611</v>
      </c>
      <c r="AH416" s="7">
        <f>等価回路パラメータ!$B$8/(等価回路パラメータ!$B$8^2+AG416^2)</f>
        <v>5.2593538523018367E-6</v>
      </c>
      <c r="AI416" s="7">
        <f>-AG416/(等価回路パラメータ!$B$8^2+AG416^2)</f>
        <v>5.5187811789527959E-4</v>
      </c>
      <c r="AJ416" s="7">
        <f t="shared" si="55"/>
        <v>2.6043025523704211E-5</v>
      </c>
      <c r="AK416" s="7">
        <f t="shared" si="56"/>
        <v>7.4072591008927718E-4</v>
      </c>
      <c r="AL416" s="7">
        <f t="shared" si="57"/>
        <v>47.406713286520805</v>
      </c>
      <c r="AM416" s="7">
        <f t="shared" si="58"/>
        <v>-1348.3602668030155</v>
      </c>
      <c r="AN416" s="7">
        <f t="shared" si="59"/>
        <v>1349.1933907182208</v>
      </c>
      <c r="AO416" s="9">
        <f t="shared" si="60"/>
        <v>-87.986379245441299</v>
      </c>
      <c r="AP416" s="9">
        <f t="shared" si="61"/>
        <v>62.601484100956426</v>
      </c>
      <c r="AQ416" s="9">
        <f t="shared" si="62"/>
        <v>-1.5799401361991841</v>
      </c>
    </row>
    <row r="417" spans="1:43">
      <c r="A417">
        <v>3021970.407373406</v>
      </c>
      <c r="B417">
        <v>-6.3516112952593393E-2</v>
      </c>
      <c r="C417">
        <v>-7.2550441219577237</v>
      </c>
      <c r="D417">
        <v>-2.4022076002352032E-2</v>
      </c>
      <c r="E417">
        <v>-5.1970690375560267</v>
      </c>
      <c r="F417">
        <v>0.98476627674771666</v>
      </c>
      <c r="G417">
        <v>-0.12536619309889457</v>
      </c>
      <c r="H417">
        <v>0.99313856454248151</v>
      </c>
      <c r="I417">
        <v>-9.033146523777634E-2</v>
      </c>
      <c r="J417">
        <v>-2.2326683921773132</v>
      </c>
      <c r="K417">
        <v>-391.45619103009648</v>
      </c>
      <c r="L417">
        <v>391.46255798472072</v>
      </c>
      <c r="M417">
        <v>-90.326782643326311</v>
      </c>
      <c r="N417">
        <v>-1.4569470379293654E-5</v>
      </c>
      <c r="O417">
        <v>2.554481175971777E-3</v>
      </c>
      <c r="P417">
        <v>-2.7166264282121971E-5</v>
      </c>
      <c r="Q417">
        <v>1.823945761796999E-3</v>
      </c>
      <c r="R417">
        <v>96.059836725474511</v>
      </c>
      <c r="S417">
        <v>1.2596793902828317E-5</v>
      </c>
      <c r="T417">
        <v>7.3053541417477806E-4</v>
      </c>
      <c r="U417">
        <v>23.596542183904614</v>
      </c>
      <c r="V417">
        <v>-1368.4521514272742</v>
      </c>
      <c r="W417">
        <v>1368.6555766696647</v>
      </c>
      <c r="X417">
        <v>-89.012133302471923</v>
      </c>
      <c r="Y417">
        <v>2.8285643013015078</v>
      </c>
      <c r="Z417">
        <v>-86.183569001170412</v>
      </c>
      <c r="AA417">
        <v>-7.2070832908549362E-2</v>
      </c>
      <c r="AB417" s="7">
        <f t="shared" si="54"/>
        <v>18987600.062340092</v>
      </c>
      <c r="AC417" s="7">
        <f>等価回路パラメータ!$B$4/(等価回路パラメータ!$B$4^2+(AB417*等価回路パラメータ!$B$5)^2)</f>
        <v>3.2010735050586152E-11</v>
      </c>
      <c r="AD417" s="7">
        <f>-(AB417*等価回路パラメータ!$B$5)/(等価回路パラメータ!$B$4^2+(AB417*等価回路パラメータ!$B$5)^2)</f>
        <v>-1.1666522506320183E-5</v>
      </c>
      <c r="AE417" s="7">
        <f>AB417*等価回路パラメータ!$B$6</f>
        <v>2.0586229306703298E-4</v>
      </c>
      <c r="AF417" s="7">
        <f>1/等価回路パラメータ!$B$7</f>
        <v>2.0783638028968546E-5</v>
      </c>
      <c r="AG417" s="7">
        <f>AB417*等価回路パラメータ!$B$9-1/(AB417*等価回路パラメータ!$B$10)</f>
        <v>-1765.4031087269116</v>
      </c>
      <c r="AH417" s="7">
        <f>等価回路パラメータ!$B$8/(等価回路パラメータ!$B$8^2+AG417^2)</f>
        <v>5.5395857013943845E-6</v>
      </c>
      <c r="AI417" s="7">
        <f>-AG417/(等価回路パラメータ!$B$8^2+AG417^2)</f>
        <v>5.6638868782805181E-4</v>
      </c>
      <c r="AJ417" s="7">
        <f t="shared" si="55"/>
        <v>2.6323255741097982E-5</v>
      </c>
      <c r="AK417" s="7">
        <f t="shared" si="56"/>
        <v>7.6058445838876458E-4</v>
      </c>
      <c r="AL417" s="7">
        <f t="shared" si="57"/>
        <v>45.449051352075394</v>
      </c>
      <c r="AM417" s="7">
        <f t="shared" si="58"/>
        <v>-1313.2054198345731</v>
      </c>
      <c r="AN417" s="7">
        <f t="shared" si="59"/>
        <v>1313.9916631971837</v>
      </c>
      <c r="AO417" s="9">
        <f t="shared" si="60"/>
        <v>-88.017827350772222</v>
      </c>
      <c r="AP417" s="9">
        <f t="shared" si="61"/>
        <v>62.371852195815485</v>
      </c>
      <c r="AQ417" s="9">
        <f t="shared" si="62"/>
        <v>-1.8342583496018108</v>
      </c>
    </row>
    <row r="418" spans="1:43">
      <c r="A418">
        <v>3098033.3402471622</v>
      </c>
      <c r="B418">
        <v>-6.4082091652659573E-2</v>
      </c>
      <c r="C418">
        <v>-7.4433744484868214</v>
      </c>
      <c r="D418">
        <v>-2.4812665203672941E-2</v>
      </c>
      <c r="E418">
        <v>-5.324493577983219</v>
      </c>
      <c r="F418">
        <v>0.98428474217220263</v>
      </c>
      <c r="G418">
        <v>-0.12859404174484376</v>
      </c>
      <c r="H418">
        <v>0.99284484067167533</v>
      </c>
      <c r="I418">
        <v>-9.2531535523607308E-2</v>
      </c>
      <c r="J418">
        <v>-3.1694016505205838</v>
      </c>
      <c r="K418">
        <v>-381.56657539104771</v>
      </c>
      <c r="L418">
        <v>381.57973814456454</v>
      </c>
      <c r="M418">
        <v>-90.475904268697903</v>
      </c>
      <c r="N418">
        <v>-2.1767405538388918E-5</v>
      </c>
      <c r="O418">
        <v>2.6205938225175559E-3</v>
      </c>
      <c r="P418">
        <v>-2.9447321586331032E-5</v>
      </c>
      <c r="Q418">
        <v>1.8687090675546293E-3</v>
      </c>
      <c r="R418">
        <v>96.000995676256352</v>
      </c>
      <c r="S418">
        <v>7.6799160479421135E-6</v>
      </c>
      <c r="T418">
        <v>7.5188475496292657E-4</v>
      </c>
      <c r="U418">
        <v>13.583403644834041</v>
      </c>
      <c r="V418">
        <v>-1329.8523131376223</v>
      </c>
      <c r="W418">
        <v>1329.9216832626134</v>
      </c>
      <c r="X418">
        <v>-89.414788673517762</v>
      </c>
      <c r="Y418">
        <v>2.899759206471344</v>
      </c>
      <c r="Z418">
        <v>-86.515029467046418</v>
      </c>
      <c r="AA418">
        <v>-6.8318363933797421E-2</v>
      </c>
      <c r="AB418" s="7">
        <f t="shared" si="54"/>
        <v>19465517.564593464</v>
      </c>
      <c r="AC418" s="7">
        <f>等価回路パラメータ!$B$4/(等価回路パラメータ!$B$4^2+(AB418*等価回路パラメータ!$B$5)^2)</f>
        <v>3.0458175641328351E-11</v>
      </c>
      <c r="AD418" s="7">
        <f>-(AB418*等価回路パラメータ!$B$5)/(等価回路パラメータ!$B$4^2+(AB418*等価回路パラメータ!$B$5)^2)</f>
        <v>-1.1380085976820235E-5</v>
      </c>
      <c r="AE418" s="7">
        <f>AB418*等価回路パラメータ!$B$6</f>
        <v>2.1104384274091119E-4</v>
      </c>
      <c r="AF418" s="7">
        <f>1/等価回路パラメータ!$B$7</f>
        <v>2.0783638028968546E-5</v>
      </c>
      <c r="AG418" s="7">
        <f>AB418*等価回路パラメータ!$B$9-1/(AB418*等価回路パラメータ!$B$10)</f>
        <v>-1720.0674460825646</v>
      </c>
      <c r="AH418" s="7">
        <f>等価回路パラメータ!$B$8/(等価回路パラメータ!$B$8^2+AG418^2)</f>
        <v>5.8354168896843736E-6</v>
      </c>
      <c r="AI418" s="7">
        <f>-AG418/(等価回路パラメータ!$B$8^2+AG418^2)</f>
        <v>5.8131397377499713E-4</v>
      </c>
      <c r="AJ418" s="7">
        <f t="shared" si="55"/>
        <v>2.6619085376828563E-5</v>
      </c>
      <c r="AK418" s="7">
        <f t="shared" si="56"/>
        <v>7.8097773053908807E-4</v>
      </c>
      <c r="AL418" s="7">
        <f t="shared" si="57"/>
        <v>43.592480736270552</v>
      </c>
      <c r="AM418" s="7">
        <f t="shared" si="58"/>
        <v>-1278.9604222696864</v>
      </c>
      <c r="AN418" s="7">
        <f t="shared" si="59"/>
        <v>1279.7031163941881</v>
      </c>
      <c r="AO418" s="9">
        <f t="shared" si="60"/>
        <v>-88.047868735960847</v>
      </c>
      <c r="AP418" s="9">
        <f t="shared" si="61"/>
        <v>62.142184551290391</v>
      </c>
      <c r="AQ418" s="9">
        <f t="shared" si="62"/>
        <v>-1.5328392689144152</v>
      </c>
    </row>
    <row r="419" spans="1:43">
      <c r="A419">
        <v>3176010.7755737682</v>
      </c>
      <c r="B419">
        <v>-6.4700492270908114E-2</v>
      </c>
      <c r="C419">
        <v>-7.634856398770097</v>
      </c>
      <c r="D419">
        <v>-2.358881314856141E-2</v>
      </c>
      <c r="E419">
        <v>-5.4592171869776864</v>
      </c>
      <c r="F419">
        <v>0.98377944256671301</v>
      </c>
      <c r="G419">
        <v>-0.13187339855054933</v>
      </c>
      <c r="H419">
        <v>0.99276439206865075</v>
      </c>
      <c r="I419">
        <v>-9.4879191345548466E-2</v>
      </c>
      <c r="J419">
        <v>-4.0428061771318227</v>
      </c>
      <c r="K419">
        <v>-372.00673789267233</v>
      </c>
      <c r="L419">
        <v>372.02870496687927</v>
      </c>
      <c r="M419">
        <v>-90.622640907715223</v>
      </c>
      <c r="N419">
        <v>-2.9209896606849767E-5</v>
      </c>
      <c r="O419">
        <v>2.6878059137145E-3</v>
      </c>
      <c r="P419">
        <v>-3.6721140850861942E-5</v>
      </c>
      <c r="Q419">
        <v>1.9155809661757285E-3</v>
      </c>
      <c r="R419">
        <v>95.99280393012468</v>
      </c>
      <c r="S419">
        <v>7.5112442440121746E-6</v>
      </c>
      <c r="T419">
        <v>7.7222494753877158E-4</v>
      </c>
      <c r="U419">
        <v>12.594564124581423</v>
      </c>
      <c r="V419">
        <v>-1294.8369543610356</v>
      </c>
      <c r="W419">
        <v>1294.8982050433351</v>
      </c>
      <c r="X419">
        <v>-89.442715462582242</v>
      </c>
      <c r="Y419">
        <v>2.9727460859370471</v>
      </c>
      <c r="Z419">
        <v>-86.469969376645196</v>
      </c>
      <c r="AA419">
        <v>-6.488633583032602E-2</v>
      </c>
      <c r="AB419" s="7">
        <f t="shared" si="54"/>
        <v>19955464.240529142</v>
      </c>
      <c r="AC419" s="7">
        <f>等価回路パラメータ!$B$4/(等価回路パラメータ!$B$4^2+(AB419*等価回路パラメータ!$B$5)^2)</f>
        <v>2.8980917243292238E-11</v>
      </c>
      <c r="AD419" s="7">
        <f>-(AB419*等価回路パラメータ!$B$5)/(等価回路パラメータ!$B$4^2+(AB419*等価回路パラメータ!$B$5)^2)</f>
        <v>-1.1100682038684619E-5</v>
      </c>
      <c r="AE419" s="7">
        <f>AB419*等価回路パラメータ!$B$6</f>
        <v>2.1635581191329424E-4</v>
      </c>
      <c r="AF419" s="7">
        <f>1/等価回路パラメータ!$B$7</f>
        <v>2.0783638028968546E-5</v>
      </c>
      <c r="AG419" s="7">
        <f>AB419*等価回路パラメータ!$B$9-1/(AB419*等価回路パラメータ!$B$10)</f>
        <v>-1675.7947395083843</v>
      </c>
      <c r="AH419" s="7">
        <f>等価回路パラメータ!$B$8/(等価回路パラメータ!$B$8^2+AG419^2)</f>
        <v>6.1477875740185922E-6</v>
      </c>
      <c r="AI419" s="7">
        <f>-AG419/(等価回路パラメータ!$B$8^2+AG419^2)</f>
        <v>5.9666844935899008E-4</v>
      </c>
      <c r="AJ419" s="7">
        <f t="shared" si="55"/>
        <v>2.6931454583904384E-5</v>
      </c>
      <c r="AK419" s="7">
        <f t="shared" si="56"/>
        <v>8.0192357923359974E-4</v>
      </c>
      <c r="AL419" s="7">
        <f t="shared" si="57"/>
        <v>41.831582867279451</v>
      </c>
      <c r="AM419" s="7">
        <f t="shared" si="58"/>
        <v>-1245.5967631983872</v>
      </c>
      <c r="AN419" s="7">
        <f t="shared" si="59"/>
        <v>1246.298992142528</v>
      </c>
      <c r="AO419" s="9">
        <f t="shared" si="60"/>
        <v>-88.076526242640085</v>
      </c>
      <c r="AP419" s="9">
        <f t="shared" si="61"/>
        <v>61.912444876327243</v>
      </c>
      <c r="AQ419" s="9">
        <f t="shared" si="62"/>
        <v>-1.6065568659948894</v>
      </c>
    </row>
    <row r="420" spans="1:43">
      <c r="A420">
        <v>3255950.901340507</v>
      </c>
      <c r="B420">
        <v>-6.6443001426011575E-2</v>
      </c>
      <c r="C420">
        <v>-7.8260997585033678</v>
      </c>
      <c r="D420">
        <v>-2.3298618472342079E-2</v>
      </c>
      <c r="E420">
        <v>-5.5953421671126193</v>
      </c>
      <c r="F420">
        <v>0.98313654218313173</v>
      </c>
      <c r="G420">
        <v>-0.13512923123904141</v>
      </c>
      <c r="H420">
        <v>0.99256933476251541</v>
      </c>
      <c r="I420">
        <v>-9.7240808631744419E-2</v>
      </c>
      <c r="J420">
        <v>-4.5138008466998594</v>
      </c>
      <c r="K420">
        <v>-362.88460787694095</v>
      </c>
      <c r="L420">
        <v>362.91267962429322</v>
      </c>
      <c r="M420">
        <v>-90.712646377608806</v>
      </c>
      <c r="N420">
        <v>-3.4271894285934901E-5</v>
      </c>
      <c r="O420">
        <v>2.7552706336710078E-3</v>
      </c>
      <c r="P420">
        <v>-4.1998287718502235E-5</v>
      </c>
      <c r="Q420">
        <v>1.9631300944428381E-3</v>
      </c>
      <c r="R420">
        <v>95.960248766159722</v>
      </c>
      <c r="S420">
        <v>7.7263934325673343E-6</v>
      </c>
      <c r="T420">
        <v>7.921405392281697E-4</v>
      </c>
      <c r="U420">
        <v>12.312068528408791</v>
      </c>
      <c r="V420">
        <v>-1262.2821615579078</v>
      </c>
      <c r="W420">
        <v>1262.3422049582089</v>
      </c>
      <c r="X420">
        <v>-89.441165204016187</v>
      </c>
      <c r="Y420">
        <v>3.0475700436547148</v>
      </c>
      <c r="Z420">
        <v>-86.393595160361471</v>
      </c>
      <c r="AA420">
        <v>-6.1701927232978723E-2</v>
      </c>
      <c r="AB420" s="7">
        <f t="shared" si="54"/>
        <v>20457742.864200804</v>
      </c>
      <c r="AC420" s="7">
        <f>等価回路パラメータ!$B$4/(等価回路パラメータ!$B$4^2+(AB420*等価回路パラメータ!$B$5)^2)</f>
        <v>2.7575307666257502E-11</v>
      </c>
      <c r="AD420" s="7">
        <f>-(AB420*等価回路パラメータ!$B$5)/(等価回路パラメータ!$B$4^2+(AB420*等価回路パラメータ!$B$5)^2)</f>
        <v>-1.0828138027688622E-5</v>
      </c>
      <c r="AE420" s="7">
        <f>AB420*等価回路パラメータ!$B$6</f>
        <v>2.2180148324027176E-4</v>
      </c>
      <c r="AF420" s="7">
        <f>1/等価回路パラメータ!$B$7</f>
        <v>2.0783638028968546E-5</v>
      </c>
      <c r="AG420" s="7">
        <f>AB420*等価回路パラメータ!$B$9-1/(AB420*等価回路パラメータ!$B$10)</f>
        <v>-1632.5576296456986</v>
      </c>
      <c r="AH420" s="7">
        <f>等価回路パラメータ!$B$8/(等価回路パラメータ!$B$8^2+AG420^2)</f>
        <v>6.4777022606917125E-6</v>
      </c>
      <c r="AI420" s="7">
        <f>-AG420/(等価回路パラメータ!$B$8^2+AG420^2)</f>
        <v>6.1246729304218167E-4</v>
      </c>
      <c r="AJ420" s="7">
        <f t="shared" si="55"/>
        <v>2.7261367864967924E-5</v>
      </c>
      <c r="AK420" s="7">
        <f t="shared" si="56"/>
        <v>8.2344063825476484E-4</v>
      </c>
      <c r="AL420" s="7">
        <f t="shared" si="57"/>
        <v>40.16125746155744</v>
      </c>
      <c r="AM420" s="7">
        <f t="shared" si="58"/>
        <v>-1213.0870190030248</v>
      </c>
      <c r="AN420" s="7">
        <f t="shared" si="59"/>
        <v>1213.7516394528736</v>
      </c>
      <c r="AO420" s="9">
        <f t="shared" si="60"/>
        <v>-88.103820771199395</v>
      </c>
      <c r="AP420" s="9">
        <f t="shared" si="61"/>
        <v>61.682596590636045</v>
      </c>
      <c r="AQ420" s="9">
        <f t="shared" si="62"/>
        <v>-1.7102256108379379</v>
      </c>
    </row>
    <row r="421" spans="1:43">
      <c r="A421">
        <v>3337903.1184253069</v>
      </c>
      <c r="B421">
        <v>-6.7524986055094008E-2</v>
      </c>
      <c r="C421">
        <v>-8.0247790053558106</v>
      </c>
      <c r="D421">
        <v>-2.3968072641892661E-2</v>
      </c>
      <c r="E421">
        <v>-5.7379304950548189</v>
      </c>
      <c r="F421">
        <v>0.98253965658880948</v>
      </c>
      <c r="G421">
        <v>-0.13852028687757645</v>
      </c>
      <c r="H421">
        <v>0.9922477851982342</v>
      </c>
      <c r="I421">
        <v>-9.9702963760623833E-2</v>
      </c>
      <c r="J421">
        <v>-5.1923464210765919</v>
      </c>
      <c r="K421">
        <v>-353.89137688596622</v>
      </c>
      <c r="L421">
        <v>353.92946627202639</v>
      </c>
      <c r="M421">
        <v>-90.84059180336051</v>
      </c>
      <c r="N421">
        <v>-4.1450542365266872E-5</v>
      </c>
      <c r="O421">
        <v>2.8251176483083873E-3</v>
      </c>
      <c r="P421">
        <v>-4.5401743160342402E-5</v>
      </c>
      <c r="Q421">
        <v>2.0131472066143171E-3</v>
      </c>
      <c r="R421">
        <v>95.989103858551502</v>
      </c>
      <c r="S421">
        <v>3.9512007950755299E-6</v>
      </c>
      <c r="T421">
        <v>8.1197044169407017E-4</v>
      </c>
      <c r="U421">
        <v>5.9929185746345857</v>
      </c>
      <c r="V421">
        <v>-1231.5427624299271</v>
      </c>
      <c r="W421">
        <v>1231.5573436777429</v>
      </c>
      <c r="X421">
        <v>-89.721190167727357</v>
      </c>
      <c r="Y421">
        <v>3.1242773188460875</v>
      </c>
      <c r="Z421">
        <v>-86.596912848881274</v>
      </c>
      <c r="AA421">
        <v>-5.8721332320225854E-2</v>
      </c>
      <c r="AB421" s="7">
        <f t="shared" si="54"/>
        <v>20972663.83047881</v>
      </c>
      <c r="AC421" s="7">
        <f>等価回路パラメータ!$B$4/(等価回路パラメータ!$B$4^2+(AB421*等価回路パラメータ!$B$5)^2)</f>
        <v>2.6237871855651678E-11</v>
      </c>
      <c r="AD421" s="7">
        <f>-(AB421*等価回路パラメータ!$B$5)/(等価回路パラメータ!$B$4^2+(AB421*等価回路パラメータ!$B$5)^2)</f>
        <v>-1.0562285518860607E-5</v>
      </c>
      <c r="AE421" s="7">
        <f>AB421*等価回路パラメータ!$B$6</f>
        <v>2.273842220023193E-4</v>
      </c>
      <c r="AF421" s="7">
        <f>1/等価回路パラメータ!$B$7</f>
        <v>2.0783638028968546E-5</v>
      </c>
      <c r="AG421" s="7">
        <f>AB421*等価回路パラメータ!$B$9-1/(AB421*等価回路パラメータ!$B$10)</f>
        <v>-1590.3293971071444</v>
      </c>
      <c r="AH421" s="7">
        <f>等価回路パラメータ!$B$8/(等価回路パラメータ!$B$8^2+AG421^2)</f>
        <v>6.8262350193005307E-6</v>
      </c>
      <c r="AI421" s="7">
        <f>-AG421/(等価回路パラメータ!$B$8^2+AG421^2)</f>
        <v>6.2872643617774043E-4</v>
      </c>
      <c r="AJ421" s="7">
        <f t="shared" si="55"/>
        <v>2.7609899286140935E-5</v>
      </c>
      <c r="AK421" s="7">
        <f t="shared" si="56"/>
        <v>8.455483726611991E-4</v>
      </c>
      <c r="AL421" s="7">
        <f t="shared" si="57"/>
        <v>38.576701744529046</v>
      </c>
      <c r="AM421" s="7">
        <f t="shared" si="58"/>
        <v>-1181.4047941528038</v>
      </c>
      <c r="AN421" s="7">
        <f t="shared" si="59"/>
        <v>1182.0344536284529</v>
      </c>
      <c r="AO421" s="9">
        <f t="shared" si="60"/>
        <v>-88.129771310480081</v>
      </c>
      <c r="AP421" s="9">
        <f t="shared" si="61"/>
        <v>61.452602708614499</v>
      </c>
      <c r="AQ421" s="9">
        <f t="shared" si="62"/>
        <v>-1.5328584615988063</v>
      </c>
    </row>
    <row r="422" spans="1:43">
      <c r="A422">
        <v>3421918.0711251781</v>
      </c>
      <c r="B422">
        <v>-6.9468357292168423E-2</v>
      </c>
      <c r="C422">
        <v>-8.2326570967098291</v>
      </c>
      <c r="D422">
        <v>-2.303747213922196E-2</v>
      </c>
      <c r="E422">
        <v>-5.8825894957839466</v>
      </c>
      <c r="F422">
        <v>0.98181092363425859</v>
      </c>
      <c r="G422">
        <v>-0.14205238941885923</v>
      </c>
      <c r="H422">
        <v>0.99209918245338602</v>
      </c>
      <c r="I422">
        <v>-0.1022187976399985</v>
      </c>
      <c r="J422">
        <v>-5.6348025482862045</v>
      </c>
      <c r="K422">
        <v>-344.91975848691931</v>
      </c>
      <c r="L422">
        <v>344.9657820631387</v>
      </c>
      <c r="M422">
        <v>-90.935932720418663</v>
      </c>
      <c r="N422">
        <v>-4.7350728513920921E-5</v>
      </c>
      <c r="O422">
        <v>2.8984514902245608E-3</v>
      </c>
      <c r="P422">
        <v>-5.2694201159028651E-5</v>
      </c>
      <c r="Q422">
        <v>2.0635033233716528E-3</v>
      </c>
      <c r="R422">
        <v>95.974464372013415</v>
      </c>
      <c r="S422">
        <v>5.3434726451077302E-6</v>
      </c>
      <c r="T422">
        <v>8.3494816685290808E-4</v>
      </c>
      <c r="U422">
        <v>7.6645519521978178</v>
      </c>
      <c r="V422">
        <v>-1197.6300857637168</v>
      </c>
      <c r="W422">
        <v>1197.654611180968</v>
      </c>
      <c r="X422">
        <v>-89.633325441041578</v>
      </c>
      <c r="Y422">
        <v>3.202915314573167</v>
      </c>
      <c r="Z422">
        <v>-86.430410126468416</v>
      </c>
      <c r="AA422">
        <v>-5.5702312031740447E-2</v>
      </c>
      <c r="AB422" s="7">
        <f t="shared" si="54"/>
        <v>21500545.34686603</v>
      </c>
      <c r="AC422" s="7">
        <f>等価回路パラメータ!$B$4/(等価回路パラメータ!$B$4^2+(AB422*等価回路パラメータ!$B$5)^2)</f>
        <v>2.4965303301256689E-11</v>
      </c>
      <c r="AD422" s="7">
        <f>-(AB422*等価回路パラメータ!$B$5)/(等価回路パラメータ!$B$4^2+(AB422*等価回路パラメータ!$B$5)^2)</f>
        <v>-1.030296022239982E-5</v>
      </c>
      <c r="AE422" s="7">
        <f>AB422*等価回路パラメータ!$B$6</f>
        <v>2.3310747818395297E-4</v>
      </c>
      <c r="AF422" s="7">
        <f>1/等価回路パラメータ!$B$7</f>
        <v>2.0783638028968546E-5</v>
      </c>
      <c r="AG422" s="7">
        <f>AB422*等価回路パラメータ!$B$9-1/(AB422*等価回路パラメータ!$B$10)</f>
        <v>-1549.0839459647889</v>
      </c>
      <c r="AH422" s="7">
        <f>等価回路パラメータ!$B$8/(等価回路パラメータ!$B$8^2+AG422^2)</f>
        <v>7.1945352022802729E-6</v>
      </c>
      <c r="AI422" s="7">
        <f>-AG422/(等価回路パラメータ!$B$8^2+AG422^2)</f>
        <v>6.4546261518481527E-4</v>
      </c>
      <c r="AJ422" s="7">
        <f t="shared" si="55"/>
        <v>2.7978198196552122E-5</v>
      </c>
      <c r="AK422" s="7">
        <f t="shared" si="56"/>
        <v>8.6826713314636843E-4</v>
      </c>
      <c r="AL422" s="7">
        <f t="shared" si="57"/>
        <v>37.073391246664315</v>
      </c>
      <c r="AM422" s="7">
        <f t="shared" si="58"/>
        <v>-1150.5246659422751</v>
      </c>
      <c r="AN422" s="7">
        <f t="shared" si="59"/>
        <v>1151.1218194787691</v>
      </c>
      <c r="AO422" s="9">
        <f t="shared" si="60"/>
        <v>-88.154394958650968</v>
      </c>
      <c r="AP422" s="9">
        <f t="shared" si="61"/>
        <v>61.222425720691561</v>
      </c>
      <c r="AQ422" s="9">
        <f t="shared" si="62"/>
        <v>-1.7239848321825662</v>
      </c>
    </row>
    <row r="423" spans="1:43">
      <c r="A423">
        <v>3508047.6784530398</v>
      </c>
      <c r="B423">
        <v>-7.0747879206655373E-2</v>
      </c>
      <c r="C423">
        <v>-8.4423241927312489</v>
      </c>
      <c r="D423">
        <v>-2.4212359893364638E-2</v>
      </c>
      <c r="E423">
        <v>-6.029340004652525</v>
      </c>
      <c r="F423">
        <v>0.98113998444087491</v>
      </c>
      <c r="G423">
        <v>-0.1456227973465852</v>
      </c>
      <c r="H423">
        <v>0.9916999673344381</v>
      </c>
      <c r="I423">
        <v>-0.10474533370668773</v>
      </c>
      <c r="J423">
        <v>-6.2399464976947154</v>
      </c>
      <c r="K423">
        <v>-336.33783724549994</v>
      </c>
      <c r="L423">
        <v>336.39571592883652</v>
      </c>
      <c r="M423">
        <v>-91.062864619688312</v>
      </c>
      <c r="N423">
        <v>-5.5141674885979031E-5</v>
      </c>
      <c r="O423">
        <v>2.972177995451783E-3</v>
      </c>
      <c r="P423">
        <v>-5.5336621005393803E-5</v>
      </c>
      <c r="Q423">
        <v>2.1150789252862598E-3</v>
      </c>
      <c r="R423">
        <v>95.958007656624858</v>
      </c>
      <c r="S423">
        <v>1.9494611941477227E-7</v>
      </c>
      <c r="T423">
        <v>8.5709907016552319E-4</v>
      </c>
      <c r="U423">
        <v>0.26537042757801893</v>
      </c>
      <c r="V423">
        <v>-1166.7262082946195</v>
      </c>
      <c r="W423">
        <v>1166.7262384737062</v>
      </c>
      <c r="X423">
        <v>-89.986968146307589</v>
      </c>
      <c r="Y423">
        <v>3.2835326270320455</v>
      </c>
      <c r="Z423">
        <v>-86.703435519275544</v>
      </c>
      <c r="AA423">
        <v>-5.2932645250374048E-2</v>
      </c>
      <c r="AB423" s="7">
        <f t="shared" si="54"/>
        <v>22041713.630141597</v>
      </c>
      <c r="AC423" s="7">
        <f>等価回路パラメータ!$B$4/(等価回路パラメータ!$B$4^2+(AB423*等価回路パラメータ!$B$5)^2)</f>
        <v>2.375445586260368E-11</v>
      </c>
      <c r="AD423" s="7">
        <f>-(AB423*等価回路パラメータ!$B$5)/(等価回路パラメータ!$B$4^2+(AB423*等価回路パラメータ!$B$5)^2)</f>
        <v>-1.0050001882149681E-5</v>
      </c>
      <c r="AE423" s="7">
        <f>AB423*等価回路パラメータ!$B$6</f>
        <v>2.3897478860572768E-4</v>
      </c>
      <c r="AF423" s="7">
        <f>1/等価回路パラメータ!$B$7</f>
        <v>2.0783638028968546E-5</v>
      </c>
      <c r="AG423" s="7">
        <f>AB423*等価回路パラメータ!$B$9-1/(AB423*等価回路パラメータ!$B$10)</f>
        <v>-1508.7957876235448</v>
      </c>
      <c r="AH423" s="7">
        <f>等価回路パラメータ!$B$8/(等価回路パラメータ!$B$8^2+AG423^2)</f>
        <v>7.583833727743812E-6</v>
      </c>
      <c r="AI423" s="7">
        <f>-AG423/(等価回路パラメータ!$B$8^2+AG423^2)</f>
        <v>6.6269342826022319E-4</v>
      </c>
      <c r="AJ423" s="7">
        <f t="shared" si="55"/>
        <v>2.8367495511168224E-5</v>
      </c>
      <c r="AK423" s="7">
        <f t="shared" si="56"/>
        <v>8.9161821498380122E-4</v>
      </c>
      <c r="AL423" s="7">
        <f t="shared" si="57"/>
        <v>35.647062038828004</v>
      </c>
      <c r="AM423" s="7">
        <f t="shared" si="58"/>
        <v>-1120.4221328584865</v>
      </c>
      <c r="AN423" s="7">
        <f t="shared" si="59"/>
        <v>1120.9890583012664</v>
      </c>
      <c r="AO423" s="9">
        <f t="shared" si="60"/>
        <v>-88.177706935271658</v>
      </c>
      <c r="AP423" s="9">
        <f t="shared" si="61"/>
        <v>60.992027471478877</v>
      </c>
      <c r="AQ423" s="9">
        <f t="shared" si="62"/>
        <v>-1.4742714159960997</v>
      </c>
    </row>
    <row r="424" spans="1:43">
      <c r="A424">
        <v>3596345.1662222971</v>
      </c>
      <c r="B424">
        <v>-7.2442502612664827E-2</v>
      </c>
      <c r="C424">
        <v>-8.6544754342571508</v>
      </c>
      <c r="D424">
        <v>-2.3730564189741111E-2</v>
      </c>
      <c r="E424">
        <v>-6.1814037379257059</v>
      </c>
      <c r="F424">
        <v>0.98040276086271383</v>
      </c>
      <c r="G424">
        <v>-0.14922557790994342</v>
      </c>
      <c r="H424">
        <v>0.99147347384330697</v>
      </c>
      <c r="I424">
        <v>-0.10738290237411911</v>
      </c>
      <c r="J424">
        <v>-6.7164527694614975</v>
      </c>
      <c r="K424">
        <v>-328.06494776374717</v>
      </c>
      <c r="L424">
        <v>328.13369331574984</v>
      </c>
      <c r="M424">
        <v>-91.172848997998997</v>
      </c>
      <c r="N424">
        <v>-6.2378986111489901E-5</v>
      </c>
      <c r="O424">
        <v>3.0468998327910788E-3</v>
      </c>
      <c r="P424">
        <v>-6.2131002181790764E-5</v>
      </c>
      <c r="Q424">
        <v>2.1680977147364683E-3</v>
      </c>
      <c r="R424">
        <v>95.948373267245472</v>
      </c>
      <c r="S424">
        <v>-2.4798392969913638E-7</v>
      </c>
      <c r="T424">
        <v>8.788021180546105E-4</v>
      </c>
      <c r="U424">
        <v>-0.32110074506761171</v>
      </c>
      <c r="V424">
        <v>-1137.9125059300704</v>
      </c>
      <c r="W424">
        <v>1137.9125512348219</v>
      </c>
      <c r="X424">
        <v>-90.016167953956639</v>
      </c>
      <c r="Y424">
        <v>3.3661790755840699</v>
      </c>
      <c r="Z424">
        <v>-86.649988878372568</v>
      </c>
      <c r="AA424">
        <v>-5.0357902746886105E-2</v>
      </c>
      <c r="AB424" s="7">
        <f t="shared" si="54"/>
        <v>22596503.107954264</v>
      </c>
      <c r="AC424" s="7">
        <f>等価回路パラメータ!$B$4/(等価回路パラメータ!$B$4^2+(AB424*等価回路パラメータ!$B$5)^2)</f>
        <v>2.2602335990845924E-11</v>
      </c>
      <c r="AD424" s="7">
        <f>-(AB424*等価回路パラメータ!$B$5)/(等価回路パラメータ!$B$4^2+(AB424*等価回路パラメータ!$B$5)^2)</f>
        <v>-9.8032541765637034E-6</v>
      </c>
      <c r="AE424" s="7">
        <f>AB424*等価回路パラメータ!$B$6</f>
        <v>2.4498977910989892E-4</v>
      </c>
      <c r="AF424" s="7">
        <f>1/等価回路パラメータ!$B$7</f>
        <v>2.0783638028968546E-5</v>
      </c>
      <c r="AG424" s="7">
        <f>AB424*等価回路パラメータ!$B$9-1/(AB424*等価回路パラメータ!$B$10)</f>
        <v>-1469.4400250698891</v>
      </c>
      <c r="AH424" s="7">
        <f>等価回路パラメータ!$B$8/(等価回路パラメータ!$B$8^2+AG424^2)</f>
        <v>7.995449990764493E-6</v>
      </c>
      <c r="AI424" s="7">
        <f>-AG424/(等価回路パラメータ!$B$8^2+AG424^2)</f>
        <v>6.8043739708778777E-4</v>
      </c>
      <c r="AJ424" s="7">
        <f t="shared" si="55"/>
        <v>2.8779110622069031E-5</v>
      </c>
      <c r="AK424" s="7">
        <f t="shared" si="56"/>
        <v>9.1562392202112304E-4</v>
      </c>
      <c r="AL424" s="7">
        <f t="shared" si="57"/>
        <v>34.293694284130787</v>
      </c>
      <c r="AM424" s="7">
        <f t="shared" si="58"/>
        <v>-1091.073566288399</v>
      </c>
      <c r="AN424" s="7">
        <f t="shared" si="59"/>
        <v>1091.6123783289281</v>
      </c>
      <c r="AO424" s="9">
        <f t="shared" si="60"/>
        <v>-88.199720584471095</v>
      </c>
      <c r="AP424" s="9">
        <f t="shared" si="61"/>
        <v>60.761369034084495</v>
      </c>
      <c r="AQ424" s="9">
        <f t="shared" si="62"/>
        <v>-1.5497317060985267</v>
      </c>
    </row>
    <row r="425" spans="1:43">
      <c r="A425">
        <v>3686865.0999389822</v>
      </c>
      <c r="B425">
        <v>-7.5038112201160051E-2</v>
      </c>
      <c r="C425">
        <v>-8.8753296483489876</v>
      </c>
      <c r="D425">
        <v>-2.3176853942188831E-2</v>
      </c>
      <c r="E425">
        <v>-6.3325373338300324</v>
      </c>
      <c r="F425">
        <v>0.97952751238838853</v>
      </c>
      <c r="G425">
        <v>-0.15295783766330817</v>
      </c>
      <c r="H425">
        <v>0.99124996098303286</v>
      </c>
      <c r="I425">
        <v>-0.1100048259228895</v>
      </c>
      <c r="J425">
        <v>-6.9899919052013164</v>
      </c>
      <c r="K425">
        <v>-319.85005402153462</v>
      </c>
      <c r="L425">
        <v>319.9264244235124</v>
      </c>
      <c r="M425">
        <v>-91.251940681773846</v>
      </c>
      <c r="N425">
        <v>-6.8293040462815408E-5</v>
      </c>
      <c r="O425">
        <v>3.1249725289484815E-3</v>
      </c>
      <c r="P425">
        <v>-6.9195314766218031E-5</v>
      </c>
      <c r="Q425">
        <v>2.2207520963824006E-3</v>
      </c>
      <c r="R425">
        <v>95.865637591892849</v>
      </c>
      <c r="S425">
        <v>9.0227430340262301E-7</v>
      </c>
      <c r="T425">
        <v>9.042204325660809E-4</v>
      </c>
      <c r="U425">
        <v>1.1035436687468505</v>
      </c>
      <c r="V425">
        <v>-1105.923918864579</v>
      </c>
      <c r="W425">
        <v>1105.9244694487127</v>
      </c>
      <c r="X425">
        <v>-89.942827555617939</v>
      </c>
      <c r="Y425">
        <v>3.4509057335428874</v>
      </c>
      <c r="Z425">
        <v>-86.491921822075057</v>
      </c>
      <c r="AA425">
        <v>-4.7740628853974343E-2</v>
      </c>
      <c r="AB425" s="7">
        <f t="shared" si="54"/>
        <v>23165256.625489809</v>
      </c>
      <c r="AC425" s="7">
        <f>等価回路パラメータ!$B$4/(等価回路パラメータ!$B$4^2+(AB425*等価回路パラメータ!$B$5)^2)</f>
        <v>2.1506095327880407E-11</v>
      </c>
      <c r="AD425" s="7">
        <f>-(AB425*等価回路パラメータ!$B$5)/(等価回路パラメータ!$B$4^2+(AB425*等価回路パラメータ!$B$5)^2)</f>
        <v>-9.5625646221029352E-6</v>
      </c>
      <c r="AE425" s="7">
        <f>AB425*等価回路パラメータ!$B$6</f>
        <v>2.5115616680109712E-4</v>
      </c>
      <c r="AF425" s="7">
        <f>1/等価回路パラメータ!$B$7</f>
        <v>2.0783638028968546E-5</v>
      </c>
      <c r="AG425" s="7">
        <f>AB425*等価回路パラメータ!$B$9-1/(AB425*等価回路パラメータ!$B$10)</f>
        <v>-1430.9923374861721</v>
      </c>
      <c r="AH425" s="7">
        <f>等価回路パラメータ!$B$8/(等価回路パラメータ!$B$8^2+AG425^2)</f>
        <v>8.4307994768666892E-6</v>
      </c>
      <c r="AI425" s="7">
        <f>-AG425/(等価回路パラメータ!$B$8^2+AG425^2)</f>
        <v>6.9871403405981781E-4</v>
      </c>
      <c r="AJ425" s="7">
        <f t="shared" si="55"/>
        <v>2.9214459011930565E-5</v>
      </c>
      <c r="AK425" s="7">
        <f t="shared" si="56"/>
        <v>9.40307636238812E-4</v>
      </c>
      <c r="AL425" s="7">
        <f t="shared" si="57"/>
        <v>33.009496995430247</v>
      </c>
      <c r="AM425" s="7">
        <f t="shared" si="58"/>
        <v>-1062.4561653025812</v>
      </c>
      <c r="AN425" s="7">
        <f t="shared" si="59"/>
        <v>1062.9688283676794</v>
      </c>
      <c r="AO425" s="9">
        <f t="shared" si="60"/>
        <v>-88.220447369085065</v>
      </c>
      <c r="AP425" s="9">
        <f t="shared" si="61"/>
        <v>60.530410579903311</v>
      </c>
      <c r="AQ425" s="9">
        <f t="shared" si="62"/>
        <v>-1.7285255470100083</v>
      </c>
    </row>
    <row r="426" spans="1:43">
      <c r="A426">
        <v>3779663.418521788</v>
      </c>
      <c r="B426">
        <v>-7.6615785430479769E-2</v>
      </c>
      <c r="C426">
        <v>-9.1037817065400333</v>
      </c>
      <c r="D426">
        <v>-2.2926941066972441E-2</v>
      </c>
      <c r="E426">
        <v>-6.4966553386454864</v>
      </c>
      <c r="F426">
        <v>0.97873205854953282</v>
      </c>
      <c r="G426">
        <v>-0.15683373401921752</v>
      </c>
      <c r="H426">
        <v>0.99095930889855088</v>
      </c>
      <c r="I426">
        <v>-0.11284695351337598</v>
      </c>
      <c r="J426">
        <v>-7.5173805818392152</v>
      </c>
      <c r="K426">
        <v>-311.79985627231287</v>
      </c>
      <c r="L426">
        <v>311.89046375650406</v>
      </c>
      <c r="M426">
        <v>-91.381112743888124</v>
      </c>
      <c r="N426">
        <v>-7.7279151588591888E-5</v>
      </c>
      <c r="O426">
        <v>3.2053223986531166E-3</v>
      </c>
      <c r="P426">
        <v>-7.6214092912991454E-5</v>
      </c>
      <c r="Q426">
        <v>2.2779972236266622E-3</v>
      </c>
      <c r="R426">
        <v>95.922434974802783</v>
      </c>
      <c r="S426">
        <v>-1.065058675600434E-6</v>
      </c>
      <c r="T426">
        <v>9.2732517502645438E-4</v>
      </c>
      <c r="U426">
        <v>-1.2385366460866269</v>
      </c>
      <c r="V426">
        <v>-1078.368956021573</v>
      </c>
      <c r="W426">
        <v>1078.3696672681779</v>
      </c>
      <c r="X426">
        <v>-90.065805762484217</v>
      </c>
      <c r="Y426">
        <v>3.5377649597363936</v>
      </c>
      <c r="Z426">
        <v>-86.528040802747825</v>
      </c>
      <c r="AA426">
        <v>-4.5408209891557749E-2</v>
      </c>
      <c r="AB426" s="7">
        <f t="shared" si="54"/>
        <v>23748325.657340266</v>
      </c>
      <c r="AC426" s="7">
        <f>等価回路パラメータ!$B$4/(等価回路パラメータ!$B$4^2+(AB426*等価回路パラメータ!$B$5)^2)</f>
        <v>2.0463023664420975E-11</v>
      </c>
      <c r="AD426" s="7">
        <f>-(AB426*等価回路パラメータ!$B$5)/(等価回路パラメータ!$B$4^2+(AB426*等価回路パラメータ!$B$5)^2)</f>
        <v>-9.3277844790051703E-6</v>
      </c>
      <c r="AE426" s="7">
        <f>AB426*等価回路パラメータ!$B$6</f>
        <v>2.5747776234339955E-4</v>
      </c>
      <c r="AF426" s="7">
        <f>1/等価回路パラメータ!$B$7</f>
        <v>2.0783638028968546E-5</v>
      </c>
      <c r="AG426" s="7">
        <f>AB426*等価回路パラメータ!$B$9-1/(AB426*等価回路パラメータ!$B$10)</f>
        <v>-1393.4289652209952</v>
      </c>
      <c r="AH426" s="7">
        <f>等価回路パラメータ!$B$8/(等価回路パラメータ!$B$8^2+AG426^2)</f>
        <v>8.891402161397415E-6</v>
      </c>
      <c r="AI426" s="7">
        <f>-AG426/(等価回路パラメータ!$B$8^2+AG426^2)</f>
        <v>7.1754391558590262E-4</v>
      </c>
      <c r="AJ426" s="7">
        <f t="shared" si="55"/>
        <v>2.9675060653389625E-5</v>
      </c>
      <c r="AK426" s="7">
        <f t="shared" si="56"/>
        <v>9.6569389345029693E-4</v>
      </c>
      <c r="AL426" s="7">
        <f t="shared" si="57"/>
        <v>31.790893898278753</v>
      </c>
      <c r="AM426" s="7">
        <f t="shared" si="58"/>
        <v>-1034.5479142731715</v>
      </c>
      <c r="AN426" s="7">
        <f t="shared" si="59"/>
        <v>1035.0362543707447</v>
      </c>
      <c r="AO426" s="9">
        <f t="shared" si="60"/>
        <v>-88.239896855509556</v>
      </c>
      <c r="AP426" s="9">
        <f t="shared" si="61"/>
        <v>60.299111243151557</v>
      </c>
      <c r="AQ426" s="9">
        <f t="shared" si="62"/>
        <v>-1.7118560527617319</v>
      </c>
    </row>
    <row r="427" spans="1:43">
      <c r="A427">
        <v>3874797.4688708428</v>
      </c>
      <c r="B427">
        <v>-7.7742699866619469E-2</v>
      </c>
      <c r="C427">
        <v>-9.3362699079467149</v>
      </c>
      <c r="D427">
        <v>-2.3349308873636801E-2</v>
      </c>
      <c r="E427">
        <v>-6.6618048304190438</v>
      </c>
      <c r="F427">
        <v>0.97796073150831409</v>
      </c>
      <c r="G427">
        <v>-0.16078295652725763</v>
      </c>
      <c r="H427">
        <v>0.99058175237587898</v>
      </c>
      <c r="I427">
        <v>-0.11569719812652234</v>
      </c>
      <c r="J427">
        <v>-8.1263006815607817</v>
      </c>
      <c r="K427">
        <v>-304.02191381144434</v>
      </c>
      <c r="L427">
        <v>304.13049968778273</v>
      </c>
      <c r="M427">
        <v>-91.531112969551458</v>
      </c>
      <c r="N427">
        <v>-8.7856305524207706E-5</v>
      </c>
      <c r="O427">
        <v>3.2868882401164692E-3</v>
      </c>
      <c r="P427">
        <v>-8.1890850052161924E-5</v>
      </c>
      <c r="Q427">
        <v>2.3357611451234701E-3</v>
      </c>
      <c r="R427">
        <v>95.939964634259312</v>
      </c>
      <c r="S427">
        <v>-5.9654554720457823E-6</v>
      </c>
      <c r="T427">
        <v>9.5112709499299911E-4</v>
      </c>
      <c r="U427">
        <v>-6.5940072010617428</v>
      </c>
      <c r="V427">
        <v>-1051.3428426208593</v>
      </c>
      <c r="W427">
        <v>1051.3635211767037</v>
      </c>
      <c r="X427">
        <v>-90.359353593751493</v>
      </c>
      <c r="Y427">
        <v>3.6268104308631095</v>
      </c>
      <c r="Z427">
        <v>-86.73254316288839</v>
      </c>
      <c r="AA427">
        <v>-4.3183266127237108E-2</v>
      </c>
      <c r="AB427" s="7">
        <f t="shared" si="54"/>
        <v>24346070.524705932</v>
      </c>
      <c r="AC427" s="7">
        <f>等価回路パラメータ!$B$4/(等価回路パラメータ!$B$4^2+(AB427*等価回路パラメータ!$B$5)^2)</f>
        <v>1.9470542239613387E-11</v>
      </c>
      <c r="AD427" s="7">
        <f>-(AB427*等価回路パラメータ!$B$5)/(等価回路パラメータ!$B$4^2+(AB427*等価回路パラメータ!$B$5)^2)</f>
        <v>-9.0987686593677181E-6</v>
      </c>
      <c r="AE427" s="7">
        <f>AB427*等価回路パラメータ!$B$6</f>
        <v>2.6395847231521998E-4</v>
      </c>
      <c r="AF427" s="7">
        <f>1/等価回路パラメータ!$B$7</f>
        <v>2.0783638028968546E-5</v>
      </c>
      <c r="AG427" s="7">
        <f>AB427*等価回路パラメータ!$B$9-1/(AB427*等価回路パラメータ!$B$10)</f>
        <v>-1356.7266951063764</v>
      </c>
      <c r="AH427" s="7">
        <f>等価回路パラメータ!$B$8/(等価回路パラメータ!$B$8^2+AG427^2)</f>
        <v>9.3788917898596646E-6</v>
      </c>
      <c r="AI427" s="7">
        <f>-AG427/(等価回路パラメータ!$B$8^2+AG427^2)</f>
        <v>7.3694876213301118E-4</v>
      </c>
      <c r="AJ427" s="7">
        <f t="shared" si="55"/>
        <v>3.0162549289370452E-5</v>
      </c>
      <c r="AK427" s="7">
        <f t="shared" si="56"/>
        <v>9.9180846578886348E-4</v>
      </c>
      <c r="AL427" s="7">
        <f t="shared" si="57"/>
        <v>30.63451030865005</v>
      </c>
      <c r="AM427" s="7">
        <f t="shared" si="58"/>
        <v>-1007.3275431040163</v>
      </c>
      <c r="AN427" s="7">
        <f t="shared" si="59"/>
        <v>1007.793258718188</v>
      </c>
      <c r="AO427" s="9">
        <f t="shared" si="60"/>
        <v>-88.258076688934779</v>
      </c>
      <c r="AP427" s="9">
        <f t="shared" si="61"/>
        <v>60.067428979357416</v>
      </c>
      <c r="AQ427" s="9">
        <f t="shared" si="62"/>
        <v>-1.525533526046388</v>
      </c>
    </row>
    <row r="428" spans="1:43">
      <c r="A428">
        <v>3972326.0413065651</v>
      </c>
      <c r="B428">
        <v>-8.1030353685415515E-2</v>
      </c>
      <c r="C428">
        <v>-9.5719630938267635</v>
      </c>
      <c r="D428">
        <v>-2.3073415267552341E-2</v>
      </c>
      <c r="E428">
        <v>-6.8233904074355536</v>
      </c>
      <c r="F428">
        <v>0.97692121890341577</v>
      </c>
      <c r="G428">
        <v>-0.16474217814081188</v>
      </c>
      <c r="H428">
        <v>0.99028297850217795</v>
      </c>
      <c r="I428">
        <v>-0.1184941370404306</v>
      </c>
      <c r="J428">
        <v>-8.26712418814245</v>
      </c>
      <c r="K428">
        <v>-296.47217489791666</v>
      </c>
      <c r="L428">
        <v>296.58741684542696</v>
      </c>
      <c r="M428">
        <v>-91.59727843192104</v>
      </c>
      <c r="N428">
        <v>-9.3982938266329888E-5</v>
      </c>
      <c r="O428">
        <v>3.3703771078073185E-3</v>
      </c>
      <c r="P428">
        <v>-8.9192681510671216E-5</v>
      </c>
      <c r="Q428">
        <v>2.3920753802456505E-3</v>
      </c>
      <c r="R428">
        <v>95.840728342958045</v>
      </c>
      <c r="S428">
        <v>-4.7902567556586719E-6</v>
      </c>
      <c r="T428">
        <v>9.7830172756166803E-4</v>
      </c>
      <c r="U428">
        <v>-5.0049845219751292</v>
      </c>
      <c r="V428">
        <v>-1022.1550230023971</v>
      </c>
      <c r="W428">
        <v>1022.1672763883104</v>
      </c>
      <c r="X428">
        <v>-90.280546679731216</v>
      </c>
      <c r="Y428">
        <v>3.7180971746629452</v>
      </c>
      <c r="Z428">
        <v>-86.562449505068273</v>
      </c>
      <c r="AA428">
        <v>-4.095359314048979E-2</v>
      </c>
      <c r="AB428" s="7">
        <f t="shared" si="54"/>
        <v>24958860.618064258</v>
      </c>
      <c r="AC428" s="7">
        <f>等価回路パラメータ!$B$4/(等価回路パラメータ!$B$4^2+(AB428*等価回路パラメータ!$B$5)^2)</f>
        <v>1.8526197365627284E-11</v>
      </c>
      <c r="AD428" s="7">
        <f>-(AB428*等価回路パラメータ!$B$5)/(等価回路パラメータ!$B$4^2+(AB428*等価回路パラメータ!$B$5)^2)</f>
        <v>-8.8753756374869383E-6</v>
      </c>
      <c r="AE428" s="7">
        <f>AB428*等価回路パラメータ!$B$6</f>
        <v>2.7060230162347007E-4</v>
      </c>
      <c r="AF428" s="7">
        <f>1/等価回路パラメータ!$B$7</f>
        <v>2.0783638028968546E-5</v>
      </c>
      <c r="AG428" s="7">
        <f>AB428*等価回路パラメータ!$B$9-1/(AB428*等価回路パラメータ!$B$10)</f>
        <v>-1320.8628461126291</v>
      </c>
      <c r="AH428" s="7">
        <f>等価回路パラメータ!$B$8/(等価回路パラメータ!$B$8^2+AG428^2)</f>
        <v>9.8950261474469744E-6</v>
      </c>
      <c r="AI428" s="7">
        <f>-AG428/(等価回路パラメータ!$B$8^2+AG428^2)</f>
        <v>7.5695152571908161E-4</v>
      </c>
      <c r="AJ428" s="7">
        <f t="shared" si="55"/>
        <v>3.0678682702612887E-5</v>
      </c>
      <c r="AK428" s="7">
        <f t="shared" si="56"/>
        <v>1.0186784517050647E-3</v>
      </c>
      <c r="AL428" s="7">
        <f t="shared" si="57"/>
        <v>29.537160943320707</v>
      </c>
      <c r="AM428" s="7">
        <f t="shared" si="58"/>
        <v>-980.77448986890806</v>
      </c>
      <c r="AN428" s="7">
        <f t="shared" si="59"/>
        <v>981.21916198890472</v>
      </c>
      <c r="AO428" s="9">
        <f t="shared" si="60"/>
        <v>-88.274992558525071</v>
      </c>
      <c r="AP428" s="9">
        <f t="shared" si="61"/>
        <v>59.83532041695652</v>
      </c>
      <c r="AQ428" s="9">
        <f t="shared" si="62"/>
        <v>-1.712543053456784</v>
      </c>
    </row>
    <row r="429" spans="1:43">
      <c r="A429">
        <v>4072309.4059005249</v>
      </c>
      <c r="B429">
        <v>-8.2802334701736216E-2</v>
      </c>
      <c r="C429">
        <v>-9.81616832712443</v>
      </c>
      <c r="D429">
        <v>-2.2562521485611511E-2</v>
      </c>
      <c r="E429">
        <v>-6.9967461375101507</v>
      </c>
      <c r="F429">
        <v>0.97601105260053944</v>
      </c>
      <c r="G429">
        <v>-0.16887003433436393</v>
      </c>
      <c r="H429">
        <v>0.98997815474055983</v>
      </c>
      <c r="I429">
        <v>-0.12149696436649661</v>
      </c>
      <c r="J429">
        <v>-8.7362483471950672</v>
      </c>
      <c r="K429">
        <v>-289.06800436199609</v>
      </c>
      <c r="L429">
        <v>289.19998821059943</v>
      </c>
      <c r="M429">
        <v>-91.73107309714598</v>
      </c>
      <c r="N429">
        <v>-1.0445480664301269E-4</v>
      </c>
      <c r="O429">
        <v>3.4562367394246922E-3</v>
      </c>
      <c r="P429">
        <v>-9.7697093892375547E-5</v>
      </c>
      <c r="Q429">
        <v>2.4524058108629952E-3</v>
      </c>
      <c r="R429">
        <v>95.845494131805097</v>
      </c>
      <c r="S429">
        <v>-6.7577127506371462E-6</v>
      </c>
      <c r="T429">
        <v>1.003830928561697E-3</v>
      </c>
      <c r="U429">
        <v>-6.7059282328534655</v>
      </c>
      <c r="V429">
        <v>-996.13854764967743</v>
      </c>
      <c r="W429">
        <v>996.16111929098736</v>
      </c>
      <c r="X429">
        <v>-90.385704962803615</v>
      </c>
      <c r="Y429">
        <v>3.8116816039228913</v>
      </c>
      <c r="Z429">
        <v>-86.574023358880723</v>
      </c>
      <c r="AA429">
        <v>-3.8931318340672372E-2</v>
      </c>
      <c r="AB429" s="7">
        <f t="shared" si="54"/>
        <v>25587074.625443406</v>
      </c>
      <c r="AC429" s="7">
        <f>等価回路パラメータ!$B$4/(等価回路パラメータ!$B$4^2+(AB429*等価回路パラメータ!$B$5)^2)</f>
        <v>1.7627654361463072E-11</v>
      </c>
      <c r="AD429" s="7">
        <f>-(AB429*等価回路パラメータ!$B$5)/(等価回路パラメータ!$B$4^2+(AB429*等価回路パラメータ!$B$5)^2)</f>
        <v>-8.6574673623991021E-6</v>
      </c>
      <c r="AE429" s="7">
        <f>AB429*等価回路パラメータ!$B$6</f>
        <v>2.7741335597848595E-4</v>
      </c>
      <c r="AF429" s="7">
        <f>1/等価回路パラメータ!$B$7</f>
        <v>2.0783638028968546E-5</v>
      </c>
      <c r="AG429" s="7">
        <f>AB429*等価回路パラメータ!$B$9-1/(AB429*等価回路パラメータ!$B$10)</f>
        <v>-1285.8152553320879</v>
      </c>
      <c r="AH429" s="7">
        <f>等価回路パラメータ!$B$8/(等価回路パラメータ!$B$8^2+AG429^2)</f>
        <v>1.0441698441228961E-5</v>
      </c>
      <c r="AI429" s="7">
        <f>-AG429/(等価回路パラメータ!$B$8^2+AG429^2)</f>
        <v>7.7757648567132063E-4</v>
      </c>
      <c r="AJ429" s="7">
        <f t="shared" si="55"/>
        <v>3.122535409785187E-5</v>
      </c>
      <c r="AK429" s="7">
        <f t="shared" si="56"/>
        <v>1.0463323742874076E-3</v>
      </c>
      <c r="AL429" s="7">
        <f t="shared" si="57"/>
        <v>28.495838588450603</v>
      </c>
      <c r="AM429" s="7">
        <f t="shared" si="58"/>
        <v>-954.86886567013926</v>
      </c>
      <c r="AN429" s="7">
        <f t="shared" si="59"/>
        <v>955.29396702954091</v>
      </c>
      <c r="AO429" s="9">
        <f t="shared" si="60"/>
        <v>-88.290648152003243</v>
      </c>
      <c r="AP429" s="9">
        <f t="shared" si="61"/>
        <v>59.60274070106702</v>
      </c>
      <c r="AQ429" s="9">
        <f t="shared" si="62"/>
        <v>-1.71662479312252</v>
      </c>
    </row>
    <row r="430" spans="1:43">
      <c r="A430">
        <v>4174809.3497207561</v>
      </c>
      <c r="B430">
        <v>-8.415503119133444E-2</v>
      </c>
      <c r="C430">
        <v>-10.071240051402899</v>
      </c>
      <c r="D430">
        <v>-2.2737602154284602E-2</v>
      </c>
      <c r="E430">
        <v>-7.1686199183109096</v>
      </c>
      <c r="F430">
        <v>0.97509773214715245</v>
      </c>
      <c r="G430">
        <v>-0.17318641972739512</v>
      </c>
      <c r="H430">
        <v>0.98958929168768728</v>
      </c>
      <c r="I430">
        <v>-0.12446360464487842</v>
      </c>
      <c r="J430">
        <v>-9.290861833174624</v>
      </c>
      <c r="K430">
        <v>-281.72665424738125</v>
      </c>
      <c r="L430">
        <v>281.87981096032161</v>
      </c>
      <c r="M430">
        <v>-91.888831987857131</v>
      </c>
      <c r="N430">
        <v>-1.169305677762666E-4</v>
      </c>
      <c r="O430">
        <v>3.5456837299234741E-3</v>
      </c>
      <c r="P430">
        <v>-1.047409856884919E-4</v>
      </c>
      <c r="Q430">
        <v>2.5123884724974122E-3</v>
      </c>
      <c r="R430">
        <v>95.778995127479348</v>
      </c>
      <c r="S430">
        <v>-1.2189582087774697E-5</v>
      </c>
      <c r="T430">
        <v>1.0332952574260619E-3</v>
      </c>
      <c r="U430">
        <v>-11.415094468943009</v>
      </c>
      <c r="V430">
        <v>-967.64293417893373</v>
      </c>
      <c r="W430">
        <v>967.71026265517673</v>
      </c>
      <c r="X430">
        <v>-90.675875755053923</v>
      </c>
      <c r="Y430">
        <v>3.9076215513386279</v>
      </c>
      <c r="Z430">
        <v>-86.768254203715301</v>
      </c>
      <c r="AA430">
        <v>-3.6889147077536349E-2</v>
      </c>
      <c r="AB430" s="7">
        <f t="shared" si="54"/>
        <v>26231100.766441416</v>
      </c>
      <c r="AC430" s="7">
        <f>等価回路パラメータ!$B$4/(等価回路パラメータ!$B$4^2+(AB430*等価回路パラメータ!$B$5)^2)</f>
        <v>1.6772691780976478E-11</v>
      </c>
      <c r="AD430" s="7">
        <f>-(AB430*等価回路パラメータ!$B$5)/(等価回路パラメータ!$B$4^2+(AB430*等価回路パラメータ!$B$5)^2)</f>
        <v>-8.4449091725685506E-6</v>
      </c>
      <c r="AE430" s="7">
        <f>AB430*等価回路パラメータ!$B$6</f>
        <v>2.8439584443124845E-4</v>
      </c>
      <c r="AF430" s="7">
        <f>1/等価回路パラメータ!$B$7</f>
        <v>2.0783638028968546E-5</v>
      </c>
      <c r="AG430" s="7">
        <f>AB430*等価回路パラメータ!$B$9-1/(AB430*等価回路パラメータ!$B$10)</f>
        <v>-1251.5622642830167</v>
      </c>
      <c r="AH430" s="7">
        <f>等価回路パラメータ!$B$8/(等価回路パラメータ!$B$8^2+AG430^2)</f>
        <v>1.10209499360559E-5</v>
      </c>
      <c r="AI430" s="7">
        <f>-AG430/(等価回路パラメータ!$B$8^2+AG430^2)</f>
        <v>7.9884935356197605E-4</v>
      </c>
      <c r="AJ430" s="7">
        <f t="shared" si="55"/>
        <v>3.1804604737716225E-5</v>
      </c>
      <c r="AK430" s="7">
        <f t="shared" si="56"/>
        <v>1.0748002888206561E-3</v>
      </c>
      <c r="AL430" s="7">
        <f t="shared" si="57"/>
        <v>27.507703558798624</v>
      </c>
      <c r="AM430" s="7">
        <f t="shared" si="58"/>
        <v>-929.59142154434858</v>
      </c>
      <c r="AN430" s="7">
        <f t="shared" si="59"/>
        <v>929.99832514038508</v>
      </c>
      <c r="AO430" s="9">
        <f t="shared" si="60"/>
        <v>-88.30504509897969</v>
      </c>
      <c r="AP430" s="9">
        <f t="shared" si="61"/>
        <v>59.369643328434748</v>
      </c>
      <c r="AQ430" s="9">
        <f t="shared" si="62"/>
        <v>-1.5367908952644029</v>
      </c>
    </row>
    <row r="431" spans="1:43">
      <c r="A431">
        <v>4279889.215014521</v>
      </c>
      <c r="B431">
        <v>-8.7248243945744569E-2</v>
      </c>
      <c r="C431">
        <v>-10.32543964606052</v>
      </c>
      <c r="D431">
        <v>-2.3431863896536769E-2</v>
      </c>
      <c r="E431">
        <v>-7.3519821352949588</v>
      </c>
      <c r="F431">
        <v>0.97397286337409861</v>
      </c>
      <c r="G431">
        <v>-0.17744763528212734</v>
      </c>
      <c r="H431">
        <v>0.98910684480832956</v>
      </c>
      <c r="I431">
        <v>-0.12761971813239326</v>
      </c>
      <c r="J431">
        <v>-9.503143872312064</v>
      </c>
      <c r="K431">
        <v>-274.73563196522701</v>
      </c>
      <c r="L431">
        <v>274.89994036883769</v>
      </c>
      <c r="M431">
        <v>-91.981079160053312</v>
      </c>
      <c r="N431">
        <v>-1.2575290111973346E-4</v>
      </c>
      <c r="O431">
        <v>3.6355129654777217E-3</v>
      </c>
      <c r="P431">
        <v>-1.1128753910265116E-4</v>
      </c>
      <c r="Q431">
        <v>2.5765087679071193E-3</v>
      </c>
      <c r="R431">
        <v>95.811850665072811</v>
      </c>
      <c r="S431">
        <v>-1.4465362017082305E-5</v>
      </c>
      <c r="T431">
        <v>1.0590041975706023E-3</v>
      </c>
      <c r="U431">
        <v>-12.895937544867982</v>
      </c>
      <c r="V431">
        <v>-944.1071696301824</v>
      </c>
      <c r="W431">
        <v>944.19524090744869</v>
      </c>
      <c r="X431">
        <v>-90.782577306587854</v>
      </c>
      <c r="Y431">
        <v>4.0059763052535917</v>
      </c>
      <c r="Z431">
        <v>-86.776601001334257</v>
      </c>
      <c r="AA431">
        <v>-3.5108227177471987E-2</v>
      </c>
      <c r="AB431" s="7">
        <f t="shared" si="54"/>
        <v>26891337.032135613</v>
      </c>
      <c r="AC431" s="7">
        <f>等価回路パラメータ!$B$4/(等価回路パラメータ!$B$4^2+(AB431*等価回路パラメータ!$B$5)^2)</f>
        <v>1.595919592085101E-11</v>
      </c>
      <c r="AD431" s="7">
        <f>-(AB431*等価回路パラメータ!$B$5)/(等価回路パラメータ!$B$4^2+(AB431*等価回路パラメータ!$B$5)^2)</f>
        <v>-8.2375697126704443E-6</v>
      </c>
      <c r="AE431" s="7">
        <f>AB431*等価回路パラメータ!$B$6</f>
        <v>2.9155408197446494E-4</v>
      </c>
      <c r="AF431" s="7">
        <f>1/等価回路パラメータ!$B$7</f>
        <v>2.0783638028968546E-5</v>
      </c>
      <c r="AG431" s="7">
        <f>AB431*等価回路パラメータ!$B$9-1/(AB431*等価回路パラメータ!$B$10)</f>
        <v>-1218.0827055252428</v>
      </c>
      <c r="AH431" s="7">
        <f>等価回路パラメータ!$B$8/(等価回路パラメータ!$B$8^2+AG431^2)</f>
        <v>1.1634984005702579E-5</v>
      </c>
      <c r="AI431" s="7">
        <f>-AG431/(等価回路パラメータ!$B$8^2+AG431^2)</f>
        <v>8.2079738835040268E-4</v>
      </c>
      <c r="AJ431" s="7">
        <f t="shared" si="55"/>
        <v>3.2418637993867047E-5</v>
      </c>
      <c r="AK431" s="7">
        <f t="shared" si="56"/>
        <v>1.1041139006121971E-3</v>
      </c>
      <c r="AL431" s="7">
        <f t="shared" si="57"/>
        <v>26.570073886210928</v>
      </c>
      <c r="AM431" s="7">
        <f t="shared" si="58"/>
        <v>-904.92351725598337</v>
      </c>
      <c r="AN431" s="7">
        <f t="shared" si="59"/>
        <v>905.31350421235777</v>
      </c>
      <c r="AO431" s="9">
        <f t="shared" si="60"/>
        <v>-88.318182902236714</v>
      </c>
      <c r="AP431" s="9">
        <f t="shared" si="61"/>
        <v>59.135979972441774</v>
      </c>
      <c r="AQ431" s="9">
        <f t="shared" si="62"/>
        <v>-1.5415819009024574</v>
      </c>
    </row>
    <row r="432" spans="1:43">
      <c r="A432">
        <v>4387613.9383521369</v>
      </c>
      <c r="B432">
        <v>-8.9311420445812709E-2</v>
      </c>
      <c r="C432">
        <v>-10.59257778762696</v>
      </c>
      <c r="D432">
        <v>-2.3061281291071892E-2</v>
      </c>
      <c r="E432">
        <v>-7.5412303043148752</v>
      </c>
      <c r="F432">
        <v>0.97290381792334257</v>
      </c>
      <c r="G432">
        <v>-0.18194355774021029</v>
      </c>
      <c r="H432">
        <v>0.98872210451824338</v>
      </c>
      <c r="I432">
        <v>-0.13089162391785361</v>
      </c>
      <c r="J432">
        <v>-9.92165687219026</v>
      </c>
      <c r="K432">
        <v>-267.77232323475801</v>
      </c>
      <c r="L432">
        <v>267.95607170883289</v>
      </c>
      <c r="M432">
        <v>-92.121986030900999</v>
      </c>
      <c r="N432">
        <v>-1.381837577976698E-4</v>
      </c>
      <c r="O432">
        <v>3.7293958393687914E-3</v>
      </c>
      <c r="P432">
        <v>-1.207582617241365E-4</v>
      </c>
      <c r="Q432">
        <v>2.6423396471940762E-3</v>
      </c>
      <c r="R432">
        <v>95.847406377912861</v>
      </c>
      <c r="S432">
        <v>-1.7425496073533302E-5</v>
      </c>
      <c r="T432">
        <v>1.0870561921747153E-3</v>
      </c>
      <c r="U432">
        <v>-14.742447161326872</v>
      </c>
      <c r="V432">
        <v>-919.67932544943744</v>
      </c>
      <c r="W432">
        <v>919.79747847416752</v>
      </c>
      <c r="X432">
        <v>-90.918371915112104</v>
      </c>
      <c r="Y432">
        <v>4.1068066462976009</v>
      </c>
      <c r="Z432">
        <v>-86.811565268814505</v>
      </c>
      <c r="AA432">
        <v>-3.3360161755633153E-2</v>
      </c>
      <c r="AB432" s="7">
        <f t="shared" si="54"/>
        <v>27568191.431030504</v>
      </c>
      <c r="AC432" s="7">
        <f>等価回路パラメータ!$B$4/(等価回路パラメータ!$B$4^2+(AB432*等価回路パラメータ!$B$5)^2)</f>
        <v>1.5185155594940372E-11</v>
      </c>
      <c r="AD432" s="7">
        <f>-(AB432*等価回路パラメータ!$B$5)/(等価回路パラメータ!$B$4^2+(AB432*等価回路パラメータ!$B$5)^2)</f>
        <v>-8.0353208524166638E-6</v>
      </c>
      <c r="AE432" s="7">
        <f>AB432*等価回路パラメータ!$B$6</f>
        <v>2.9889249220911985E-4</v>
      </c>
      <c r="AF432" s="7">
        <f>1/等価回路パラメータ!$B$7</f>
        <v>2.0783638028968546E-5</v>
      </c>
      <c r="AG432" s="7">
        <f>AB432*等価回路パラメータ!$B$9-1/(AB432*等価回路パラメータ!$B$10)</f>
        <v>-1185.3558895792421</v>
      </c>
      <c r="AH432" s="7">
        <f>等価回路パラメータ!$B$8/(等価回路パラメータ!$B$8^2+AG432^2)</f>
        <v>1.2286181784567033E-5</v>
      </c>
      <c r="AI432" s="7">
        <f>-AG432/(等価回路パラメータ!$B$8^2+AG432^2)</f>
        <v>8.4344952289315718E-4</v>
      </c>
      <c r="AJ432" s="7">
        <f t="shared" si="55"/>
        <v>3.3069834998691174E-5</v>
      </c>
      <c r="AK432" s="7">
        <f t="shared" si="56"/>
        <v>1.1343066942498604E-3</v>
      </c>
      <c r="AL432" s="7">
        <f t="shared" si="57"/>
        <v>25.680416181608447</v>
      </c>
      <c r="AM432" s="7">
        <f t="shared" si="58"/>
        <v>-880.84709183078098</v>
      </c>
      <c r="AN432" s="7">
        <f t="shared" si="59"/>
        <v>881.22135866194537</v>
      </c>
      <c r="AO432" s="9">
        <f t="shared" si="60"/>
        <v>-88.330058856033332</v>
      </c>
      <c r="AP432" s="9">
        <f t="shared" si="61"/>
        <v>58.9017002969602</v>
      </c>
      <c r="AQ432" s="9">
        <f t="shared" si="62"/>
        <v>-1.5184935872188134</v>
      </c>
    </row>
    <row r="433" spans="1:43">
      <c r="A433">
        <v>4498050.0907560606</v>
      </c>
      <c r="B433">
        <v>-9.1579710628316158E-2</v>
      </c>
      <c r="C433">
        <v>-10.867969988537009</v>
      </c>
      <c r="D433">
        <v>-2.2631424087803199E-2</v>
      </c>
      <c r="E433">
        <v>-7.7289451932673181</v>
      </c>
      <c r="F433">
        <v>0.97176426522338288</v>
      </c>
      <c r="G433">
        <v>-0.18656897268424677</v>
      </c>
      <c r="H433">
        <v>0.98833687691561212</v>
      </c>
      <c r="I433">
        <v>-0.13413684753889171</v>
      </c>
      <c r="J433">
        <v>-10.30750789679108</v>
      </c>
      <c r="K433">
        <v>-260.94853697726842</v>
      </c>
      <c r="L433">
        <v>261.15203171642997</v>
      </c>
      <c r="M433">
        <v>-92.262016266962277</v>
      </c>
      <c r="N433">
        <v>-1.5113562918829583E-4</v>
      </c>
      <c r="O433">
        <v>3.8262033574674955E-3</v>
      </c>
      <c r="P433">
        <v>-1.3050963665675296E-4</v>
      </c>
      <c r="Q433">
        <v>2.707583725777305E-3</v>
      </c>
      <c r="R433">
        <v>95.802697857505677</v>
      </c>
      <c r="S433">
        <v>-2.0625992531542875E-5</v>
      </c>
      <c r="T433">
        <v>1.1186196316901906E-3</v>
      </c>
      <c r="U433">
        <v>-16.477918561769535</v>
      </c>
      <c r="V433">
        <v>-893.65508905324873</v>
      </c>
      <c r="W433">
        <v>893.80699258335312</v>
      </c>
      <c r="X433">
        <v>-91.056345144655481</v>
      </c>
      <c r="Y433">
        <v>4.2101748849476728</v>
      </c>
      <c r="Z433">
        <v>-86.846170259707804</v>
      </c>
      <c r="AA433">
        <v>-3.1620284783921912E-2</v>
      </c>
      <c r="AB433" s="7">
        <f t="shared" si="54"/>
        <v>28262082.241196282</v>
      </c>
      <c r="AC433" s="7">
        <f>等価回路パラメータ!$B$4/(等価回路パラメータ!$B$4^2+(AB433*等価回路パラメータ!$B$5)^2)</f>
        <v>1.4448657162061506E-11</v>
      </c>
      <c r="AD433" s="7">
        <f>-(AB433*等価回路パラメータ!$B$5)/(等価回路パラメータ!$B$4^2+(AB433*等価回路パラメータ!$B$5)^2)</f>
        <v>-7.8380376073746663E-6</v>
      </c>
      <c r="AE433" s="7">
        <f>AB433*等価回路パラメータ!$B$6</f>
        <v>3.0641561007814364E-4</v>
      </c>
      <c r="AF433" s="7">
        <f>1/等価回路パラメータ!$B$7</f>
        <v>2.0783638028968546E-5</v>
      </c>
      <c r="AG433" s="7">
        <f>AB433*等価回路パラメータ!$B$9-1/(AB433*等価回路パラメータ!$B$10)</f>
        <v>-1153.3615921405851</v>
      </c>
      <c r="AH433" s="7">
        <f>等価回路パラメータ!$B$8/(等価回路パラメータ!$B$8^2+AG433^2)</f>
        <v>1.2977119632988836E-5</v>
      </c>
      <c r="AI433" s="7">
        <f>-AG433/(等価回路パラメータ!$B$8^2+AG433^2)</f>
        <v>8.6683650313639719E-4</v>
      </c>
      <c r="AJ433" s="7">
        <f t="shared" si="55"/>
        <v>3.3760772110614541E-5</v>
      </c>
      <c r="AK433" s="7">
        <f t="shared" si="56"/>
        <v>1.1654140756071662E-3</v>
      </c>
      <c r="AL433" s="7">
        <f t="shared" si="57"/>
        <v>24.836337119744726</v>
      </c>
      <c r="AM433" s="7">
        <f t="shared" si="58"/>
        <v>-857.34463569258617</v>
      </c>
      <c r="AN433" s="7">
        <f t="shared" si="59"/>
        <v>857.70430102243222</v>
      </c>
      <c r="AO433" s="9">
        <f t="shared" si="60"/>
        <v>-88.340667950333071</v>
      </c>
      <c r="AP433" s="9">
        <f t="shared" si="61"/>
        <v>58.666751757706123</v>
      </c>
      <c r="AQ433" s="9">
        <f t="shared" si="62"/>
        <v>-1.4944976906252805</v>
      </c>
    </row>
    <row r="434" spans="1:43">
      <c r="A434">
        <v>4611265.9188400097</v>
      </c>
      <c r="B434">
        <v>-9.4504409212800289E-2</v>
      </c>
      <c r="C434">
        <v>-11.14586167431718</v>
      </c>
      <c r="D434">
        <v>-2.2896538034994189E-2</v>
      </c>
      <c r="E434">
        <v>-7.9211087722810873</v>
      </c>
      <c r="F434">
        <v>0.9705211089173793</v>
      </c>
      <c r="G434">
        <v>-0.1912155412275264</v>
      </c>
      <c r="H434">
        <v>0.98785128720747029</v>
      </c>
      <c r="I434">
        <v>-0.13744666199751757</v>
      </c>
      <c r="J434">
        <v>-10.581322125761115</v>
      </c>
      <c r="K434">
        <v>-254.3929042287406</v>
      </c>
      <c r="L434">
        <v>254.61287104123844</v>
      </c>
      <c r="M434">
        <v>-92.381811048474134</v>
      </c>
      <c r="N434">
        <v>-1.6322220014516282E-4</v>
      </c>
      <c r="O434">
        <v>3.9241381214964186E-3</v>
      </c>
      <c r="P434">
        <v>-1.3909410887837849E-4</v>
      </c>
      <c r="Q434">
        <v>2.7745624741346126E-3</v>
      </c>
      <c r="R434">
        <v>95.762278829256047</v>
      </c>
      <c r="S434">
        <v>-2.4128091266784329E-5</v>
      </c>
      <c r="T434">
        <v>1.149575647361806E-3</v>
      </c>
      <c r="U434">
        <v>-18.249735781476495</v>
      </c>
      <c r="V434">
        <v>-869.50316928110624</v>
      </c>
      <c r="W434">
        <v>869.69466725166353</v>
      </c>
      <c r="X434">
        <v>-91.202387032563536</v>
      </c>
      <c r="Y434">
        <v>4.3161449000342493</v>
      </c>
      <c r="Z434">
        <v>-86.88624213252929</v>
      </c>
      <c r="AA434">
        <v>-3.0010355043668533E-2</v>
      </c>
      <c r="AB434" s="7">
        <f t="shared" si="54"/>
        <v>28973438.268753525</v>
      </c>
      <c r="AC434" s="7">
        <f>等価回路パラメータ!$B$4/(等価回路パラメータ!$B$4^2+(AB434*等価回路パラメータ!$B$5)^2)</f>
        <v>1.3747879794945843E-11</v>
      </c>
      <c r="AD434" s="7">
        <f>-(AB434*等価回路パラメータ!$B$5)/(等価回路パラメータ!$B$4^2+(AB434*等価回路パラメータ!$B$5)^2)</f>
        <v>-7.6455980617304462E-6</v>
      </c>
      <c r="AE434" s="7">
        <f>AB434*等価回路パラメータ!$B$6</f>
        <v>3.141280846688867E-4</v>
      </c>
      <c r="AF434" s="7">
        <f>1/等価回路パラメータ!$B$7</f>
        <v>2.0783638028968546E-5</v>
      </c>
      <c r="AG434" s="7">
        <f>AB434*等価回路パラメータ!$B$9-1/(AB434*等価回路パラメータ!$B$10)</f>
        <v>-1122.0800415818571</v>
      </c>
      <c r="AH434" s="7">
        <f>等価回路パラメータ!$B$8/(等価回路パラメータ!$B$8^2+AG434^2)</f>
        <v>1.3710588661687789E-5</v>
      </c>
      <c r="AI434" s="7">
        <f>-AG434/(等価回路パラメータ!$B$8^2+AG434^2)</f>
        <v>8.9099104148027087E-4</v>
      </c>
      <c r="AJ434" s="7">
        <f t="shared" si="55"/>
        <v>3.4494240438536132E-5</v>
      </c>
      <c r="AK434" s="7">
        <f t="shared" si="56"/>
        <v>1.1974735280874272E-3</v>
      </c>
      <c r="AL434" s="7">
        <f t="shared" si="57"/>
        <v>24.035575500565287</v>
      </c>
      <c r="AM434" s="7">
        <f t="shared" si="58"/>
        <v>-834.39916427668675</v>
      </c>
      <c r="AN434" s="7">
        <f t="shared" si="59"/>
        <v>834.74527506016875</v>
      </c>
      <c r="AO434" s="9">
        <f t="shared" si="60"/>
        <v>-88.350002759672819</v>
      </c>
      <c r="AP434" s="9">
        <f t="shared" si="61"/>
        <v>58.431079389602054</v>
      </c>
      <c r="AQ434" s="9">
        <f t="shared" si="62"/>
        <v>-1.4637606271435288</v>
      </c>
    </row>
    <row r="435" spans="1:43">
      <c r="A435">
        <v>4727331.3869835651</v>
      </c>
      <c r="B435">
        <v>-9.8419330094047949E-2</v>
      </c>
      <c r="C435">
        <v>-11.434507963360231</v>
      </c>
      <c r="D435">
        <v>-2.340398398044059E-2</v>
      </c>
      <c r="E435">
        <v>-8.1239557201494002</v>
      </c>
      <c r="F435">
        <v>0.96910858927576271</v>
      </c>
      <c r="G435">
        <v>-0.196014044844118</v>
      </c>
      <c r="H435">
        <v>0.98730080679653731</v>
      </c>
      <c r="I435">
        <v>-0.14093489584668559</v>
      </c>
      <c r="J435">
        <v>-10.730499473470465</v>
      </c>
      <c r="K435">
        <v>-247.90615412833444</v>
      </c>
      <c r="L435">
        <v>248.1382777276647</v>
      </c>
      <c r="M435">
        <v>-92.478473374650548</v>
      </c>
      <c r="N435">
        <v>-1.7427392418251084E-4</v>
      </c>
      <c r="O435">
        <v>4.0262411284538533E-3</v>
      </c>
      <c r="P435">
        <v>-1.4787751804007444E-4</v>
      </c>
      <c r="Q435">
        <v>2.8453100280562611E-3</v>
      </c>
      <c r="R435">
        <v>95.792978855042065</v>
      </c>
      <c r="S435">
        <v>-2.6396406142436396E-5</v>
      </c>
      <c r="T435">
        <v>1.1809311003975922E-3</v>
      </c>
      <c r="U435">
        <v>-18.918153864598043</v>
      </c>
      <c r="V435">
        <v>-846.36659021903677</v>
      </c>
      <c r="W435">
        <v>846.57799498016936</v>
      </c>
      <c r="X435">
        <v>-91.280473403839096</v>
      </c>
      <c r="Y435">
        <v>4.424782178216617</v>
      </c>
      <c r="Z435">
        <v>-86.855691225622479</v>
      </c>
      <c r="AA435">
        <v>-2.8494602022631717E-2</v>
      </c>
      <c r="AB435" s="7">
        <f t="shared" si="54"/>
        <v>29702699.112864032</v>
      </c>
      <c r="AC435" s="7">
        <f>等価回路パラメータ!$B$4/(等価回路パラメータ!$B$4^2+(AB435*等価回路パラメータ!$B$5)^2)</f>
        <v>1.3081090978652021E-11</v>
      </c>
      <c r="AD435" s="7">
        <f>-(AB435*等価回路パラメータ!$B$5)/(等価回路パラメータ!$B$4^2+(AB435*等価回路パラメータ!$B$5)^2)</f>
        <v>-7.4578832929477767E-6</v>
      </c>
      <c r="AE435" s="7">
        <f>AB435*等価回路パラメータ!$B$6</f>
        <v>3.2203468208613222E-4</v>
      </c>
      <c r="AF435" s="7">
        <f>1/等価回路パラメータ!$B$7</f>
        <v>2.0783638028968546E-5</v>
      </c>
      <c r="AG435" s="7">
        <f>AB435*等価回路パラメータ!$B$9-1/(AB435*等価回路パラメータ!$B$10)</f>
        <v>-1091.4919067343144</v>
      </c>
      <c r="AH435" s="7">
        <f>等価回路パラメータ!$B$8/(等価回路パラメータ!$B$8^2+AG435^2)</f>
        <v>1.4489616598834389E-5</v>
      </c>
      <c r="AI435" s="7">
        <f>-AG435/(等価回路パラメータ!$B$8^2+AG435^2)</f>
        <v>9.1594798600722245E-4</v>
      </c>
      <c r="AJ435" s="7">
        <f t="shared" si="55"/>
        <v>3.5273267708893911E-5</v>
      </c>
      <c r="AK435" s="7">
        <f t="shared" si="56"/>
        <v>1.2305247848004069E-3</v>
      </c>
      <c r="AL435" s="7">
        <f t="shared" si="57"/>
        <v>23.275994845128707</v>
      </c>
      <c r="AM435" s="7">
        <f t="shared" si="58"/>
        <v>-811.99419300173258</v>
      </c>
      <c r="AN435" s="7">
        <f t="shared" si="59"/>
        <v>812.32773029397765</v>
      </c>
      <c r="AO435" s="9">
        <f t="shared" si="60"/>
        <v>-88.358053315181934</v>
      </c>
      <c r="AP435" s="9">
        <f t="shared" si="61"/>
        <v>58.194625578489592</v>
      </c>
      <c r="AQ435" s="9">
        <f t="shared" si="62"/>
        <v>-1.5023620895594547</v>
      </c>
    </row>
    <row r="436" spans="1:43">
      <c r="A436">
        <v>4846318.2205683002</v>
      </c>
      <c r="B436">
        <v>-0.1002791821547372</v>
      </c>
      <c r="C436">
        <v>-11.724132136196619</v>
      </c>
      <c r="D436">
        <v>-2.1645307798012031E-2</v>
      </c>
      <c r="E436">
        <v>-8.3303926797314318</v>
      </c>
      <c r="F436">
        <v>0.96789810990431935</v>
      </c>
      <c r="G436">
        <v>-0.20086724729491531</v>
      </c>
      <c r="H436">
        <v>0.98698643034962585</v>
      </c>
      <c r="I436">
        <v>-0.14452048159201969</v>
      </c>
      <c r="J436">
        <v>-11.164322097425359</v>
      </c>
      <c r="K436">
        <v>-241.75032200696992</v>
      </c>
      <c r="L436">
        <v>242.00797565032585</v>
      </c>
      <c r="M436">
        <v>-92.644109723563972</v>
      </c>
      <c r="N436">
        <v>-1.9062199036062031E-4</v>
      </c>
      <c r="O436">
        <v>4.127695989881627E-3</v>
      </c>
      <c r="P436">
        <v>-1.6229185176221608E-4</v>
      </c>
      <c r="Q436">
        <v>2.9165175098265252E-3</v>
      </c>
      <c r="R436">
        <v>95.779549995898833</v>
      </c>
      <c r="S436">
        <v>-2.8330138598404233E-5</v>
      </c>
      <c r="T436">
        <v>1.2111784800551018E-3</v>
      </c>
      <c r="U436">
        <v>-19.301668933827028</v>
      </c>
      <c r="V436">
        <v>-825.19066966782191</v>
      </c>
      <c r="W436">
        <v>825.41637718817969</v>
      </c>
      <c r="X436">
        <v>-91.339935832471213</v>
      </c>
      <c r="Y436">
        <v>4.5361538544519293</v>
      </c>
      <c r="Z436">
        <v>-86.803781978019288</v>
      </c>
      <c r="AA436">
        <v>-2.7099577059045147E-2</v>
      </c>
      <c r="AB436" s="7">
        <f t="shared" si="54"/>
        <v>30450315.43739146</v>
      </c>
      <c r="AC436" s="7">
        <f>等価回路パラメータ!$B$4/(等価回路パラメータ!$B$4^2+(AB436*等価回路パラメータ!$B$5)^2)</f>
        <v>1.2446642227311093E-11</v>
      </c>
      <c r="AD436" s="7">
        <f>-(AB436*等価回路パラメータ!$B$5)/(等価回路パラメータ!$B$4^2+(AB436*等価回路パラメータ!$B$5)^2)</f>
        <v>-7.274777298277243E-6</v>
      </c>
      <c r="AE436" s="7">
        <f>AB436*等価回路パラメータ!$B$6</f>
        <v>3.3014028839742273E-4</v>
      </c>
      <c r="AF436" s="7">
        <f>1/等価回路パラメータ!$B$7</f>
        <v>2.0783638028968546E-5</v>
      </c>
      <c r="AG436" s="7">
        <f>AB436*等価回路パラメータ!$B$9-1/(AB436*等価回路パラメータ!$B$10)</f>
        <v>-1061.5782849417351</v>
      </c>
      <c r="AH436" s="7">
        <f>等価回路パラメータ!$B$8/(等価回路パラメータ!$B$8^2+AG436^2)</f>
        <v>1.5317492327917335E-5</v>
      </c>
      <c r="AI436" s="7">
        <f>-AG436/(等価回路パラメータ!$B$8^2+AG436^2)</f>
        <v>9.4174450749973484E-4</v>
      </c>
      <c r="AJ436" s="7">
        <f t="shared" si="55"/>
        <v>3.6101142803528109E-5</v>
      </c>
      <c r="AK436" s="7">
        <f t="shared" si="56"/>
        <v>1.2646100185988802E-3</v>
      </c>
      <c r="AL436" s="7">
        <f t="shared" si="57"/>
        <v>22.555576487795239</v>
      </c>
      <c r="AM436" s="7">
        <f t="shared" si="58"/>
        <v>-790.11371349029969</v>
      </c>
      <c r="AN436" s="7">
        <f t="shared" si="59"/>
        <v>790.43559780422856</v>
      </c>
      <c r="AO436" s="9">
        <f t="shared" si="60"/>
        <v>-88.364806958020694</v>
      </c>
      <c r="AP436" s="9">
        <f t="shared" si="61"/>
        <v>57.957329815341808</v>
      </c>
      <c r="AQ436" s="9">
        <f t="shared" si="62"/>
        <v>-1.561024980001406</v>
      </c>
    </row>
    <row r="437" spans="1:43">
      <c r="A437">
        <v>4968299.9503021613</v>
      </c>
      <c r="B437">
        <v>-0.10406917029488801</v>
      </c>
      <c r="C437">
        <v>-12.031778478321399</v>
      </c>
      <c r="D437">
        <v>-2.2513018408449329E-2</v>
      </c>
      <c r="E437">
        <v>-8.5420883121626616</v>
      </c>
      <c r="F437">
        <v>0.96638385497802137</v>
      </c>
      <c r="G437">
        <v>-0.20597150620423638</v>
      </c>
      <c r="H437">
        <v>0.98634718255859766</v>
      </c>
      <c r="I437">
        <v>-0.14815138938868189</v>
      </c>
      <c r="J437">
        <v>-11.363295256617558</v>
      </c>
      <c r="K437">
        <v>-235.50784792086827</v>
      </c>
      <c r="L437">
        <v>235.78182905263904</v>
      </c>
      <c r="M437">
        <v>-92.762389122876456</v>
      </c>
      <c r="N437">
        <v>-2.0440128725261286E-4</v>
      </c>
      <c r="O437">
        <v>4.2362806022385293E-3</v>
      </c>
      <c r="P437">
        <v>-1.7121489147093615E-4</v>
      </c>
      <c r="Q437">
        <v>2.9903890089269E-3</v>
      </c>
      <c r="R437">
        <v>95.794375802420049</v>
      </c>
      <c r="S437">
        <v>-3.3186395781676709E-5</v>
      </c>
      <c r="T437">
        <v>1.2458915933116293E-3</v>
      </c>
      <c r="U437">
        <v>-21.36444176797416</v>
      </c>
      <c r="V437">
        <v>-802.06897337165458</v>
      </c>
      <c r="W437">
        <v>802.35346164736961</v>
      </c>
      <c r="X437">
        <v>-91.525807637604188</v>
      </c>
      <c r="Y437">
        <v>4.6503287534828228</v>
      </c>
      <c r="Z437">
        <v>-86.875478884121364</v>
      </c>
      <c r="AA437">
        <v>-2.5693545697653985E-2</v>
      </c>
      <c r="AB437" s="7">
        <f t="shared" si="54"/>
        <v>31216749.24939961</v>
      </c>
      <c r="AC437" s="7">
        <f>等価回路パラメータ!$B$4/(等価回路パラメータ!$B$4^2+(AB437*等価回路パラメータ!$B$5)^2)</f>
        <v>1.1842965008614791E-11</v>
      </c>
      <c r="AD437" s="7">
        <f>-(AB437*等価回路パラメータ!$B$5)/(等価回路パラメータ!$B$4^2+(AB437*等価回路パラメータ!$B$5)^2)</f>
        <v>-7.0961669230696197E-6</v>
      </c>
      <c r="AE437" s="7">
        <f>AB437*等価回路パラメータ!$B$6</f>
        <v>3.3844991265251985E-4</v>
      </c>
      <c r="AF437" s="7">
        <f>1/等価回路パラメータ!$B$7</f>
        <v>2.0783638028968546E-5</v>
      </c>
      <c r="AG437" s="7">
        <f>AB437*等価回路パラメータ!$B$9-1/(AB437*等価回路パラメータ!$B$10)</f>
        <v>-1032.3206903790792</v>
      </c>
      <c r="AH437" s="7">
        <f>等価回路パラメータ!$B$8/(等価回路パラメータ!$B$8^2+AG437^2)</f>
        <v>1.6197793477172115E-5</v>
      </c>
      <c r="AI437" s="7">
        <f>-AG437/(等価回路パラメータ!$B$8^2+AG437^2)</f>
        <v>9.684203064435924E-4</v>
      </c>
      <c r="AJ437" s="7">
        <f t="shared" si="55"/>
        <v>3.6981443349105668E-5</v>
      </c>
      <c r="AK437" s="7">
        <f t="shared" si="56"/>
        <v>1.2997740521730426E-3</v>
      </c>
      <c r="AL437" s="7">
        <f t="shared" si="57"/>
        <v>21.872413129792982</v>
      </c>
      <c r="AM437" s="7">
        <f t="shared" si="58"/>
        <v>-768.74217093534287</v>
      </c>
      <c r="AN437" s="7">
        <f t="shared" si="59"/>
        <v>769.05326722568725</v>
      </c>
      <c r="AO437" s="9">
        <f t="shared" si="60"/>
        <v>-88.370248172233289</v>
      </c>
      <c r="AP437" s="9">
        <f t="shared" si="61"/>
        <v>57.719128430905243</v>
      </c>
      <c r="AQ437" s="9">
        <f t="shared" si="62"/>
        <v>-1.494769288111911</v>
      </c>
    </row>
    <row r="438" spans="1:43">
      <c r="A438">
        <v>5093351.9576595007</v>
      </c>
      <c r="B438">
        <v>-0.106706432825</v>
      </c>
      <c r="C438">
        <v>-12.340294916779699</v>
      </c>
      <c r="D438">
        <v>-2.170555480667339E-2</v>
      </c>
      <c r="E438">
        <v>-8.7600529998379528</v>
      </c>
      <c r="F438">
        <v>0.96496773688866921</v>
      </c>
      <c r="G438">
        <v>-0.21110800467280272</v>
      </c>
      <c r="H438">
        <v>0.98586809369578232</v>
      </c>
      <c r="I438">
        <v>-0.15191669363192742</v>
      </c>
      <c r="J438">
        <v>-11.703034197869613</v>
      </c>
      <c r="K438">
        <v>-229.57621690088499</v>
      </c>
      <c r="L438">
        <v>229.87431430231325</v>
      </c>
      <c r="M438">
        <v>-92.918222793579631</v>
      </c>
      <c r="N438">
        <v>-2.214713640727587E-4</v>
      </c>
      <c r="O438">
        <v>4.3445620217838991E-3</v>
      </c>
      <c r="P438">
        <v>-1.8458461488078293E-4</v>
      </c>
      <c r="Q438">
        <v>3.0658204192274378E-3</v>
      </c>
      <c r="R438">
        <v>95.799481050654151</v>
      </c>
      <c r="S438">
        <v>-3.6886749191975763E-5</v>
      </c>
      <c r="T438">
        <v>1.2787416025564612E-3</v>
      </c>
      <c r="U438">
        <v>-22.539463135760528</v>
      </c>
      <c r="V438">
        <v>-781.36864436008875</v>
      </c>
      <c r="W438">
        <v>781.69366492736208</v>
      </c>
      <c r="X438">
        <v>-91.652303432852705</v>
      </c>
      <c r="Y438">
        <v>4.767377432369293</v>
      </c>
      <c r="Z438">
        <v>-86.884926000483418</v>
      </c>
      <c r="AA438">
        <v>-2.4415882342453846E-2</v>
      </c>
      <c r="AB438" s="7">
        <f t="shared" si="54"/>
        <v>32002474.184660558</v>
      </c>
      <c r="AC438" s="7">
        <f>等価回路パラメータ!$B$4/(等価回路パラメータ!$B$4^2+(AB438*等価回路パラメータ!$B$5)^2)</f>
        <v>1.1268566865971013E-11</v>
      </c>
      <c r="AD438" s="7">
        <f>-(AB438*等価回路パラメータ!$B$5)/(等価回路パラメータ!$B$4^2+(AB438*等価回路パラメータ!$B$5)^2)</f>
        <v>-6.9219417908493021E-6</v>
      </c>
      <c r="AE438" s="7">
        <f>AB438*等価回路パラメータ!$B$6</f>
        <v>3.4696868997886459E-4</v>
      </c>
      <c r="AF438" s="7">
        <f>1/等価回路パラメータ!$B$7</f>
        <v>2.0783638028968546E-5</v>
      </c>
      <c r="AG438" s="7">
        <f>AB438*等価回路パラメータ!$B$9-1/(AB438*等価回路パラメータ!$B$10)</f>
        <v>-1003.7010426287393</v>
      </c>
      <c r="AH438" s="7">
        <f>等価回路パラメータ!$B$8/(等価回路パラメータ!$B$8^2+AG438^2)</f>
        <v>1.7134417503459043E-5</v>
      </c>
      <c r="AI438" s="7">
        <f>-AG438/(等価回路パラメータ!$B$8^2+AG438^2)</f>
        <v>9.9601784252681164E-4</v>
      </c>
      <c r="AJ438" s="7">
        <f t="shared" si="55"/>
        <v>3.7918066800994456E-5</v>
      </c>
      <c r="AK438" s="7">
        <f t="shared" si="56"/>
        <v>1.336064590714827E-3</v>
      </c>
      <c r="AL438" s="7">
        <f t="shared" si="57"/>
        <v>21.224702822372485</v>
      </c>
      <c r="AM438" s="7">
        <f t="shared" si="58"/>
        <v>-747.86444251617831</v>
      </c>
      <c r="AN438" s="7">
        <f t="shared" si="59"/>
        <v>748.16556482501392</v>
      </c>
      <c r="AO438" s="9">
        <f t="shared" si="60"/>
        <v>-88.374358394692592</v>
      </c>
      <c r="AP438" s="9">
        <f t="shared" si="61"/>
        <v>57.479954308448349</v>
      </c>
      <c r="AQ438" s="9">
        <f t="shared" si="62"/>
        <v>-1.4894323942091887</v>
      </c>
    </row>
    <row r="439" spans="1:43">
      <c r="A439">
        <v>5221551.5214648247</v>
      </c>
      <c r="B439">
        <v>-0.1103535980412922</v>
      </c>
      <c r="C439">
        <v>-12.66222490633095</v>
      </c>
      <c r="D439">
        <v>-2.1044469799821611E-2</v>
      </c>
      <c r="E439">
        <v>-8.979661355644394</v>
      </c>
      <c r="F439">
        <v>0.96336175430167859</v>
      </c>
      <c r="G439">
        <v>-0.21643564553342765</v>
      </c>
      <c r="H439">
        <v>0.98535356624008463</v>
      </c>
      <c r="I439">
        <v>-0.15570614169982255</v>
      </c>
      <c r="J439">
        <v>-11.935137834895597</v>
      </c>
      <c r="K439">
        <v>-223.68172191481588</v>
      </c>
      <c r="L439">
        <v>223.99991123639978</v>
      </c>
      <c r="M439">
        <v>-93.054273541895597</v>
      </c>
      <c r="N439">
        <v>-2.378656587588012E-4</v>
      </c>
      <c r="O439">
        <v>4.4579460138288434E-3</v>
      </c>
      <c r="P439">
        <v>-1.9799498530481894E-4</v>
      </c>
      <c r="Q439">
        <v>3.1418167267382997E-3</v>
      </c>
      <c r="R439">
        <v>95.763808954799273</v>
      </c>
      <c r="S439">
        <v>-3.987067345398226E-5</v>
      </c>
      <c r="T439">
        <v>1.3161292870905437E-3</v>
      </c>
      <c r="U439">
        <v>-22.996306419751214</v>
      </c>
      <c r="V439">
        <v>-759.10712691811568</v>
      </c>
      <c r="W439">
        <v>759.45537080649274</v>
      </c>
      <c r="X439">
        <v>-91.735181264292294</v>
      </c>
      <c r="Y439">
        <v>4.8873722240910764</v>
      </c>
      <c r="Z439">
        <v>-86.847809040201213</v>
      </c>
      <c r="AA439">
        <v>-2.3137883651756428E-2</v>
      </c>
      <c r="AB439" s="7">
        <f t="shared" si="54"/>
        <v>32807975.800349001</v>
      </c>
      <c r="AC439" s="7">
        <f>等価回路パラメータ!$B$4/(等価回路パラメータ!$B$4^2+(AB439*等価回路パラメータ!$B$5)^2)</f>
        <v>1.0722027728739462E-11</v>
      </c>
      <c r="AD439" s="7">
        <f>-(AB439*等価回路パラメータ!$B$5)/(等価回路パラメータ!$B$4^2+(AB439*等価回路パラメータ!$B$5)^2)</f>
        <v>-6.751994235104558E-6</v>
      </c>
      <c r="AE439" s="7">
        <f>AB439*等価回路パラメータ!$B$6</f>
        <v>3.5570188475494974E-4</v>
      </c>
      <c r="AF439" s="7">
        <f>1/等価回路パラメータ!$B$7</f>
        <v>2.0783638028968546E-5</v>
      </c>
      <c r="AG439" s="7">
        <f>AB439*等価回路パラメータ!$B$9-1/(AB439*等価回路パラメータ!$B$10)</f>
        <v>-975.70165550732133</v>
      </c>
      <c r="AH439" s="7">
        <f>等価回路パラメータ!$B$8/(等価回路パラメータ!$B$8^2+AG439^2)</f>
        <v>1.8131616787061918E-5</v>
      </c>
      <c r="AI439" s="7">
        <f>-AG439/(等価回路パラメータ!$B$8^2+AG439^2)</f>
        <v>1.0245825895099285E-3</v>
      </c>
      <c r="AJ439" s="7">
        <f t="shared" si="55"/>
        <v>3.8915265538058192E-5</v>
      </c>
      <c r="AK439" s="7">
        <f t="shared" si="56"/>
        <v>1.3735324800297738E-3</v>
      </c>
      <c r="AL439" s="7">
        <f t="shared" si="57"/>
        <v>20.610743350591441</v>
      </c>
      <c r="AM439" s="7">
        <f t="shared" si="58"/>
        <v>-727.46581677334302</v>
      </c>
      <c r="AN439" s="7">
        <f t="shared" si="59"/>
        <v>727.75773256982382</v>
      </c>
      <c r="AO439" s="9">
        <f t="shared" si="60"/>
        <v>-88.377115799447552</v>
      </c>
      <c r="AP439" s="9">
        <f t="shared" si="61"/>
        <v>57.239736572002322</v>
      </c>
      <c r="AQ439" s="9">
        <f t="shared" si="62"/>
        <v>-1.5293067592463387</v>
      </c>
    </row>
    <row r="440" spans="1:43">
      <c r="A440">
        <v>5352977.8656490613</v>
      </c>
      <c r="B440">
        <v>-0.1151939617533827</v>
      </c>
      <c r="C440">
        <v>-12.990329803264901</v>
      </c>
      <c r="D440">
        <v>-2.2019461236755831E-2</v>
      </c>
      <c r="E440">
        <v>-9.2084191402506406</v>
      </c>
      <c r="F440">
        <v>0.96157054302998679</v>
      </c>
      <c r="G440">
        <v>-0.22182511767725932</v>
      </c>
      <c r="H440">
        <v>0.9846135165109543</v>
      </c>
      <c r="I440">
        <v>-0.15962107126592159</v>
      </c>
      <c r="J440">
        <v>-12.040215086727844</v>
      </c>
      <c r="K440">
        <v>-217.95959121645944</v>
      </c>
      <c r="L440">
        <v>218.29189215951374</v>
      </c>
      <c r="M440">
        <v>-93.161838788257469</v>
      </c>
      <c r="N440">
        <v>-2.5267311504489573E-4</v>
      </c>
      <c r="O440">
        <v>4.5740485921453673E-3</v>
      </c>
      <c r="P440">
        <v>-2.0846687305773755E-4</v>
      </c>
      <c r="Q440">
        <v>3.221534781014558E-3</v>
      </c>
      <c r="R440">
        <v>95.782795597038145</v>
      </c>
      <c r="S440">
        <v>-4.4206241987158179E-5</v>
      </c>
      <c r="T440">
        <v>1.3525138111308093E-3</v>
      </c>
      <c r="U440">
        <v>-24.139956351005512</v>
      </c>
      <c r="V440">
        <v>-738.57498165789571</v>
      </c>
      <c r="W440">
        <v>738.96937759530294</v>
      </c>
      <c r="X440">
        <v>-91.872017667619218</v>
      </c>
      <c r="Y440">
        <v>5.0103872822475211</v>
      </c>
      <c r="Z440">
        <v>-86.861630385371697</v>
      </c>
      <c r="AA440">
        <v>-2.1959339665718402E-2</v>
      </c>
      <c r="AB440" s="7">
        <f t="shared" si="54"/>
        <v>33633751.87510372</v>
      </c>
      <c r="AC440" s="7">
        <f>等価回路パラメータ!$B$4/(等価回路パラメータ!$B$4^2+(AB440*等価回路パラメータ!$B$5)^2)</f>
        <v>1.020199640142535E-11</v>
      </c>
      <c r="AD440" s="7">
        <f>-(AB440*等価回路パラメータ!$B$5)/(等価回路パラメータ!$B$4^2+(AB440*等価回路パラメータ!$B$5)^2)</f>
        <v>-6.5862192327524948E-6</v>
      </c>
      <c r="AE440" s="7">
        <f>AB440*等価回路パラメータ!$B$6</f>
        <v>3.6465489386356634E-4</v>
      </c>
      <c r="AF440" s="7">
        <f>1/等価回路パラメータ!$B$7</f>
        <v>2.0783638028968546E-5</v>
      </c>
      <c r="AG440" s="7">
        <f>AB440*等価回路パラメータ!$B$9-1/(AB440*等価回路パラメータ!$B$10)</f>
        <v>-948.30522613605115</v>
      </c>
      <c r="AH440" s="7">
        <f>等価回路パラメータ!$B$8/(等価回路パラメータ!$B$8^2+AG440^2)</f>
        <v>1.9194038341286312E-5</v>
      </c>
      <c r="AI440" s="7">
        <f>-AG440/(等価回路パラメータ!$B$8^2+AG440^2)</f>
        <v>1.0541633187698489E-3</v>
      </c>
      <c r="AJ440" s="7">
        <f t="shared" si="55"/>
        <v>3.9977686572251261E-5</v>
      </c>
      <c r="AK440" s="7">
        <f t="shared" si="56"/>
        <v>1.4122319934006628E-3</v>
      </c>
      <c r="AL440" s="7">
        <f t="shared" si="57"/>
        <v>20.02892699136352</v>
      </c>
      <c r="AM440" s="7">
        <f t="shared" si="58"/>
        <v>-707.53197385670546</v>
      </c>
      <c r="AN440" s="7">
        <f t="shared" si="59"/>
        <v>707.81540810156935</v>
      </c>
      <c r="AO440" s="9">
        <f t="shared" si="60"/>
        <v>-88.378495053355962</v>
      </c>
      <c r="AP440" s="9">
        <f t="shared" si="61"/>
        <v>56.998400247144758</v>
      </c>
      <c r="AQ440" s="9">
        <f t="shared" si="62"/>
        <v>-1.5168646679842652</v>
      </c>
    </row>
    <row r="441" spans="1:43">
      <c r="A441">
        <v>5487712.2082078494</v>
      </c>
      <c r="B441">
        <v>-0.1190258038150369</v>
      </c>
      <c r="C441">
        <v>-13.33445315174453</v>
      </c>
      <c r="D441">
        <v>-2.1586020773021831E-2</v>
      </c>
      <c r="E441">
        <v>-9.4427054753786273</v>
      </c>
      <c r="F441">
        <v>0.95979739221487925</v>
      </c>
      <c r="G441">
        <v>-0.22749597326342497</v>
      </c>
      <c r="H441">
        <v>0.98400168744230709</v>
      </c>
      <c r="I441">
        <v>-0.16365404354934288</v>
      </c>
      <c r="J441">
        <v>-12.287074631279255</v>
      </c>
      <c r="K441">
        <v>-212.27576858518754</v>
      </c>
      <c r="L441">
        <v>212.63107517817502</v>
      </c>
      <c r="M441">
        <v>-93.312732662998457</v>
      </c>
      <c r="N441">
        <v>-2.7176593960621899E-4</v>
      </c>
      <c r="O441">
        <v>4.6951227559345887E-3</v>
      </c>
      <c r="P441">
        <v>-2.2279699264527803E-4</v>
      </c>
      <c r="Q441">
        <v>3.3026001752021329E-3</v>
      </c>
      <c r="R441">
        <v>95.782199028843593</v>
      </c>
      <c r="S441">
        <v>-4.8968946960940959E-5</v>
      </c>
      <c r="T441">
        <v>1.3925225807324558E-3</v>
      </c>
      <c r="U441">
        <v>-25.222001429453336</v>
      </c>
      <c r="V441">
        <v>-717.23426174131407</v>
      </c>
      <c r="W441">
        <v>717.67759862748619</v>
      </c>
      <c r="X441">
        <v>-92.014012805367926</v>
      </c>
      <c r="Y441">
        <v>5.1364986268825472</v>
      </c>
      <c r="Z441">
        <v>-86.877514178485384</v>
      </c>
      <c r="AA441">
        <v>-2.080126904983514E-2</v>
      </c>
      <c r="AB441" s="7">
        <f t="shared" si="54"/>
        <v>34480312.716641605</v>
      </c>
      <c r="AC441" s="7">
        <f>等価回路パラメータ!$B$4/(等価回路パラメータ!$B$4^2+(AB441*等価回路パラメータ!$B$5)^2)</f>
        <v>9.7071872231514294E-12</v>
      </c>
      <c r="AD441" s="7">
        <f>-(AB441*等価回路パラメータ!$B$5)/(等価回路パラメータ!$B$4^2+(AB441*等価回路パラメータ!$B$5)^2)</f>
        <v>-6.4245143392375594E-6</v>
      </c>
      <c r="AE441" s="7">
        <f>AB441*等価回路パラメータ!$B$6</f>
        <v>3.7383325002693439E-4</v>
      </c>
      <c r="AF441" s="7">
        <f>1/等価回路パラメータ!$B$7</f>
        <v>2.0783638028968546E-5</v>
      </c>
      <c r="AG441" s="7">
        <f>AB441*等価回路パラメータ!$B$9-1/(AB441*等価回路パラメータ!$B$10)</f>
        <v>-921.49482424805581</v>
      </c>
      <c r="AH441" s="7">
        <f>等価回路パラメータ!$B$8/(等価回路パラメータ!$B$8^2+AG441^2)</f>
        <v>2.0326768844881015E-5</v>
      </c>
      <c r="AI441" s="7">
        <f>-AG441/(等価回路パラメータ!$B$8^2+AG441^2)</f>
        <v>1.0848124153185282E-3</v>
      </c>
      <c r="AJ441" s="7">
        <f t="shared" si="55"/>
        <v>4.1110416581036788E-5</v>
      </c>
      <c r="AK441" s="7">
        <f t="shared" si="56"/>
        <v>1.452221151006225E-3</v>
      </c>
      <c r="AL441" s="7">
        <f t="shared" si="57"/>
        <v>19.477735621784959</v>
      </c>
      <c r="AM441" s="7">
        <f t="shared" si="58"/>
        <v>-688.04896656559583</v>
      </c>
      <c r="AN441" s="7">
        <f t="shared" si="59"/>
        <v>688.32460552920566</v>
      </c>
      <c r="AO441" s="9">
        <f t="shared" si="60"/>
        <v>-88.3784670393879</v>
      </c>
      <c r="AP441" s="9">
        <f t="shared" si="61"/>
        <v>56.755865890989206</v>
      </c>
      <c r="AQ441" s="9">
        <f t="shared" si="62"/>
        <v>-1.5009528609025153</v>
      </c>
    </row>
    <row r="442" spans="1:43">
      <c r="A442">
        <v>5625837.8113920996</v>
      </c>
      <c r="B442">
        <v>-0.1245187820660399</v>
      </c>
      <c r="C442">
        <v>-13.685471512828579</v>
      </c>
      <c r="D442">
        <v>-2.1568920072818808E-2</v>
      </c>
      <c r="E442">
        <v>-9.6829973270244381</v>
      </c>
      <c r="F442">
        <v>0.95777975775928448</v>
      </c>
      <c r="G442">
        <v>-0.23322425676018563</v>
      </c>
      <c r="H442">
        <v>0.98330862568616606</v>
      </c>
      <c r="I442">
        <v>-0.16777971145919646</v>
      </c>
      <c r="J442">
        <v>-12.371841780920997</v>
      </c>
      <c r="K442">
        <v>-206.75282564175541</v>
      </c>
      <c r="L442">
        <v>207.12265298586306</v>
      </c>
      <c r="M442">
        <v>-93.424427545125553</v>
      </c>
      <c r="N442">
        <v>-2.8838930927618339E-4</v>
      </c>
      <c r="O442">
        <v>4.8194363970670119E-3</v>
      </c>
      <c r="P442">
        <v>-2.3686137505438948E-4</v>
      </c>
      <c r="Q442">
        <v>3.385844373879197E-3</v>
      </c>
      <c r="R442">
        <v>95.785532165815255</v>
      </c>
      <c r="S442">
        <v>-5.1527934221793915E-5</v>
      </c>
      <c r="T442">
        <v>1.433592023187815E-3</v>
      </c>
      <c r="U442">
        <v>-25.039800834630348</v>
      </c>
      <c r="V442">
        <v>-696.64851271206135</v>
      </c>
      <c r="W442">
        <v>697.09837317968618</v>
      </c>
      <c r="X442">
        <v>-92.058509468450751</v>
      </c>
      <c r="Y442">
        <v>5.2657841914630055</v>
      </c>
      <c r="Z442">
        <v>-86.792725276987738</v>
      </c>
      <c r="AA442">
        <v>-1.9708185360627361E-2</v>
      </c>
      <c r="AB442" s="7">
        <f t="shared" si="54"/>
        <v>35348181.477114201</v>
      </c>
      <c r="AC442" s="7">
        <f>等価回路パラメータ!$B$4/(等価回路パラメータ!$B$4^2+(AB442*等価回路パラメータ!$B$5)^2)</f>
        <v>9.2363768891497436E-12</v>
      </c>
      <c r="AD442" s="7">
        <f>-(AB442*等価回路パラメータ!$B$5)/(等価回路パラメータ!$B$4^2+(AB442*等価回路パラメータ!$B$5)^2)</f>
        <v>-6.2667796252235481E-6</v>
      </c>
      <c r="AE442" s="7">
        <f>AB442*等価回路パラメータ!$B$6</f>
        <v>3.8324262522577735E-4</v>
      </c>
      <c r="AF442" s="7">
        <f>1/等価回路パラメータ!$B$7</f>
        <v>2.0783638028968546E-5</v>
      </c>
      <c r="AG442" s="7">
        <f>AB442*等価回路パラメータ!$B$9-1/(AB442*等価回路パラメータ!$B$10)</f>
        <v>-895.25388172590851</v>
      </c>
      <c r="AH442" s="7">
        <f>等価回路パラメータ!$B$8/(等価回路パラメータ!$B$8^2+AG442^2)</f>
        <v>2.153538582977996E-5</v>
      </c>
      <c r="AI442" s="7">
        <f>-AG442/(等価回路パラメータ!$B$8^2+AG442^2)</f>
        <v>1.116586230683278E-3</v>
      </c>
      <c r="AJ442" s="7">
        <f t="shared" si="55"/>
        <v>4.2319033095125394E-5</v>
      </c>
      <c r="AK442" s="7">
        <f t="shared" si="56"/>
        <v>1.4935620762838318E-3</v>
      </c>
      <c r="AL442" s="7">
        <f t="shared" si="57"/>
        <v>18.955736155946511</v>
      </c>
      <c r="AM442" s="7">
        <f t="shared" si="58"/>
        <v>-669.00320210352584</v>
      </c>
      <c r="AN442" s="7">
        <f t="shared" si="59"/>
        <v>669.27169696468184</v>
      </c>
      <c r="AO442" s="9">
        <f t="shared" si="60"/>
        <v>-88.37699854340012</v>
      </c>
      <c r="AP442" s="9">
        <f t="shared" si="61"/>
        <v>56.512049187595387</v>
      </c>
      <c r="AQ442" s="9">
        <f t="shared" si="62"/>
        <v>-1.5842732664123673</v>
      </c>
    </row>
    <row r="443" spans="1:43">
      <c r="A443">
        <v>5767440.0331618646</v>
      </c>
      <c r="B443">
        <v>-0.12927742508330389</v>
      </c>
      <c r="C443">
        <v>-14.042421806209459</v>
      </c>
      <c r="D443">
        <v>-2.0879626571846069E-2</v>
      </c>
      <c r="E443">
        <v>-9.9298872844700128</v>
      </c>
      <c r="F443">
        <v>0.95578442448013645</v>
      </c>
      <c r="G443">
        <v>-0.23905561507849987</v>
      </c>
      <c r="H443">
        <v>0.98265450729465109</v>
      </c>
      <c r="I443">
        <v>-0.17202891080119717</v>
      </c>
      <c r="J443">
        <v>-12.543847077771563</v>
      </c>
      <c r="K443">
        <v>-201.42885052532853</v>
      </c>
      <c r="L443">
        <v>201.81905242931271</v>
      </c>
      <c r="M443">
        <v>-93.563454671194179</v>
      </c>
      <c r="N443">
        <v>-3.079685904874191E-4</v>
      </c>
      <c r="O443">
        <v>4.9453535901050607E-3</v>
      </c>
      <c r="P443">
        <v>-2.5320880199620344E-4</v>
      </c>
      <c r="Q443">
        <v>3.4710435249501147E-3</v>
      </c>
      <c r="R443">
        <v>95.784911764408662</v>
      </c>
      <c r="S443">
        <v>-5.4759788491215661E-5</v>
      </c>
      <c r="T443">
        <v>1.4743100651549461E-3</v>
      </c>
      <c r="U443">
        <v>-25.158536341120335</v>
      </c>
      <c r="V443">
        <v>-677.34891558666743</v>
      </c>
      <c r="W443">
        <v>677.81598195768584</v>
      </c>
      <c r="X443">
        <v>-92.127139483931245</v>
      </c>
      <c r="Y443">
        <v>5.3983238710395058</v>
      </c>
      <c r="Z443">
        <v>-86.728815612891736</v>
      </c>
      <c r="AA443">
        <v>-1.8691729345030116E-2</v>
      </c>
      <c r="AB443" s="7">
        <f t="shared" si="54"/>
        <v>36237894.47640197</v>
      </c>
      <c r="AC443" s="7">
        <f>等価回路パラメータ!$B$4/(等価回路パラメータ!$B$4^2+(AB443*等価回路パラメータ!$B$5)^2)</f>
        <v>8.7884014264147438E-12</v>
      </c>
      <c r="AD443" s="7">
        <f>-(AB443*等価回路パラメータ!$B$5)/(等価回路パラメータ!$B$4^2+(AB443*等価回路パラメータ!$B$5)^2)</f>
        <v>-6.1129176148398976E-6</v>
      </c>
      <c r="AE443" s="7">
        <f>AB443*等価回路パラメータ!$B$6</f>
        <v>3.9288883420445723E-4</v>
      </c>
      <c r="AF443" s="7">
        <f>1/等価回路パラメータ!$B$7</f>
        <v>2.0783638028968546E-5</v>
      </c>
      <c r="AG443" s="7">
        <f>AB443*等価回路パラメータ!$B$9-1/(AB443*等価回路パラメータ!$B$10)</f>
        <v>-869.56618236296856</v>
      </c>
      <c r="AH443" s="7">
        <f>等価回路パラメータ!$B$8/(等価回路パラメータ!$B$8^2+AG443^2)</f>
        <v>2.2826016005915734E-5</v>
      </c>
      <c r="AI443" s="7">
        <f>-AG443/(等価回路パラメータ!$B$8^2+AG443^2)</f>
        <v>1.1495454777245191E-3</v>
      </c>
      <c r="AJ443" s="7">
        <f t="shared" si="55"/>
        <v>4.3609662823285707E-5</v>
      </c>
      <c r="AK443" s="7">
        <f t="shared" si="56"/>
        <v>1.5363213943141365E-3</v>
      </c>
      <c r="AL443" s="7">
        <f t="shared" si="57"/>
        <v>18.461576290467285</v>
      </c>
      <c r="AM443" s="7">
        <f t="shared" si="58"/>
        <v>-650.38142447326868</v>
      </c>
      <c r="AN443" s="7">
        <f t="shared" si="59"/>
        <v>650.64339472479617</v>
      </c>
      <c r="AO443" s="9">
        <f t="shared" si="60"/>
        <v>-88.374051899495853</v>
      </c>
      <c r="AP443" s="9">
        <f t="shared" si="61"/>
        <v>56.266860504494247</v>
      </c>
      <c r="AQ443" s="9">
        <f t="shared" si="62"/>
        <v>-1.6452362866041312</v>
      </c>
    </row>
    <row r="444" spans="1:43">
      <c r="A444">
        <v>5912606.3799352935</v>
      </c>
      <c r="B444">
        <v>-0.1330703675897274</v>
      </c>
      <c r="C444">
        <v>-14.412555646214971</v>
      </c>
      <c r="D444">
        <v>-2.226971535898753E-2</v>
      </c>
      <c r="E444">
        <v>-10.188041428093159</v>
      </c>
      <c r="F444">
        <v>0.95380358291612177</v>
      </c>
      <c r="G444">
        <v>-0.24511794200338102</v>
      </c>
      <c r="H444">
        <v>0.98171230959930356</v>
      </c>
      <c r="I444">
        <v>-0.17642639938407773</v>
      </c>
      <c r="J444">
        <v>-12.823213359905809</v>
      </c>
      <c r="K444">
        <v>-196.19863217230045</v>
      </c>
      <c r="L444">
        <v>196.61723746191564</v>
      </c>
      <c r="M444">
        <v>-93.739437455601319</v>
      </c>
      <c r="N444">
        <v>-3.3170627608538071E-4</v>
      </c>
      <c r="O444">
        <v>5.0751957270246343E-3</v>
      </c>
      <c r="P444">
        <v>-2.658784261228095E-4</v>
      </c>
      <c r="Q444">
        <v>3.5609116593891934E-3</v>
      </c>
      <c r="R444">
        <v>95.852261437291205</v>
      </c>
      <c r="S444">
        <v>-6.582784996257121E-5</v>
      </c>
      <c r="T444">
        <v>1.5142840676354409E-3</v>
      </c>
      <c r="U444">
        <v>-28.653325316042082</v>
      </c>
      <c r="V444">
        <v>-659.13248018169043</v>
      </c>
      <c r="W444">
        <v>659.75498443144295</v>
      </c>
      <c r="X444">
        <v>-92.489153069945445</v>
      </c>
      <c r="Y444">
        <v>5.5341995716194354</v>
      </c>
      <c r="Z444">
        <v>-86.954953498326006</v>
      </c>
      <c r="AA444">
        <v>-1.7742461722013842E-2</v>
      </c>
      <c r="AB444" s="7">
        <f t="shared" si="54"/>
        <v>37150001.533545718</v>
      </c>
      <c r="AC444" s="7">
        <f>等価回路パラメータ!$B$4/(等価回路パラメータ!$B$4^2+(AB444*等価回路パラメータ!$B$5)^2)</f>
        <v>8.3621533160410319E-12</v>
      </c>
      <c r="AD444" s="7">
        <f>-(AB444*等価回路パラメータ!$B$5)/(等価回路パラメータ!$B$4^2+(AB444*等価回路パラメータ!$B$5)^2)</f>
        <v>-5.9628332254441964E-6</v>
      </c>
      <c r="AE444" s="7">
        <f>AB444*等価回路パラメータ!$B$6</f>
        <v>4.027778380643318E-4</v>
      </c>
      <c r="AF444" s="7">
        <f>1/等価回路パラメータ!$B$7</f>
        <v>2.0783638028968546E-5</v>
      </c>
      <c r="AG444" s="7">
        <f>AB444*等価回路パラメータ!$B$9-1/(AB444*等価回路パラメータ!$B$10)</f>
        <v>-844.41585184219741</v>
      </c>
      <c r="AH444" s="7">
        <f>等価回路パラメータ!$B$8/(等価回路パラメータ!$B$8^2+AG444^2)</f>
        <v>2.4205401884423573E-5</v>
      </c>
      <c r="AI444" s="7">
        <f>-AG444/(等価回路パラメータ!$B$8^2+AG444^2)</f>
        <v>1.183755673279962E-3</v>
      </c>
      <c r="AJ444" s="7">
        <f t="shared" si="55"/>
        <v>4.4989048275545439E-5</v>
      </c>
      <c r="AK444" s="7">
        <f t="shared" si="56"/>
        <v>1.5805706781188496E-3</v>
      </c>
      <c r="AL444" s="7">
        <f t="shared" si="57"/>
        <v>17.993980540874066</v>
      </c>
      <c r="AM444" s="7">
        <f t="shared" si="58"/>
        <v>-632.17069744074058</v>
      </c>
      <c r="AN444" s="7">
        <f t="shared" si="59"/>
        <v>632.42673412690078</v>
      </c>
      <c r="AO444" s="9">
        <f t="shared" si="60"/>
        <v>-88.369584588273639</v>
      </c>
      <c r="AP444" s="9">
        <f t="shared" si="61"/>
        <v>56.020204405418077</v>
      </c>
      <c r="AQ444" s="9">
        <f t="shared" si="62"/>
        <v>-1.4146310899476475</v>
      </c>
    </row>
    <row r="445" spans="1:43">
      <c r="A445">
        <v>6061426.5606652712</v>
      </c>
      <c r="B445">
        <v>-0.13963390467765299</v>
      </c>
      <c r="C445">
        <v>-14.78910092592537</v>
      </c>
      <c r="D445">
        <v>-2.226756355986069E-2</v>
      </c>
      <c r="E445">
        <v>-10.444934606431421</v>
      </c>
      <c r="F445">
        <v>0.95145285090678811</v>
      </c>
      <c r="G445">
        <v>-0.2511910720914064</v>
      </c>
      <c r="H445">
        <v>0.98091165660111201</v>
      </c>
      <c r="I445">
        <v>-0.18082629260842639</v>
      </c>
      <c r="J445">
        <v>-12.863278993567675</v>
      </c>
      <c r="K445">
        <v>-191.11677456759713</v>
      </c>
      <c r="L445">
        <v>191.54917245341494</v>
      </c>
      <c r="M445">
        <v>-93.850534349937433</v>
      </c>
      <c r="N445">
        <v>-3.5058322286296892E-4</v>
      </c>
      <c r="O445">
        <v>5.2088067750523329E-3</v>
      </c>
      <c r="P445">
        <v>-2.8204825814898799E-4</v>
      </c>
      <c r="Q445">
        <v>3.6497153310679049E-3</v>
      </c>
      <c r="R445">
        <v>95.830615120737676</v>
      </c>
      <c r="S445">
        <v>-6.8534964713980932E-5</v>
      </c>
      <c r="T445">
        <v>1.5590914439844281E-3</v>
      </c>
      <c r="U445">
        <v>-28.140423349149085</v>
      </c>
      <c r="V445">
        <v>-640.16219249337257</v>
      </c>
      <c r="W445">
        <v>640.78039617656145</v>
      </c>
      <c r="X445">
        <v>-92.517003029623481</v>
      </c>
      <c r="Y445">
        <v>5.6734952607826941</v>
      </c>
      <c r="Z445">
        <v>-86.843507768840794</v>
      </c>
      <c r="AA445">
        <v>-1.680874564694607E-2</v>
      </c>
      <c r="AB445" s="7">
        <f t="shared" si="54"/>
        <v>38085066.306520127</v>
      </c>
      <c r="AC445" s="7">
        <f>等価回路パラメータ!$B$4/(等価回路パラメータ!$B$4^2+(AB445*等価回路パラメータ!$B$5)^2)</f>
        <v>7.9565787551311371E-12</v>
      </c>
      <c r="AD445" s="7">
        <f>-(AB445*等価回路パラメータ!$B$5)/(等価回路パラメータ!$B$4^2+(AB445*等価回路パラメータ!$B$5)^2)</f>
        <v>-5.8164337088636363E-6</v>
      </c>
      <c r="AE445" s="7">
        <f>AB445*等価回路パラメータ!$B$6</f>
        <v>4.1291574794755651E-4</v>
      </c>
      <c r="AF445" s="7">
        <f>1/等価回路パラメータ!$B$7</f>
        <v>2.0783638028968546E-5</v>
      </c>
      <c r="AG445" s="7">
        <f>AB445*等価回路パラメータ!$B$9-1/(AB445*等価回路パラメータ!$B$10)</f>
        <v>-819.7873479262521</v>
      </c>
      <c r="AH445" s="7">
        <f>等価回路パラメータ!$B$8/(等価回路パラメータ!$B$8^2+AG445^2)</f>
        <v>2.5680978077349758E-5</v>
      </c>
      <c r="AI445" s="7">
        <f>-AG445/(等価回路パラメータ!$B$8^2+AG445^2)</f>
        <v>1.2192876354869583E-3</v>
      </c>
      <c r="AJ445" s="7">
        <f t="shared" si="55"/>
        <v>4.6464624062897056E-5</v>
      </c>
      <c r="AK445" s="7">
        <f t="shared" si="56"/>
        <v>1.6263869497256511E-3</v>
      </c>
      <c r="AL445" s="7">
        <f t="shared" si="57"/>
        <v>17.551746552712867</v>
      </c>
      <c r="AM445" s="7">
        <f t="shared" si="58"/>
        <v>-614.35838799821249</v>
      </c>
      <c r="AN445" s="7">
        <f t="shared" si="59"/>
        <v>614.60905680832013</v>
      </c>
      <c r="AO445" s="9">
        <f t="shared" si="60"/>
        <v>-88.363548781310016</v>
      </c>
      <c r="AP445" s="9">
        <f t="shared" si="61"/>
        <v>55.771979113620219</v>
      </c>
      <c r="AQ445" s="9">
        <f t="shared" si="62"/>
        <v>-1.5200410124692212</v>
      </c>
    </row>
    <row r="446" spans="1:43">
      <c r="A446">
        <v>6213992.542277188</v>
      </c>
      <c r="B446">
        <v>-0.14470328757580439</v>
      </c>
      <c r="C446">
        <v>-15.18529235181073</v>
      </c>
      <c r="D446">
        <v>-2.242946769623649E-2</v>
      </c>
      <c r="E446">
        <v>-10.71329746903371</v>
      </c>
      <c r="F446">
        <v>0.94913905888179073</v>
      </c>
      <c r="G446">
        <v>-0.25761376706255346</v>
      </c>
      <c r="H446">
        <v>0.98003567509525658</v>
      </c>
      <c r="I446">
        <v>-0.1854152454267802</v>
      </c>
      <c r="J446">
        <v>-13.065948525569421</v>
      </c>
      <c r="K446">
        <v>-186.06020989276942</v>
      </c>
      <c r="L446">
        <v>186.51841924114154</v>
      </c>
      <c r="M446">
        <v>-94.016961680808123</v>
      </c>
      <c r="N446">
        <v>-3.7557570460467962E-4</v>
      </c>
      <c r="O446">
        <v>5.348229735684348E-3</v>
      </c>
      <c r="P446">
        <v>-2.9899123853788386E-4</v>
      </c>
      <c r="Q446">
        <v>3.7424761757805214E-3</v>
      </c>
      <c r="R446">
        <v>95.853604381836973</v>
      </c>
      <c r="S446">
        <v>-7.6584466066795763E-5</v>
      </c>
      <c r="T446">
        <v>1.6057535599038266E-3</v>
      </c>
      <c r="U446">
        <v>-29.634399774250646</v>
      </c>
      <c r="V446">
        <v>-621.34719189153543</v>
      </c>
      <c r="W446">
        <v>622.05347882756564</v>
      </c>
      <c r="X446">
        <v>-92.730583463369058</v>
      </c>
      <c r="Y446">
        <v>5.8162970195714481</v>
      </c>
      <c r="Z446">
        <v>-86.914286443797607</v>
      </c>
      <c r="AA446">
        <v>-1.5914160870487103E-2</v>
      </c>
      <c r="AB446" s="7">
        <f t="shared" si="54"/>
        <v>39043666.640559554</v>
      </c>
      <c r="AC446" s="7">
        <f>等価回路パラメータ!$B$4/(等価回路パラメータ!$B$4^2+(AB446*等価回路パラメータ!$B$5)^2)</f>
        <v>7.5706750515040645E-12</v>
      </c>
      <c r="AD446" s="7">
        <f>-(AB446*等価回路パラメータ!$B$5)/(等価回路パラメータ!$B$4^2+(AB446*等価回路パラメータ!$B$5)^2)</f>
        <v>-5.673628594079087E-6</v>
      </c>
      <c r="AE446" s="7">
        <f>AB446*等価回路パラメータ!$B$6</f>
        <v>4.2330882881360987E-4</v>
      </c>
      <c r="AF446" s="7">
        <f>1/等価回路パラメータ!$B$7</f>
        <v>2.0783638028968546E-5</v>
      </c>
      <c r="AG446" s="7">
        <f>AB446*等価回路パラメータ!$B$9-1/(AB446*等価回路パラメータ!$B$10)</f>
        <v>-795.66545085279301</v>
      </c>
      <c r="AH446" s="7">
        <f>等価回路パラメータ!$B$8/(等価回路パラメータ!$B$8^2+AG446^2)</f>
        <v>2.7260958914665157E-5</v>
      </c>
      <c r="AI446" s="7">
        <f>-AG446/(等価回路パラメータ!$B$8^2+AG446^2)</f>
        <v>1.2562180437782344E-3</v>
      </c>
      <c r="AJ446" s="7">
        <f t="shared" si="55"/>
        <v>4.8044604514308758E-5</v>
      </c>
      <c r="AK446" s="7">
        <f t="shared" si="56"/>
        <v>1.6738532439977652E-3</v>
      </c>
      <c r="AL446" s="7">
        <f t="shared" si="57"/>
        <v>17.133741672937589</v>
      </c>
      <c r="AM446" s="7">
        <f t="shared" si="58"/>
        <v>-596.93215025893119</v>
      </c>
      <c r="AN446" s="7">
        <f t="shared" si="59"/>
        <v>597.1779945011923</v>
      </c>
      <c r="AO446" s="9">
        <f t="shared" si="60"/>
        <v>-88.355890824080959</v>
      </c>
      <c r="AP446" s="9">
        <f t="shared" si="61"/>
        <v>55.522075919345667</v>
      </c>
      <c r="AQ446" s="9">
        <f t="shared" si="62"/>
        <v>-1.4416043802833656</v>
      </c>
    </row>
    <row r="447" spans="1:43">
      <c r="A447">
        <v>6370398.6065020412</v>
      </c>
      <c r="B447">
        <v>-0.15127254332278081</v>
      </c>
      <c r="C447">
        <v>-15.58526560446195</v>
      </c>
      <c r="D447">
        <v>-2.2979761379327591E-2</v>
      </c>
      <c r="E447">
        <v>-10.9882082344611</v>
      </c>
      <c r="F447">
        <v>0.94660138539540295</v>
      </c>
      <c r="G447">
        <v>-0.26403346617664836</v>
      </c>
      <c r="H447">
        <v>0.97907272592447381</v>
      </c>
      <c r="I447">
        <v>-0.19010335595457778</v>
      </c>
      <c r="J447">
        <v>-13.153573285280197</v>
      </c>
      <c r="K447">
        <v>-181.20101317465645</v>
      </c>
      <c r="L447">
        <v>181.67780179673369</v>
      </c>
      <c r="M447">
        <v>-94.151878760124546</v>
      </c>
      <c r="N447">
        <v>-3.9851072670624182E-4</v>
      </c>
      <c r="O447">
        <v>5.489804623732812E-3</v>
      </c>
      <c r="P447">
        <v>-3.1592350522947958E-4</v>
      </c>
      <c r="Q447">
        <v>3.8375886151200398E-3</v>
      </c>
      <c r="R447">
        <v>95.876449085327693</v>
      </c>
      <c r="S447">
        <v>-8.2587221476762237E-5</v>
      </c>
      <c r="T447">
        <v>1.6522160086127721E-3</v>
      </c>
      <c r="U447">
        <v>-30.178346481883583</v>
      </c>
      <c r="V447">
        <v>-603.73925020422848</v>
      </c>
      <c r="W447">
        <v>604.49302298169221</v>
      </c>
      <c r="X447">
        <v>-92.861589590334887</v>
      </c>
      <c r="Y447">
        <v>5.9626930956859114</v>
      </c>
      <c r="Z447">
        <v>-86.89889649464898</v>
      </c>
      <c r="AA447">
        <v>-1.5083528040227159E-2</v>
      </c>
      <c r="AB447" s="7">
        <f t="shared" si="54"/>
        <v>40026394.925250933</v>
      </c>
      <c r="AC447" s="7">
        <f>等価回路パラメータ!$B$4/(等価回路パラメータ!$B$4^2+(AB447*等価回路パラメータ!$B$5)^2)</f>
        <v>7.2034881447637001E-12</v>
      </c>
      <c r="AD447" s="7">
        <f>-(AB447*等価回路パラメータ!$B$5)/(等価回路パラメータ!$B$4^2+(AB447*等価回路パラメータ!$B$5)^2)</f>
        <v>-5.5343296313164245E-6</v>
      </c>
      <c r="AE447" s="7">
        <f>AB447*等価回路パラメータ!$B$6</f>
        <v>4.3396350331087051E-4</v>
      </c>
      <c r="AF447" s="7">
        <f>1/等価回路パラメータ!$B$7</f>
        <v>2.0783638028968546E-5</v>
      </c>
      <c r="AG447" s="7">
        <f>AB447*等価回路パラメータ!$B$9-1/(AB447*等価回路パラメータ!$B$10)</f>
        <v>-772.03525392907648</v>
      </c>
      <c r="AH447" s="7">
        <f>等価回路パラメータ!$B$8/(等価回路パラメータ!$B$8^2+AG447^2)</f>
        <v>2.8954439338877325E-5</v>
      </c>
      <c r="AI447" s="7">
        <f>-AG447/(等価回路パラメータ!$B$8^2+AG447^2)</f>
        <v>1.2946300709089059E-3</v>
      </c>
      <c r="AJ447" s="7">
        <f t="shared" si="55"/>
        <v>4.9738084571334016E-5</v>
      </c>
      <c r="AK447" s="7">
        <f t="shared" si="56"/>
        <v>1.72305924458846E-3</v>
      </c>
      <c r="AL447" s="7">
        <f t="shared" si="57"/>
        <v>16.73889976869145</v>
      </c>
      <c r="AM447" s="7">
        <f t="shared" si="58"/>
        <v>-579.87990971623117</v>
      </c>
      <c r="AN447" s="7">
        <f t="shared" si="59"/>
        <v>580.12145319576894</v>
      </c>
      <c r="AO447" s="9">
        <f t="shared" si="60"/>
        <v>-88.346550648167351</v>
      </c>
      <c r="AP447" s="9">
        <f t="shared" si="61"/>
        <v>55.270378524048226</v>
      </c>
      <c r="AQ447" s="9">
        <f t="shared" si="62"/>
        <v>-1.4476541535183856</v>
      </c>
    </row>
    <row r="448" spans="1:43">
      <c r="A448">
        <v>6530741.4081400596</v>
      </c>
      <c r="B448">
        <v>-0.15839865415071</v>
      </c>
      <c r="C448">
        <v>-16.00056711760632</v>
      </c>
      <c r="D448">
        <v>-2.321212954532112E-2</v>
      </c>
      <c r="E448">
        <v>-11.270019428193219</v>
      </c>
      <c r="F448">
        <v>0.94388801497414088</v>
      </c>
      <c r="G448">
        <v>-0.27066564384622599</v>
      </c>
      <c r="H448">
        <v>0.97809969036382682</v>
      </c>
      <c r="I448">
        <v>-0.19491142434978601</v>
      </c>
      <c r="J448">
        <v>-13.228429520693693</v>
      </c>
      <c r="K448">
        <v>-176.40915155090815</v>
      </c>
      <c r="L448">
        <v>176.90443775805974</v>
      </c>
      <c r="M448">
        <v>-94.288424429193611</v>
      </c>
      <c r="N448">
        <v>-4.2269862256935083E-4</v>
      </c>
      <c r="O448">
        <v>5.6369431649121709E-3</v>
      </c>
      <c r="P448">
        <v>-3.3450956523055971E-4</v>
      </c>
      <c r="Q448">
        <v>3.9348589159032953E-3</v>
      </c>
      <c r="R448">
        <v>95.892978713665116</v>
      </c>
      <c r="S448">
        <v>-8.8189057338791124E-5</v>
      </c>
      <c r="T448">
        <v>1.7020842490088756E-3</v>
      </c>
      <c r="U448">
        <v>-30.35905737745485</v>
      </c>
      <c r="V448">
        <v>-585.9420084105293</v>
      </c>
      <c r="W448">
        <v>586.72796898137756</v>
      </c>
      <c r="X448">
        <v>-92.965979238622751</v>
      </c>
      <c r="Y448">
        <v>6.1127739580190958</v>
      </c>
      <c r="Z448">
        <v>-86.85320528060366</v>
      </c>
      <c r="AA448">
        <v>-1.4279476276229965E-2</v>
      </c>
      <c r="AB448" s="7">
        <f t="shared" si="54"/>
        <v>41033858.460614942</v>
      </c>
      <c r="AC448" s="7">
        <f>等価回路パラメータ!$B$4/(等価回路パラメータ!$B$4^2+(AB448*等価回路パラメータ!$B$5)^2)</f>
        <v>6.8541102475983169E-12</v>
      </c>
      <c r="AD448" s="7">
        <f>-(AB448*等価回路パラメータ!$B$5)/(等価回路パラメータ!$B$4^2+(AB448*等価回路パラメータ!$B$5)^2)</f>
        <v>-5.3984507375104911E-6</v>
      </c>
      <c r="AE448" s="7">
        <f>AB448*等価回路パラメータ!$B$6</f>
        <v>4.4488635574564493E-4</v>
      </c>
      <c r="AF448" s="7">
        <f>1/等価回路パラメータ!$B$7</f>
        <v>2.0783638028968546E-5</v>
      </c>
      <c r="AG448" s="7">
        <f>AB448*等価回路パラメータ!$B$9-1/(AB448*等価回路パラメータ!$B$10)</f>
        <v>-748.88215432001164</v>
      </c>
      <c r="AH448" s="7">
        <f>等価回路パラメータ!$B$8/(等価回路パラメータ!$B$8^2+AG448^2)</f>
        <v>3.0771511427642573E-5</v>
      </c>
      <c r="AI448" s="7">
        <f>-AG448/(等価回路パラメータ!$B$8^2+AG448^2)</f>
        <v>1.3346140980022791E-3</v>
      </c>
      <c r="AJ448" s="7">
        <f t="shared" si="55"/>
        <v>5.1555156310721369E-5</v>
      </c>
      <c r="AK448" s="7">
        <f t="shared" si="56"/>
        <v>1.7741020030104136E-3</v>
      </c>
      <c r="AL448" s="7">
        <f t="shared" si="57"/>
        <v>16.366218282096774</v>
      </c>
      <c r="AM448" s="7">
        <f t="shared" si="58"/>
        <v>-563.18984780064318</v>
      </c>
      <c r="AN448" s="7">
        <f t="shared" si="59"/>
        <v>563.42759762596722</v>
      </c>
      <c r="AO448" s="9">
        <f t="shared" si="60"/>
        <v>-88.335461101962835</v>
      </c>
      <c r="AP448" s="9">
        <f t="shared" si="61"/>
        <v>55.01676231281516</v>
      </c>
      <c r="AQ448" s="9">
        <f t="shared" si="62"/>
        <v>-1.4822558213591606</v>
      </c>
    </row>
    <row r="449" spans="1:43">
      <c r="A449">
        <v>6695120.0347908</v>
      </c>
      <c r="B449">
        <v>-0.16603831269470351</v>
      </c>
      <c r="C449">
        <v>-16.417965041291541</v>
      </c>
      <c r="D449">
        <v>-2.4151827084681641E-2</v>
      </c>
      <c r="E449">
        <v>-11.55285395053339</v>
      </c>
      <c r="F449">
        <v>0.9410631210476228</v>
      </c>
      <c r="G449">
        <v>-0.27729059715024595</v>
      </c>
      <c r="H449">
        <v>0.97701991136384359</v>
      </c>
      <c r="I449">
        <v>-0.19971570730236138</v>
      </c>
      <c r="J449">
        <v>-13.277800387395995</v>
      </c>
      <c r="K449">
        <v>-171.83235216786051</v>
      </c>
      <c r="L449">
        <v>172.34458864341281</v>
      </c>
      <c r="M449">
        <v>-94.418569389435575</v>
      </c>
      <c r="N449">
        <v>-4.4702399123735419E-4</v>
      </c>
      <c r="O449">
        <v>5.7850834964121673E-3</v>
      </c>
      <c r="P449">
        <v>-3.5203985946141069E-4</v>
      </c>
      <c r="Q449">
        <v>4.0327199404662601E-3</v>
      </c>
      <c r="R449">
        <v>95.86494480983778</v>
      </c>
      <c r="S449">
        <v>-9.4984131775943507E-5</v>
      </c>
      <c r="T449">
        <v>1.7523635559459072E-3</v>
      </c>
      <c r="U449">
        <v>-30.841006310906653</v>
      </c>
      <c r="V449">
        <v>-568.98615039631659</v>
      </c>
      <c r="W449">
        <v>569.82138167419555</v>
      </c>
      <c r="X449">
        <v>-93.102592203212765</v>
      </c>
      <c r="Y449">
        <v>6.266632352564188</v>
      </c>
      <c r="Z449">
        <v>-86.835959850648578</v>
      </c>
      <c r="AA449">
        <v>-1.3525815506791281E-2</v>
      </c>
      <c r="AB449" s="7">
        <f t="shared" si="54"/>
        <v>42066679.832401231</v>
      </c>
      <c r="AC449" s="7">
        <f>等価回路パラメータ!$B$4/(等価回路パラメータ!$B$4^2+(AB449*等価回路パラメータ!$B$5)^2)</f>
        <v>6.5216776014799897E-12</v>
      </c>
      <c r="AD449" s="7">
        <f>-(AB449*等価回路パラメータ!$B$5)/(等価回路パラメータ!$B$4^2+(AB449*等価回路パラメータ!$B$5)^2)</f>
        <v>-5.2659079431080564E-6</v>
      </c>
      <c r="AE449" s="7">
        <f>AB449*等価回路パラメータ!$B$6</f>
        <v>4.5608413615109343E-4</v>
      </c>
      <c r="AF449" s="7">
        <f>1/等価回路パラメータ!$B$7</f>
        <v>2.0783638028968546E-5</v>
      </c>
      <c r="AG449" s="7">
        <f>AB449*等価回路パラメータ!$B$9-1/(AB449*等価回路パラメータ!$B$10)</f>
        <v>-726.19184402399765</v>
      </c>
      <c r="AH449" s="7">
        <f>等価回路パラメータ!$B$8/(等価回路パラメータ!$B$8^2+AG449^2)</f>
        <v>3.272339937304963E-5</v>
      </c>
      <c r="AI449" s="7">
        <f>-AG449/(等価回路パラメータ!$B$8^2+AG449^2)</f>
        <v>1.3762685255577624E-3</v>
      </c>
      <c r="AJ449" s="7">
        <f t="shared" si="55"/>
        <v>5.3507043923695777E-5</v>
      </c>
      <c r="AK449" s="7">
        <f t="shared" si="56"/>
        <v>1.8270867537657476E-3</v>
      </c>
      <c r="AL449" s="7">
        <f t="shared" si="57"/>
        <v>16.014755511114338</v>
      </c>
      <c r="AM449" s="7">
        <f t="shared" si="58"/>
        <v>-546.8503866683609</v>
      </c>
      <c r="AN449" s="7">
        <f t="shared" si="59"/>
        <v>547.08483601121372</v>
      </c>
      <c r="AO449" s="9">
        <f t="shared" si="60"/>
        <v>-88.322547187146995</v>
      </c>
      <c r="AP449" s="9">
        <f t="shared" si="61"/>
        <v>54.761093545122684</v>
      </c>
      <c r="AQ449" s="9">
        <f t="shared" si="62"/>
        <v>-1.4865873364984168</v>
      </c>
    </row>
    <row r="450" spans="1:43">
      <c r="A450">
        <v>6863636.0680866567</v>
      </c>
      <c r="B450">
        <v>-0.17245308226253389</v>
      </c>
      <c r="C450">
        <v>-16.856985880593289</v>
      </c>
      <c r="D450">
        <v>-2.3749748437990392E-2</v>
      </c>
      <c r="E450">
        <v>-11.842435510726389</v>
      </c>
      <c r="F450">
        <v>0.93821766050491151</v>
      </c>
      <c r="G450">
        <v>-0.28428312163218356</v>
      </c>
      <c r="H450">
        <v>0.97604322447849601</v>
      </c>
      <c r="I450">
        <v>-0.20466061602406857</v>
      </c>
      <c r="J450">
        <v>-13.446261568342683</v>
      </c>
      <c r="K450">
        <v>-167.27683556193276</v>
      </c>
      <c r="L450">
        <v>167.81639272067014</v>
      </c>
      <c r="M450">
        <v>-94.595741560050968</v>
      </c>
      <c r="N450">
        <v>-4.7745538094518854E-4</v>
      </c>
      <c r="O450">
        <v>5.9397346125234065E-3</v>
      </c>
      <c r="P450">
        <v>-3.7358599033965307E-4</v>
      </c>
      <c r="Q450">
        <v>4.1321864484148846E-3</v>
      </c>
      <c r="R450">
        <v>95.817711271207344</v>
      </c>
      <c r="S450">
        <v>-1.0386939060553547E-4</v>
      </c>
      <c r="T450">
        <v>1.8075481641085219E-3</v>
      </c>
      <c r="U450">
        <v>-31.686632617176699</v>
      </c>
      <c r="V450">
        <v>-551.41475539673195</v>
      </c>
      <c r="W450">
        <v>552.32442925861392</v>
      </c>
      <c r="X450">
        <v>-93.288841823889243</v>
      </c>
      <c r="Y450">
        <v>6.4243633597291119</v>
      </c>
      <c r="Z450">
        <v>-86.864478464160129</v>
      </c>
      <c r="AA450">
        <v>-1.2786281665377227E-2</v>
      </c>
      <c r="AB450" s="7">
        <f t="shared" ref="AB450:AB502" si="63">2*PI()*A450</f>
        <v>43125497.296829946</v>
      </c>
      <c r="AC450" s="7">
        <f>等価回路パラメータ!$B$4/(等価回路パラメータ!$B$4^2+(AB450*等価回路パラメータ!$B$5)^2)</f>
        <v>6.2053683412152543E-12</v>
      </c>
      <c r="AD450" s="7">
        <f>-(AB450*等価回路パラメータ!$B$5)/(等価回路パラメータ!$B$4^2+(AB450*等価回路パラメータ!$B$5)^2)</f>
        <v>-5.1366193401768608E-6</v>
      </c>
      <c r="AE450" s="7">
        <f>AB450*等価回路パラメータ!$B$6</f>
        <v>4.6756376445857174E-4</v>
      </c>
      <c r="AF450" s="7">
        <f>1/等価回路パラメータ!$B$7</f>
        <v>2.0783638028968546E-5</v>
      </c>
      <c r="AG450" s="7">
        <f>AB450*等価回路パラメータ!$B$9-1/(AB450*等価回路パラメータ!$B$10)</f>
        <v>-703.95030103095678</v>
      </c>
      <c r="AH450" s="7">
        <f>等価回路パラメータ!$B$8/(等価回路パラメータ!$B$8^2+AG450^2)</f>
        <v>3.4822616335099845E-5</v>
      </c>
      <c r="AI450" s="7">
        <f>-AG450/(等価回路パラメータ!$B$8^2+AG450^2)</f>
        <v>1.4197006957204666E-3</v>
      </c>
      <c r="AJ450" s="7">
        <f t="shared" ref="AJ450:AJ502" si="64">AC450+AF450+AH450</f>
        <v>5.5606260569436737E-5</v>
      </c>
      <c r="AK450" s="7">
        <f t="shared" ref="AK450:AK502" si="65">AD450+AE450+AI450</f>
        <v>1.8821278408388616E-3</v>
      </c>
      <c r="AL450" s="7">
        <f t="shared" ref="AL450:AL513" si="66">AJ450/(AJ450^2+AK450^2)</f>
        <v>15.68362810794123</v>
      </c>
      <c r="AM450" s="7">
        <f t="shared" ref="AM450:AM502" si="67">-AK450/(AJ450^2+AK450^2)</f>
        <v>-530.85017415365678</v>
      </c>
      <c r="AN450" s="7">
        <f t="shared" ref="AN450:AN513" si="68">SQRT(AL450^2+AM450^2)</f>
        <v>531.08180498826721</v>
      </c>
      <c r="AO450" s="9">
        <f t="shared" ref="AO450:AO502" si="69">DEGREES(ATAN(AM450/AL450))</f>
        <v>-88.30772518582819</v>
      </c>
      <c r="AP450" s="9">
        <f t="shared" ref="AP450:AP502" si="70">20*LOG10(AN450)</f>
        <v>54.503228452462793</v>
      </c>
      <c r="AQ450" s="9">
        <f t="shared" ref="AQ450:AQ502" si="71">MOD(AO450-Z450+180,360)-180</f>
        <v>-1.4432467216680607</v>
      </c>
    </row>
    <row r="451" spans="1:43">
      <c r="A451">
        <v>7036393.6464676214</v>
      </c>
      <c r="B451">
        <v>-0.18061668934806699</v>
      </c>
      <c r="C451">
        <v>-17.302455325291088</v>
      </c>
      <c r="D451">
        <v>-2.3979782392482999E-2</v>
      </c>
      <c r="E451">
        <v>-12.145223009152369</v>
      </c>
      <c r="F451">
        <v>0.93509976503725845</v>
      </c>
      <c r="G451">
        <v>-0.2912951041007395</v>
      </c>
      <c r="H451">
        <v>0.97492222310884125</v>
      </c>
      <c r="I451">
        <v>-0.20981021346730797</v>
      </c>
      <c r="J451">
        <v>-13.51149023603846</v>
      </c>
      <c r="K451">
        <v>-162.87560800700291</v>
      </c>
      <c r="L451">
        <v>163.43507595387666</v>
      </c>
      <c r="M451">
        <v>-94.742163980627197</v>
      </c>
      <c r="N451">
        <v>-5.0583946949056687E-4</v>
      </c>
      <c r="O451">
        <v>6.0976923868445287E-3</v>
      </c>
      <c r="P451">
        <v>-3.9517685249310384E-4</v>
      </c>
      <c r="Q451">
        <v>4.2363834341351955E-3</v>
      </c>
      <c r="R451">
        <v>95.82200744463961</v>
      </c>
      <c r="S451">
        <v>-1.1066261699746303E-4</v>
      </c>
      <c r="T451">
        <v>1.8613089527093332E-3</v>
      </c>
      <c r="U451">
        <v>-31.829628239933552</v>
      </c>
      <c r="V451">
        <v>-535.36391612495788</v>
      </c>
      <c r="W451">
        <v>536.30928383027583</v>
      </c>
      <c r="X451">
        <v>-93.402468943649282</v>
      </c>
      <c r="Y451">
        <v>6.5860644530936936</v>
      </c>
      <c r="Z451">
        <v>-86.816404490555584</v>
      </c>
      <c r="AA451">
        <v>-1.2109301708425103E-2</v>
      </c>
      <c r="AB451" s="7">
        <f t="shared" si="63"/>
        <v>44210965.175017148</v>
      </c>
      <c r="AC451" s="7">
        <f>等価回路パラメータ!$B$4/(等価回路パラメータ!$B$4^2+(AB451*等価回路パラメータ!$B$5)^2)</f>
        <v>5.9044004630676564E-12</v>
      </c>
      <c r="AD451" s="7">
        <f>-(AB451*等価回路パラメータ!$B$5)/(等価回路パラメータ!$B$4^2+(AB451*等価回路パラメータ!$B$5)^2)</f>
        <v>-5.0105050317886748E-6</v>
      </c>
      <c r="AE451" s="7">
        <f>AB451*等価回路パラメータ!$B$6</f>
        <v>4.793323347739655E-4</v>
      </c>
      <c r="AF451" s="7">
        <f>1/等価回路パラメータ!$B$7</f>
        <v>2.0783638028968546E-5</v>
      </c>
      <c r="AG451" s="7">
        <f>AB451*等価回路パラメータ!$B$9-1/(AB451*等価回路パラメータ!$B$10)</f>
        <v>-682.14378065710491</v>
      </c>
      <c r="AH451" s="7">
        <f>等価回路パラメータ!$B$8/(等価回路パラメータ!$B$8^2+AG451^2)</f>
        <v>3.708314731512168E-5</v>
      </c>
      <c r="AI451" s="7">
        <f>-AG451/(等価回路パラメータ!$B$8^2+AG451^2)</f>
        <v>1.465027943961807E-3</v>
      </c>
      <c r="AJ451" s="7">
        <f t="shared" si="64"/>
        <v>5.786679124849069E-5</v>
      </c>
      <c r="AK451" s="7">
        <f t="shared" si="65"/>
        <v>1.9393497737039838E-3</v>
      </c>
      <c r="AL451" s="7">
        <f t="shared" si="66"/>
        <v>15.372008787802869</v>
      </c>
      <c r="AM451" s="7">
        <f t="shared" si="67"/>
        <v>-515.17806881643378</v>
      </c>
      <c r="AN451" s="7">
        <f t="shared" si="68"/>
        <v>515.40735466580463</v>
      </c>
      <c r="AO451" s="9">
        <f t="shared" si="69"/>
        <v>-88.29090166040379</v>
      </c>
      <c r="AP451" s="9">
        <f t="shared" si="70"/>
        <v>54.243012229504771</v>
      </c>
      <c r="AQ451" s="9">
        <f t="shared" si="71"/>
        <v>-1.4744971698482061</v>
      </c>
    </row>
    <row r="452" spans="1:43">
      <c r="A452">
        <v>7213499.5295360712</v>
      </c>
      <c r="B452">
        <v>-0.18908267319682051</v>
      </c>
      <c r="C452">
        <v>-17.76768468418442</v>
      </c>
      <c r="D452">
        <v>-2.3881127178313099E-2</v>
      </c>
      <c r="E452">
        <v>-12.45532338508588</v>
      </c>
      <c r="F452">
        <v>0.93179506485484209</v>
      </c>
      <c r="G452">
        <v>-0.29858705681338327</v>
      </c>
      <c r="H452">
        <v>0.97378345984293846</v>
      </c>
      <c r="I452">
        <v>-0.21508610252445895</v>
      </c>
      <c r="J452">
        <v>-13.591222651578374</v>
      </c>
      <c r="K452">
        <v>-158.51451564709618</v>
      </c>
      <c r="L452">
        <v>159.09611247292713</v>
      </c>
      <c r="M452">
        <v>-94.900622511418831</v>
      </c>
      <c r="N452">
        <v>-5.3695685564194206E-4</v>
      </c>
      <c r="O452">
        <v>6.2625311995448425E-3</v>
      </c>
      <c r="P452">
        <v>-4.1861683807243715E-4</v>
      </c>
      <c r="Q452">
        <v>4.3428129074915634E-3</v>
      </c>
      <c r="R452">
        <v>95.817590105952476</v>
      </c>
      <c r="S452">
        <v>-1.1834001756950491E-4</v>
      </c>
      <c r="T452">
        <v>1.9197182920532791E-3</v>
      </c>
      <c r="U452">
        <v>-31.989644534127862</v>
      </c>
      <c r="V452">
        <v>-518.93777802068291</v>
      </c>
      <c r="W452">
        <v>519.92283544239854</v>
      </c>
      <c r="X452">
        <v>-93.527504287232262</v>
      </c>
      <c r="Y452">
        <v>6.7518355596457624</v>
      </c>
      <c r="Z452">
        <v>-86.775668727586492</v>
      </c>
      <c r="AA452">
        <v>-1.1449576199588134E-2</v>
      </c>
      <c r="AB452" s="7">
        <f t="shared" si="63"/>
        <v>45323754.257327899</v>
      </c>
      <c r="AC452" s="7">
        <f>等価回路パラメータ!$B$4/(等価回路パラメータ!$B$4^2+(AB452*等価回路パラメータ!$B$5)^2)</f>
        <v>5.6180298914288312E-12</v>
      </c>
      <c r="AD452" s="7">
        <f>-(AB452*等価回路パラメータ!$B$5)/(等価回路パラメータ!$B$4^2+(AB452*等価回路パラメータ!$B$5)^2)</f>
        <v>-4.887487082645128E-6</v>
      </c>
      <c r="AE452" s="7">
        <f>AB452*等価回路パラメータ!$B$6</f>
        <v>4.9139711976165911E-4</v>
      </c>
      <c r="AF452" s="7">
        <f>1/等価回路パラメータ!$B$7</f>
        <v>2.0783638028968546E-5</v>
      </c>
      <c r="AG452" s="7">
        <f>AB452*等価回路パラメータ!$B$9-1/(AB452*等価回路パラメータ!$B$10)</f>
        <v>-660.75880705110035</v>
      </c>
      <c r="AH452" s="7">
        <f>等価回路パラメータ!$B$8/(等価回路パラメータ!$B$8^2+AG452^2)</f>
        <v>3.9520663099579302E-5</v>
      </c>
      <c r="AI452" s="7">
        <f>-AG452/(等価回路パラメータ!$B$8^2+AG452^2)</f>
        <v>1.5123788017811907E-3</v>
      </c>
      <c r="AJ452" s="7">
        <f t="shared" si="64"/>
        <v>6.0304306746577741E-5</v>
      </c>
      <c r="AK452" s="7">
        <f t="shared" si="65"/>
        <v>1.9988884344602047E-3</v>
      </c>
      <c r="AL452" s="7">
        <f t="shared" si="66"/>
        <v>15.079124242377368</v>
      </c>
      <c r="AM452" s="7">
        <f t="shared" si="67"/>
        <v>-499.8231250139882</v>
      </c>
      <c r="AN452" s="7">
        <f t="shared" si="68"/>
        <v>500.0505337330078</v>
      </c>
      <c r="AO452" s="9">
        <f t="shared" si="69"/>
        <v>-88.271972304710474</v>
      </c>
      <c r="AP452" s="9">
        <f t="shared" si="70"/>
        <v>53.980277903217591</v>
      </c>
      <c r="AQ452" s="9">
        <f t="shared" si="71"/>
        <v>-1.4963035771239674</v>
      </c>
    </row>
    <row r="453" spans="1:43">
      <c r="A453">
        <v>7395063.164031378</v>
      </c>
      <c r="B453">
        <v>-0.19732038129458301</v>
      </c>
      <c r="C453">
        <v>-18.241187400702181</v>
      </c>
      <c r="D453">
        <v>-2.302641176719836E-2</v>
      </c>
      <c r="E453">
        <v>-12.77043314136345</v>
      </c>
      <c r="F453">
        <v>0.92841476891002661</v>
      </c>
      <c r="G453">
        <v>-0.30598696037226603</v>
      </c>
      <c r="H453">
        <v>0.97268153915781919</v>
      </c>
      <c r="I453">
        <v>-0.2204600350893362</v>
      </c>
      <c r="J453">
        <v>-13.700197326237637</v>
      </c>
      <c r="K453">
        <v>-154.30653393155447</v>
      </c>
      <c r="L453">
        <v>154.91353014100417</v>
      </c>
      <c r="M453">
        <v>-95.073735860681282</v>
      </c>
      <c r="N453">
        <v>-5.7088432827467244E-4</v>
      </c>
      <c r="O453">
        <v>6.4299206700623559E-3</v>
      </c>
      <c r="P453">
        <v>-4.4473053931824794E-4</v>
      </c>
      <c r="Q453">
        <v>4.4504422573619622E-3</v>
      </c>
      <c r="R453">
        <v>95.781451556673119</v>
      </c>
      <c r="S453">
        <v>-1.2615378895642449E-4</v>
      </c>
      <c r="T453">
        <v>1.9794784127003936E-3</v>
      </c>
      <c r="U453">
        <v>-32.065527841612358</v>
      </c>
      <c r="V453">
        <v>-503.14002202692211</v>
      </c>
      <c r="W453">
        <v>504.16076785189557</v>
      </c>
      <c r="X453">
        <v>-93.646575537442374</v>
      </c>
      <c r="Y453">
        <v>6.9217791215333708</v>
      </c>
      <c r="Z453">
        <v>-86.724796415908997</v>
      </c>
      <c r="AA453">
        <v>-1.082847026411281E-2</v>
      </c>
      <c r="AB453" s="7">
        <f t="shared" si="63"/>
        <v>46464552.217906937</v>
      </c>
      <c r="AC453" s="7">
        <f>等価回路パラメータ!$B$4/(等価回路パラメータ!$B$4^2+(AB453*等価回路パラメータ!$B$5)^2)</f>
        <v>5.345548639258355E-12</v>
      </c>
      <c r="AD453" s="7">
        <f>-(AB453*等価回路パラメータ!$B$5)/(等価回路パラメータ!$B$4^2+(AB453*等価回路パラメータ!$B$5)^2)</f>
        <v>-4.76748947091575E-6</v>
      </c>
      <c r="AE453" s="7">
        <f>AB453*等価回路パラメータ!$B$6</f>
        <v>5.0376557513884973E-4</v>
      </c>
      <c r="AF453" s="7">
        <f>1/等価回路パラメータ!$B$7</f>
        <v>2.0783638028968546E-5</v>
      </c>
      <c r="AG453" s="7">
        <f>AB453*等価回路パラメータ!$B$9-1/(AB453*等価回路パラメータ!$B$10)</f>
        <v>-639.78216486632584</v>
      </c>
      <c r="AH453" s="7">
        <f>等価回路パラメータ!$B$8/(等価回路パラメータ!$B$8^2+AG453^2)</f>
        <v>4.2152771454175402E-5</v>
      </c>
      <c r="AI453" s="7">
        <f>-AG453/(等価回路パラメータ!$B$8^2+AG453^2)</f>
        <v>1.5618943762595778E-3</v>
      </c>
      <c r="AJ453" s="7">
        <f t="shared" si="64"/>
        <v>6.2936414828692591E-5</v>
      </c>
      <c r="AK453" s="7">
        <f t="shared" si="65"/>
        <v>2.0608924619275118E-3</v>
      </c>
      <c r="AL453" s="7">
        <f t="shared" si="66"/>
        <v>14.804253253487746</v>
      </c>
      <c r="AM453" s="7">
        <f t="shared" si="67"/>
        <v>-484.7745779231978</v>
      </c>
      <c r="AN453" s="7">
        <f t="shared" si="68"/>
        <v>485.0005745512143</v>
      </c>
      <c r="AO453" s="9">
        <f t="shared" si="69"/>
        <v>-88.250820620792709</v>
      </c>
      <c r="AP453" s="9">
        <f t="shared" si="70"/>
        <v>53.714845061706065</v>
      </c>
      <c r="AQ453" s="9">
        <f t="shared" si="71"/>
        <v>-1.5260242048836972</v>
      </c>
    </row>
    <row r="454" spans="1:43">
      <c r="A454">
        <v>7581196.7514650803</v>
      </c>
      <c r="B454">
        <v>-0.20615389522031319</v>
      </c>
      <c r="C454">
        <v>-18.734188949584251</v>
      </c>
      <c r="D454">
        <v>-2.335706759864636E-2</v>
      </c>
      <c r="E454">
        <v>-13.09881451576088</v>
      </c>
      <c r="F454">
        <v>0.92480656513748793</v>
      </c>
      <c r="G454">
        <v>-0.31364494186572417</v>
      </c>
      <c r="H454">
        <v>0.9713650613326692</v>
      </c>
      <c r="I454">
        <v>-0.22602254419614379</v>
      </c>
      <c r="J454">
        <v>-13.803328198751004</v>
      </c>
      <c r="K454">
        <v>-150.14840132128404</v>
      </c>
      <c r="L454">
        <v>150.78154492078866</v>
      </c>
      <c r="M454">
        <v>-95.2525081282581</v>
      </c>
      <c r="N454">
        <v>-6.0713802926132428E-4</v>
      </c>
      <c r="O454">
        <v>6.6042626214735303E-3</v>
      </c>
      <c r="P454">
        <v>-4.6981335485876018E-4</v>
      </c>
      <c r="Q454">
        <v>4.5630804234402566E-3</v>
      </c>
      <c r="R454">
        <v>95.794480597806555</v>
      </c>
      <c r="S454">
        <v>-1.373246744025641E-4</v>
      </c>
      <c r="T454">
        <v>2.0411821980332737E-3</v>
      </c>
      <c r="U454">
        <v>-32.811324807065184</v>
      </c>
      <c r="V454">
        <v>-487.70472153996576</v>
      </c>
      <c r="W454">
        <v>488.80719966871419</v>
      </c>
      <c r="X454">
        <v>-93.848889878702437</v>
      </c>
      <c r="Y454">
        <v>7.0960001593713162</v>
      </c>
      <c r="Z454">
        <v>-86.752889719331122</v>
      </c>
      <c r="AA454">
        <v>-1.0238570472048701E-2</v>
      </c>
      <c r="AB454" s="7">
        <f t="shared" si="63"/>
        <v>47634064.039643005</v>
      </c>
      <c r="AC454" s="7">
        <f>等価回路パラメータ!$B$4/(等価回路パラメータ!$B$4^2+(AB454*等価回路パラメータ!$B$5)^2)</f>
        <v>5.0862830577445287E-12</v>
      </c>
      <c r="AD454" s="7">
        <f>-(AB454*等価回路パラメータ!$B$5)/(等価回路パラメータ!$B$4^2+(AB454*等価回路パラメータ!$B$5)^2)</f>
        <v>-4.6504380412585109E-6</v>
      </c>
      <c r="AE454" s="7">
        <f>AB454*等価回路パラメータ!$B$6</f>
        <v>5.1644534428298236E-4</v>
      </c>
      <c r="AF454" s="7">
        <f>1/等価回路パラメータ!$B$7</f>
        <v>2.0783638028968546E-5</v>
      </c>
      <c r="AG454" s="7">
        <f>AB454*等価回路パラメータ!$B$9-1/(AB454*等価回路パラメータ!$B$10)</f>
        <v>-619.20089109415528</v>
      </c>
      <c r="AH454" s="7">
        <f>等価回路パラメータ!$B$8/(等価回路パラメータ!$B$8^2+AG454^2)</f>
        <v>4.4999313165246692E-5</v>
      </c>
      <c r="AI454" s="7">
        <f>-AG454/(等価回路パラメータ!$B$8^2+AG454^2)</f>
        <v>1.6137299374662383E-3</v>
      </c>
      <c r="AJ454" s="7">
        <f t="shared" si="64"/>
        <v>6.5782956280498298E-5</v>
      </c>
      <c r="AK454" s="7">
        <f t="shared" si="65"/>
        <v>2.1255248437079622E-3</v>
      </c>
      <c r="AL454" s="7">
        <f t="shared" si="66"/>
        <v>14.546725004128367</v>
      </c>
      <c r="AM454" s="7">
        <f t="shared" si="67"/>
        <v>-470.02182843565635</v>
      </c>
      <c r="AN454" s="7">
        <f t="shared" si="68"/>
        <v>470.24687815480848</v>
      </c>
      <c r="AO454" s="9">
        <f t="shared" si="69"/>
        <v>-88.22731639040822</v>
      </c>
      <c r="AP454" s="9">
        <f t="shared" si="70"/>
        <v>53.446518421305733</v>
      </c>
      <c r="AQ454" s="9">
        <f t="shared" si="71"/>
        <v>-1.474426671077083</v>
      </c>
    </row>
    <row r="455" spans="1:43">
      <c r="A455">
        <v>7772015.317458461</v>
      </c>
      <c r="B455">
        <v>-0.21648613315356161</v>
      </c>
      <c r="C455">
        <v>-19.23992875780004</v>
      </c>
      <c r="D455">
        <v>-2.402826794588149E-2</v>
      </c>
      <c r="E455">
        <v>-13.43407964889167</v>
      </c>
      <c r="F455">
        <v>0.92090597628862758</v>
      </c>
      <c r="G455">
        <v>-0.32141316077548493</v>
      </c>
      <c r="H455">
        <v>0.96995091709202952</v>
      </c>
      <c r="I455">
        <v>-0.23168466186523673</v>
      </c>
      <c r="J455">
        <v>-13.848920679532535</v>
      </c>
      <c r="K455">
        <v>-146.0938449641699</v>
      </c>
      <c r="L455">
        <v>146.74877900821832</v>
      </c>
      <c r="M455">
        <v>-95.415154066802728</v>
      </c>
      <c r="N455">
        <v>-6.4308286047542605E-4</v>
      </c>
      <c r="O455">
        <v>6.7839544966317965E-3</v>
      </c>
      <c r="P455">
        <v>-4.9533634030114E-4</v>
      </c>
      <c r="Q455">
        <v>4.6781136391774239E-3</v>
      </c>
      <c r="R455">
        <v>95.798178414318556</v>
      </c>
      <c r="S455">
        <v>-1.4774652017428606E-4</v>
      </c>
      <c r="T455">
        <v>2.1058408574543726E-3</v>
      </c>
      <c r="U455">
        <v>-33.153822411318657</v>
      </c>
      <c r="V455">
        <v>-472.54360868996116</v>
      </c>
      <c r="W455">
        <v>473.70522274322923</v>
      </c>
      <c r="X455">
        <v>-94.013315108679592</v>
      </c>
      <c r="Y455">
        <v>7.2746063371411198</v>
      </c>
      <c r="Z455">
        <v>-86.738708771538469</v>
      </c>
      <c r="AA455">
        <v>-9.6767245144961187E-3</v>
      </c>
      <c r="AB455" s="7">
        <f t="shared" si="63"/>
        <v>48833012.44982969</v>
      </c>
      <c r="AC455" s="7">
        <f>等価回路パラメータ!$B$4/(等価回路パラメータ!$B$4^2+(AB455*等価回路パラメータ!$B$5)^2)</f>
        <v>4.8395921708586702E-12</v>
      </c>
      <c r="AD455" s="7">
        <f>-(AB455*等価回路パラメータ!$B$5)/(等価回路パラメータ!$B$4^2+(AB455*等価回路パラメータ!$B$5)^2)</f>
        <v>-4.5362604589937674E-6</v>
      </c>
      <c r="AE455" s="7">
        <f>AB455*等価回路パラメータ!$B$6</f>
        <v>5.2944426295515527E-4</v>
      </c>
      <c r="AF455" s="7">
        <f>1/等価回路パラメータ!$B$7</f>
        <v>2.0783638028968546E-5</v>
      </c>
      <c r="AG455" s="7">
        <f>AB455*等価回路パラメータ!$B$9-1/(AB455*等価回路パラメータ!$B$10)</f>
        <v>-599.0022670531564</v>
      </c>
      <c r="AH455" s="7">
        <f>等価回路パラメータ!$B$8/(等価回路パラメータ!$B$8^2+AG455^2)</f>
        <v>4.8082712312866811E-5</v>
      </c>
      <c r="AI455" s="7">
        <f>-AG455/(等価回路パラメータ!$B$8^2+AG455^2)</f>
        <v>1.6680567510836792E-3</v>
      </c>
      <c r="AJ455" s="7">
        <f t="shared" si="64"/>
        <v>6.8866355181427524E-5</v>
      </c>
      <c r="AK455" s="7">
        <f t="shared" si="65"/>
        <v>2.1929647535798408E-3</v>
      </c>
      <c r="AL455" s="7">
        <f t="shared" si="66"/>
        <v>14.305917585378571</v>
      </c>
      <c r="AM455" s="7">
        <f t="shared" si="67"/>
        <v>-455.5544278436563</v>
      </c>
      <c r="AN455" s="7">
        <f t="shared" si="68"/>
        <v>455.7789990838989</v>
      </c>
      <c r="AO455" s="9">
        <f t="shared" si="69"/>
        <v>-88.20131390396574</v>
      </c>
      <c r="AP455" s="9">
        <f t="shared" si="70"/>
        <v>53.175086206615141</v>
      </c>
      <c r="AQ455" s="9">
        <f t="shared" si="71"/>
        <v>-1.4626051324272566</v>
      </c>
    </row>
    <row r="456" spans="1:43">
      <c r="A456">
        <v>7967636.7828253144</v>
      </c>
      <c r="B456">
        <v>-0.22656677260952471</v>
      </c>
      <c r="C456">
        <v>-19.764987819870189</v>
      </c>
      <c r="D456">
        <v>-2.401513730468095E-2</v>
      </c>
      <c r="E456">
        <v>-13.78008687897969</v>
      </c>
      <c r="F456">
        <v>0.91685721548680132</v>
      </c>
      <c r="G456">
        <v>-0.32945615674611189</v>
      </c>
      <c r="H456">
        <v>0.96853556752746472</v>
      </c>
      <c r="I456">
        <v>-0.2375382607292936</v>
      </c>
      <c r="J456">
        <v>-13.937165157212627</v>
      </c>
      <c r="K456">
        <v>-142.10772235382188</v>
      </c>
      <c r="L456">
        <v>142.78952806564754</v>
      </c>
      <c r="M456">
        <v>-95.601350248012423</v>
      </c>
      <c r="N456">
        <v>-6.8356800989154598E-4</v>
      </c>
      <c r="O456">
        <v>6.9698745665901264E-3</v>
      </c>
      <c r="P456">
        <v>-5.2397382108919008E-4</v>
      </c>
      <c r="Q456">
        <v>4.7962934130416088E-3</v>
      </c>
      <c r="R456">
        <v>95.80680269589115</v>
      </c>
      <c r="S456">
        <v>-1.595941888023559E-4</v>
      </c>
      <c r="T456">
        <v>2.1735811535485176E-3</v>
      </c>
      <c r="U456">
        <v>-33.599304727461423</v>
      </c>
      <c r="V456">
        <v>-457.60322525518984</v>
      </c>
      <c r="W456">
        <v>458.83507390141915</v>
      </c>
      <c r="X456">
        <v>-94.199380360282348</v>
      </c>
      <c r="Y456">
        <v>7.457708028724495</v>
      </c>
      <c r="Z456">
        <v>-86.741672331557851</v>
      </c>
      <c r="AA456">
        <v>-9.1407047358316122E-3</v>
      </c>
      <c r="AB456" s="7">
        <f t="shared" si="63"/>
        <v>50062138.366791643</v>
      </c>
      <c r="AC456" s="7">
        <f>等価回路パラメータ!$B$4/(等価回路パラメータ!$B$4^2+(AB456*等価回路パラメータ!$B$5)^2)</f>
        <v>4.6048660906856007E-12</v>
      </c>
      <c r="AD456" s="7">
        <f>-(AB456*等価回路パラメータ!$B$5)/(等価回路パラメータ!$B$4^2+(AB456*等価回路パラメータ!$B$5)^2)</f>
        <v>-4.4248861654033582E-6</v>
      </c>
      <c r="AE456" s="7">
        <f>AB456*等価回路パラメータ!$B$6</f>
        <v>5.4277036414241201E-4</v>
      </c>
      <c r="AF456" s="7">
        <f>1/等価回路パラメータ!$B$7</f>
        <v>2.0783638028968546E-5</v>
      </c>
      <c r="AG456" s="7">
        <f>AB456*等価回路パラメータ!$B$9-1/(AB456*等価回路パラメータ!$B$10)</f>
        <v>-579.17381052928431</v>
      </c>
      <c r="AH456" s="7">
        <f>等価回路パラメータ!$B$8/(等価回路パラメータ!$B$8^2+AG456^2)</f>
        <v>5.1428392427059506E-5</v>
      </c>
      <c r="AI456" s="7">
        <f>-AG456/(等価回路パラメータ!$B$8^2+AG456^2)</f>
        <v>1.7250642014860046E-3</v>
      </c>
      <c r="AJ456" s="7">
        <f t="shared" si="64"/>
        <v>7.2212035060894149E-5</v>
      </c>
      <c r="AK456" s="7">
        <f t="shared" si="65"/>
        <v>2.2634096794630133E-3</v>
      </c>
      <c r="AL456" s="7">
        <f t="shared" si="66"/>
        <v>14.081256699322473</v>
      </c>
      <c r="AM456" s="7">
        <f t="shared" si="67"/>
        <v>-441.36206222928797</v>
      </c>
      <c r="AN456" s="7">
        <f t="shared" si="68"/>
        <v>441.58662996689799</v>
      </c>
      <c r="AO456" s="9">
        <f t="shared" si="69"/>
        <v>-88.172649901630351</v>
      </c>
      <c r="AP456" s="9">
        <f t="shared" si="70"/>
        <v>52.900318313467181</v>
      </c>
      <c r="AQ456" s="9">
        <f t="shared" si="71"/>
        <v>-1.430977570072514</v>
      </c>
    </row>
    <row r="457" spans="1:43">
      <c r="A457">
        <v>8168182.0364438836</v>
      </c>
      <c r="B457">
        <v>-0.2387666259910998</v>
      </c>
      <c r="C457">
        <v>-20.305219393217399</v>
      </c>
      <c r="D457">
        <v>-2.4399910568385742E-2</v>
      </c>
      <c r="E457">
        <v>-14.12803812133571</v>
      </c>
      <c r="F457">
        <v>0.91242766374979822</v>
      </c>
      <c r="G457">
        <v>-0.3376117362337856</v>
      </c>
      <c r="H457">
        <v>0.96703233257189403</v>
      </c>
      <c r="I457">
        <v>-0.24340487625580651</v>
      </c>
      <c r="J457">
        <v>-13.950588666647791</v>
      </c>
      <c r="K457">
        <v>-138.20782362859828</v>
      </c>
      <c r="L457">
        <v>138.91011999238836</v>
      </c>
      <c r="M457">
        <v>-95.763868192318895</v>
      </c>
      <c r="N457">
        <v>-7.2297746520968845E-4</v>
      </c>
      <c r="O457">
        <v>7.162503632412086E-3</v>
      </c>
      <c r="P457">
        <v>-5.5259661303920851E-4</v>
      </c>
      <c r="Q457">
        <v>4.915185611973235E-3</v>
      </c>
      <c r="R457">
        <v>95.771137674139837</v>
      </c>
      <c r="S457">
        <v>-1.7038085217047994E-4</v>
      </c>
      <c r="T457">
        <v>2.247318020438851E-3</v>
      </c>
      <c r="U457">
        <v>-33.543051134774998</v>
      </c>
      <c r="V457">
        <v>-442.43177748785968</v>
      </c>
      <c r="W457">
        <v>443.701492008419</v>
      </c>
      <c r="X457">
        <v>-94.335596424364297</v>
      </c>
      <c r="Y457">
        <v>7.6454183861114755</v>
      </c>
      <c r="Z457">
        <v>-86.690178038252824</v>
      </c>
      <c r="AA457">
        <v>-8.6206703099852202E-3</v>
      </c>
      <c r="AB457" s="7">
        <f t="shared" si="63"/>
        <v>51322201.357752442</v>
      </c>
      <c r="AC457" s="7">
        <f>等価回路パラメータ!$B$4/(等価回路パラメータ!$B$4^2+(AB457*等価回路パラメータ!$B$5)^2)</f>
        <v>4.3815245096125026E-12</v>
      </c>
      <c r="AD457" s="7">
        <f>-(AB457*等価回路パラメータ!$B$5)/(等価回路パラメータ!$B$4^2+(AB457*等価回路パラメータ!$B$5)^2)</f>
        <v>-4.316246334127193E-6</v>
      </c>
      <c r="AE457" s="7">
        <f>AB457*等価回路パラメータ!$B$6</f>
        <v>5.5643188302191408E-4</v>
      </c>
      <c r="AF457" s="7">
        <f>1/等価回路パラメータ!$B$7</f>
        <v>2.0783638028968546E-5</v>
      </c>
      <c r="AG457" s="7">
        <f>AB457*等価回路パラメータ!$B$9-1/(AB457*等価回路パラメータ!$B$10)</f>
        <v>-559.70326806220464</v>
      </c>
      <c r="AH457" s="7">
        <f>等価回路パラメータ!$B$8/(等価回路パラメータ!$B$8^2+AG457^2)</f>
        <v>5.50652730704626E-5</v>
      </c>
      <c r="AI457" s="7">
        <f>-AG457/(等価回路パラメータ!$B$8^2+AG457^2)</f>
        <v>1.7849622602894956E-3</v>
      </c>
      <c r="AJ457" s="7">
        <f t="shared" si="64"/>
        <v>7.5848915480955661E-5</v>
      </c>
      <c r="AK457" s="7">
        <f t="shared" si="65"/>
        <v>2.3370778969772823E-3</v>
      </c>
      <c r="AL457" s="7">
        <f t="shared" si="66"/>
        <v>13.872214559766139</v>
      </c>
      <c r="AM457" s="7">
        <f t="shared" si="67"/>
        <v>-427.43453646210793</v>
      </c>
      <c r="AN457" s="7">
        <f t="shared" si="68"/>
        <v>427.65958576579254</v>
      </c>
      <c r="AO457" s="9">
        <f t="shared" si="69"/>
        <v>-88.141141171417061</v>
      </c>
      <c r="AP457" s="9">
        <f t="shared" si="70"/>
        <v>52.621964219155124</v>
      </c>
      <c r="AQ457" s="9">
        <f t="shared" si="71"/>
        <v>-1.4509631331642368</v>
      </c>
    </row>
    <row r="458" spans="1:43">
      <c r="A458">
        <v>8373775.0099629927</v>
      </c>
      <c r="B458">
        <v>-0.25101519326552119</v>
      </c>
      <c r="C458">
        <v>-20.865623773395338</v>
      </c>
      <c r="D458">
        <v>-2.399248150620473E-2</v>
      </c>
      <c r="E458">
        <v>-14.498431902516559</v>
      </c>
      <c r="F458">
        <v>0.90780087025697553</v>
      </c>
      <c r="G458">
        <v>-0.34603150334170107</v>
      </c>
      <c r="H458">
        <v>0.96548391092920494</v>
      </c>
      <c r="I458">
        <v>-0.24966292586152952</v>
      </c>
      <c r="J458">
        <v>-13.995484604351734</v>
      </c>
      <c r="K458">
        <v>-134.3775187825415</v>
      </c>
      <c r="L458">
        <v>135.10437129664953</v>
      </c>
      <c r="M458">
        <v>-95.945946221932729</v>
      </c>
      <c r="N458">
        <v>-7.6674179842596839E-4</v>
      </c>
      <c r="O458">
        <v>7.3618644392855351E-3</v>
      </c>
      <c r="P458">
        <v>-5.8569355201342193E-4</v>
      </c>
      <c r="Q458">
        <v>5.0410843136159973E-3</v>
      </c>
      <c r="R458">
        <v>95.812639592109861</v>
      </c>
      <c r="S458">
        <v>-1.8104824641254646E-4</v>
      </c>
      <c r="T458">
        <v>2.3207801256695379E-3</v>
      </c>
      <c r="U458">
        <v>-33.411139832972822</v>
      </c>
      <c r="V458">
        <v>-428.28312804335309</v>
      </c>
      <c r="W458">
        <v>429.58438289995792</v>
      </c>
      <c r="X458">
        <v>-94.460712748902097</v>
      </c>
      <c r="Y458">
        <v>7.837853409325362</v>
      </c>
      <c r="Z458">
        <v>-86.622859339576735</v>
      </c>
      <c r="AA458">
        <v>-8.1401013031588525E-3</v>
      </c>
      <c r="AB458" s="7">
        <f t="shared" si="63"/>
        <v>52613980.108227067</v>
      </c>
      <c r="AC458" s="7">
        <f>等価回路パラメータ!$B$4/(等価回路パラメータ!$B$4^2+(AB458*等価回路パラメータ!$B$5)^2)</f>
        <v>4.1690152656484207E-12</v>
      </c>
      <c r="AD458" s="7">
        <f>-(AB458*等価回路パラメータ!$B$5)/(等価回路パラメータ!$B$4^2+(AB458*等価回路パラメータ!$B$5)^2)</f>
        <v>-4.2102738286303777E-6</v>
      </c>
      <c r="AE458" s="7">
        <f>AB458*等価回路パラメータ!$B$6</f>
        <v>5.7043726205006277E-4</v>
      </c>
      <c r="AF458" s="7">
        <f>1/等価回路パラメータ!$B$7</f>
        <v>2.0783638028968546E-5</v>
      </c>
      <c r="AG458" s="7">
        <f>AB458*等価回路パラメータ!$B$9-1/(AB458*等価回路パラメータ!$B$10)</f>
        <v>-540.57860737297824</v>
      </c>
      <c r="AH458" s="7">
        <f>等価回路パラメータ!$B$8/(等価回路パラメータ!$B$8^2+AG458^2)</f>
        <v>5.9026365102445381E-5</v>
      </c>
      <c r="AI458" s="7">
        <f>-AG458/(等価回路パラメータ!$B$8^2+AG458^2)</f>
        <v>1.8479843676212162E-3</v>
      </c>
      <c r="AJ458" s="7">
        <f t="shared" si="64"/>
        <v>7.9810007300429192E-5</v>
      </c>
      <c r="AK458" s="7">
        <f t="shared" si="65"/>
        <v>2.4142113558426486E-3</v>
      </c>
      <c r="AL458" s="7">
        <f t="shared" si="66"/>
        <v>13.678308994353104</v>
      </c>
      <c r="AM458" s="7">
        <f t="shared" si="67"/>
        <v>-413.76175770271254</v>
      </c>
      <c r="AN458" s="7">
        <f t="shared" si="68"/>
        <v>413.98778759062833</v>
      </c>
      <c r="AO458" s="9">
        <f t="shared" si="69"/>
        <v>-88.106581736673874</v>
      </c>
      <c r="AP458" s="9">
        <f t="shared" si="70"/>
        <v>52.339750597286127</v>
      </c>
      <c r="AQ458" s="9">
        <f t="shared" si="71"/>
        <v>-1.4837223970971536</v>
      </c>
    </row>
    <row r="459" spans="1:43">
      <c r="A459">
        <v>8584542.7543885093</v>
      </c>
      <c r="B459">
        <v>-0.26427845208112988</v>
      </c>
      <c r="C459">
        <v>-21.44676488858499</v>
      </c>
      <c r="D459">
        <v>-2.4417989870842129E-2</v>
      </c>
      <c r="E459">
        <v>-14.8728132788753</v>
      </c>
      <c r="F459">
        <v>0.90286477985315561</v>
      </c>
      <c r="G459">
        <v>-0.35467920745466208</v>
      </c>
      <c r="H459">
        <v>0.96378475174816358</v>
      </c>
      <c r="I459">
        <v>-0.255953665221891</v>
      </c>
      <c r="J459">
        <v>-14.029525437502391</v>
      </c>
      <c r="K459">
        <v>-130.61218730882717</v>
      </c>
      <c r="L459">
        <v>131.3635073283204</v>
      </c>
      <c r="M459">
        <v>-96.130839578378712</v>
      </c>
      <c r="N459">
        <v>-8.1300554969959509E-4</v>
      </c>
      <c r="O459">
        <v>7.5689255216449969E-3</v>
      </c>
      <c r="P459">
        <v>-6.1809547349538302E-4</v>
      </c>
      <c r="Q459">
        <v>5.1686105438284828E-3</v>
      </c>
      <c r="R459">
        <v>95.824546571995981</v>
      </c>
      <c r="S459">
        <v>-1.9491007620421206E-4</v>
      </c>
      <c r="T459">
        <v>2.4003149778165141E-3</v>
      </c>
      <c r="U459">
        <v>-33.608071613520536</v>
      </c>
      <c r="V459">
        <v>-413.8829517717877</v>
      </c>
      <c r="W459">
        <v>415.24522904532864</v>
      </c>
      <c r="X459">
        <v>-94.642339125490551</v>
      </c>
      <c r="Y459">
        <v>8.035132018107646</v>
      </c>
      <c r="Z459">
        <v>-86.607207107382905</v>
      </c>
      <c r="AA459">
        <v>-7.6732703791672916E-3</v>
      </c>
      <c r="AB459" s="7">
        <f t="shared" si="63"/>
        <v>53938272.903228857</v>
      </c>
      <c r="AC459" s="7">
        <f>等価回路パラメータ!$B$4/(等価回路パラメータ!$B$4^2+(AB459*等価回路パラメータ!$B$5)^2)</f>
        <v>3.966812977327531E-12</v>
      </c>
      <c r="AD459" s="7">
        <f>-(AB459*等価回路パラメータ!$B$5)/(等価回路パラメータ!$B$4^2+(AB459*等価回路パラメータ!$B$5)^2)</f>
        <v>-4.106903160714618E-6</v>
      </c>
      <c r="AE459" s="7">
        <f>AB459*等価回路パラメータ!$B$6</f>
        <v>5.8479515617971308E-4</v>
      </c>
      <c r="AF459" s="7">
        <f>1/等価回路パラメータ!$B$7</f>
        <v>2.0783638028968546E-5</v>
      </c>
      <c r="AG459" s="7">
        <f>AB459*等価回路パラメータ!$B$9-1/(AB459*等価回路パラメータ!$B$10)</f>
        <v>-521.78800992843298</v>
      </c>
      <c r="AH459" s="7">
        <f>等価回路パラメータ!$B$8/(等価回路パラメータ!$B$8^2+AG459^2)</f>
        <v>6.3349487673973679E-5</v>
      </c>
      <c r="AI459" s="7">
        <f>-AG459/(等価回路パラメータ!$B$8^2+AG459^2)</f>
        <v>1.9143908087183603E-3</v>
      </c>
      <c r="AJ459" s="7">
        <f t="shared" si="64"/>
        <v>8.4133129669755201E-5</v>
      </c>
      <c r="AK459" s="7">
        <f t="shared" si="65"/>
        <v>2.4950790617373586E-3</v>
      </c>
      <c r="AL459" s="7">
        <f t="shared" si="66"/>
        <v>13.499102753661811</v>
      </c>
      <c r="AM459" s="7">
        <f t="shared" si="67"/>
        <v>-400.33371829992336</v>
      </c>
      <c r="AN459" s="7">
        <f t="shared" si="68"/>
        <v>400.5612459824294</v>
      </c>
      <c r="AO459" s="9">
        <f t="shared" si="69"/>
        <v>-88.068739549712376</v>
      </c>
      <c r="AP459" s="9">
        <f t="shared" si="70"/>
        <v>52.053378586114043</v>
      </c>
      <c r="AQ459" s="9">
        <f t="shared" si="71"/>
        <v>-1.4615324423294851</v>
      </c>
    </row>
    <row r="460" spans="1:43">
      <c r="A460">
        <v>8800615.5185975004</v>
      </c>
      <c r="B460">
        <v>-0.27875769483033941</v>
      </c>
      <c r="C460">
        <v>-22.0396453765816</v>
      </c>
      <c r="D460">
        <v>-2.4107043191469921E-2</v>
      </c>
      <c r="E460">
        <v>-15.25491365304228</v>
      </c>
      <c r="F460">
        <v>0.89764877420252187</v>
      </c>
      <c r="G460">
        <v>-0.36339635981325102</v>
      </c>
      <c r="H460">
        <v>0.96209084210228357</v>
      </c>
      <c r="I460">
        <v>-0.26238471225688376</v>
      </c>
      <c r="J460">
        <v>-14.039143137927503</v>
      </c>
      <c r="K460">
        <v>-126.96833971674876</v>
      </c>
      <c r="L460">
        <v>127.74214978023085</v>
      </c>
      <c r="M460">
        <v>-96.309677790440176</v>
      </c>
      <c r="N460">
        <v>-8.6034405222247892E-4</v>
      </c>
      <c r="O460">
        <v>7.7808492172688022E-3</v>
      </c>
      <c r="P460">
        <v>-6.5369246534143638E-4</v>
      </c>
      <c r="Q460">
        <v>5.2980968011982921E-3</v>
      </c>
      <c r="R460">
        <v>95.813559075291295</v>
      </c>
      <c r="S460">
        <v>-2.0665158688104254E-4</v>
      </c>
      <c r="T460">
        <v>2.48275241607051E-3</v>
      </c>
      <c r="U460">
        <v>-33.294575450674934</v>
      </c>
      <c r="V460">
        <v>-400.00751453115612</v>
      </c>
      <c r="W460">
        <v>401.39075778576887</v>
      </c>
      <c r="X460">
        <v>-94.758039300387765</v>
      </c>
      <c r="Y460">
        <v>8.2373761254072608</v>
      </c>
      <c r="Z460">
        <v>-86.520663174980498</v>
      </c>
      <c r="AA460">
        <v>-7.2339455208562794E-3</v>
      </c>
      <c r="AB460" s="7">
        <f t="shared" si="63"/>
        <v>55295898.120588467</v>
      </c>
      <c r="AC460" s="7">
        <f>等価回路パラメータ!$B$4/(等価回路パラメータ!$B$4^2+(AB460*等価回路パラメータ!$B$5)^2)</f>
        <v>3.7744177448212519E-12</v>
      </c>
      <c r="AD460" s="7">
        <f>-(AB460*等価回路パラメータ!$B$5)/(等価回路パラメータ!$B$4^2+(AB460*等価回路パラメータ!$B$5)^2)</f>
        <v>-4.0060704500482544E-6</v>
      </c>
      <c r="AE460" s="7">
        <f>AB460*等価回路パラメータ!$B$6</f>
        <v>5.9951443820870445E-4</v>
      </c>
      <c r="AF460" s="7">
        <f>1/等価回路パラメータ!$B$7</f>
        <v>2.0783638028968546E-5</v>
      </c>
      <c r="AG460" s="7">
        <f>AB460*等価回路パラメータ!$B$9-1/(AB460*等価回路パラメータ!$B$10)</f>
        <v>-503.31986363762417</v>
      </c>
      <c r="AH460" s="7">
        <f>等価回路パラメータ!$B$8/(等価回路パラメータ!$B$8^2+AG460^2)</f>
        <v>6.8078136237030657E-5</v>
      </c>
      <c r="AI460" s="7">
        <f>-AG460/(等価回路パラメータ!$B$8^2+AG460^2)</f>
        <v>1.9844726878986288E-3</v>
      </c>
      <c r="AJ460" s="7">
        <f t="shared" si="64"/>
        <v>8.8861778040416953E-5</v>
      </c>
      <c r="AK460" s="7">
        <f t="shared" si="65"/>
        <v>2.5799810556572851E-3</v>
      </c>
      <c r="AL460" s="7">
        <f t="shared" si="66"/>
        <v>13.334203035065951</v>
      </c>
      <c r="AM460" s="7">
        <f t="shared" si="67"/>
        <v>-387.14047795792453</v>
      </c>
      <c r="AN460" s="7">
        <f t="shared" si="68"/>
        <v>387.37004355534594</v>
      </c>
      <c r="AO460" s="9">
        <f t="shared" si="69"/>
        <v>-88.027352588518369</v>
      </c>
      <c r="AP460" s="9">
        <f t="shared" si="70"/>
        <v>51.762520648692039</v>
      </c>
      <c r="AQ460" s="9">
        <f t="shared" si="71"/>
        <v>-1.5066894135378561</v>
      </c>
    </row>
    <row r="461" spans="1:43">
      <c r="A461">
        <v>9022126.8298285846</v>
      </c>
      <c r="B461">
        <v>-0.29385647919993158</v>
      </c>
      <c r="C461">
        <v>-22.658828450555919</v>
      </c>
      <c r="D461">
        <v>-2.477536868279007E-2</v>
      </c>
      <c r="E461">
        <v>-15.64464233627832</v>
      </c>
      <c r="F461">
        <v>0.89211716234483551</v>
      </c>
      <c r="G461">
        <v>-0.37242768863434073</v>
      </c>
      <c r="H461">
        <v>0.96020996035074635</v>
      </c>
      <c r="I461">
        <v>-0.2689020894501441</v>
      </c>
      <c r="J461">
        <v>-14.064158800412644</v>
      </c>
      <c r="K461">
        <v>-123.36546784120527</v>
      </c>
      <c r="L461">
        <v>124.16456506766608</v>
      </c>
      <c r="M461">
        <v>-96.503869228833238</v>
      </c>
      <c r="N461">
        <v>-9.1225954951830413E-4</v>
      </c>
      <c r="O461">
        <v>8.0019948378022305E-3</v>
      </c>
      <c r="P461">
        <v>-6.8868750367391421E-4</v>
      </c>
      <c r="Q461">
        <v>5.430531922188812E-3</v>
      </c>
      <c r="R461">
        <v>95.797367443027028</v>
      </c>
      <c r="S461">
        <v>-2.2357204584438992E-4</v>
      </c>
      <c r="T461">
        <v>2.5714629156134185E-3</v>
      </c>
      <c r="U461">
        <v>-33.557253387476159</v>
      </c>
      <c r="V461">
        <v>-385.96610908949646</v>
      </c>
      <c r="W461">
        <v>387.42215556237409</v>
      </c>
      <c r="X461">
        <v>-94.969001559095915</v>
      </c>
      <c r="Y461">
        <v>8.4447107127195551</v>
      </c>
      <c r="Z461">
        <v>-86.52429084637636</v>
      </c>
      <c r="AA461">
        <v>-6.8086400564052133E-3</v>
      </c>
      <c r="AB461" s="7">
        <f t="shared" si="63"/>
        <v>56687694.736689702</v>
      </c>
      <c r="AC461" s="7">
        <f>等価回路パラメータ!$B$4/(等価回路パラメータ!$B$4^2+(AB461*等価回路パラメータ!$B$5)^2)</f>
        <v>3.591353914047969E-12</v>
      </c>
      <c r="AD461" s="7">
        <f>-(AB461*等価回路パラメータ!$B$5)/(等価回路パラメータ!$B$4^2+(AB461*等価回路パラメータ!$B$5)^2)</f>
        <v>-3.9077133846899042E-6</v>
      </c>
      <c r="AE461" s="7">
        <f>AB461*等価回路パラメータ!$B$6</f>
        <v>6.1460420426301561E-4</v>
      </c>
      <c r="AF461" s="7">
        <f>1/等価回路パラメータ!$B$7</f>
        <v>2.0783638028968546E-5</v>
      </c>
      <c r="AG461" s="7">
        <f>AB461*等価回路パラメータ!$B$9-1/(AB461*等価回路パラメータ!$B$10)</f>
        <v>-485.16275567586871</v>
      </c>
      <c r="AH461" s="7">
        <f>等価回路パラメータ!$B$8/(等価回路パラメータ!$B$8^2+AG461^2)</f>
        <v>7.3262539017481519E-5</v>
      </c>
      <c r="AI461" s="7">
        <f>-AG461/(等価回路パラメータ!$B$8^2+AG461^2)</f>
        <v>2.0585566266562187E-3</v>
      </c>
      <c r="AJ461" s="7">
        <f t="shared" si="64"/>
        <v>9.4046180637803977E-5</v>
      </c>
      <c r="AK461" s="7">
        <f t="shared" si="65"/>
        <v>2.6692531175345445E-3</v>
      </c>
      <c r="AL461" s="7">
        <f t="shared" si="66"/>
        <v>13.183261231600333</v>
      </c>
      <c r="AM461" s="7">
        <f t="shared" si="67"/>
        <v>-374.17214503633221</v>
      </c>
      <c r="AN461" s="7">
        <f t="shared" si="68"/>
        <v>374.40431687921364</v>
      </c>
      <c r="AO461" s="9">
        <f t="shared" si="69"/>
        <v>-87.982124228190131</v>
      </c>
      <c r="AP461" s="9">
        <f t="shared" si="70"/>
        <v>51.46681695014685</v>
      </c>
      <c r="AQ461" s="9">
        <f t="shared" si="71"/>
        <v>-1.4578333818137708</v>
      </c>
    </row>
    <row r="462" spans="1:43">
      <c r="A462">
        <v>9249213.5761982277</v>
      </c>
      <c r="B462">
        <v>-0.31062596812962479</v>
      </c>
      <c r="C462">
        <v>-23.30222584605043</v>
      </c>
      <c r="D462">
        <v>-2.5565570816361328E-2</v>
      </c>
      <c r="E462">
        <v>-16.04905376495206</v>
      </c>
      <c r="F462">
        <v>0.88616632507408233</v>
      </c>
      <c r="G462">
        <v>-0.38168432596395169</v>
      </c>
      <c r="H462">
        <v>0.95820088627412092</v>
      </c>
      <c r="I462">
        <v>-0.27564771707762881</v>
      </c>
      <c r="J462">
        <v>-14.065757711231671</v>
      </c>
      <c r="K462">
        <v>-119.81691876940098</v>
      </c>
      <c r="L462">
        <v>120.63970972853139</v>
      </c>
      <c r="M462">
        <v>-96.695521140765749</v>
      </c>
      <c r="N462">
        <v>-9.6645706476747805E-4</v>
      </c>
      <c r="O462">
        <v>8.2326107132424629E-3</v>
      </c>
      <c r="P462">
        <v>-7.2573989925548441E-4</v>
      </c>
      <c r="Q462">
        <v>5.5677742010417502E-3</v>
      </c>
      <c r="R462">
        <v>95.806933077607553</v>
      </c>
      <c r="S462">
        <v>-2.4071716551199364E-4</v>
      </c>
      <c r="T462">
        <v>2.6648365122007127E-3</v>
      </c>
      <c r="U462">
        <v>-33.623010577460668</v>
      </c>
      <c r="V462">
        <v>-372.22034434625175</v>
      </c>
      <c r="W462">
        <v>373.73585804085513</v>
      </c>
      <c r="X462">
        <v>-95.161572652714227</v>
      </c>
      <c r="Y462">
        <v>8.6572639073215427</v>
      </c>
      <c r="Z462">
        <v>-86.504308745392677</v>
      </c>
      <c r="AA462">
        <v>-6.4049453755206211E-3</v>
      </c>
      <c r="AB462" s="7">
        <f t="shared" si="63"/>
        <v>58114522.844934657</v>
      </c>
      <c r="AC462" s="7">
        <f>等価回路パラメータ!$B$4/(等価回路パラメータ!$B$4^2+(AB462*等価回路パラメータ!$B$5)^2)</f>
        <v>3.4171689007249651E-12</v>
      </c>
      <c r="AD462" s="7">
        <f>-(AB462*等価回路パラメータ!$B$5)/(等価回路パラメータ!$B$4^2+(AB462*等価回路パラメータ!$B$5)^2)</f>
        <v>-3.8117711825813403E-6</v>
      </c>
      <c r="AE462" s="7">
        <f>AB462*等価回路パラメータ!$B$6</f>
        <v>6.3007377941792884E-4</v>
      </c>
      <c r="AF462" s="7">
        <f>1/等価回路パラメータ!$B$7</f>
        <v>2.0783638028968546E-5</v>
      </c>
      <c r="AG462" s="7">
        <f>AB462*等価回路パラメータ!$B$9-1/(AB462*等価回路パラメータ!$B$10)</f>
        <v>-467.30546543192338</v>
      </c>
      <c r="AH462" s="7">
        <f>等価回路パラメータ!$B$8/(等価回路パラメータ!$B$8^2+AG462^2)</f>
        <v>7.8960950174075464E-5</v>
      </c>
      <c r="AI462" s="7">
        <f>-AG462/(等価回路パラメータ!$B$8^2+AG462^2)</f>
        <v>2.1370103442842265E-3</v>
      </c>
      <c r="AJ462" s="7">
        <f t="shared" si="64"/>
        <v>9.9744591620212915E-5</v>
      </c>
      <c r="AK462" s="7">
        <f t="shared" si="65"/>
        <v>2.7632723525195741E-3</v>
      </c>
      <c r="AL462" s="7">
        <f t="shared" si="66"/>
        <v>13.045972918858689</v>
      </c>
      <c r="AM462" s="7">
        <f t="shared" si="67"/>
        <v>-361.41885683048883</v>
      </c>
      <c r="AN462" s="7">
        <f t="shared" si="68"/>
        <v>361.65423747283398</v>
      </c>
      <c r="AO462" s="9">
        <f t="shared" si="69"/>
        <v>-87.932717726285659</v>
      </c>
      <c r="AP462" s="9">
        <f t="shared" si="70"/>
        <v>51.165871161110516</v>
      </c>
      <c r="AQ462" s="9">
        <f t="shared" si="71"/>
        <v>-1.4284089808929821</v>
      </c>
    </row>
    <row r="463" spans="1:43">
      <c r="A463">
        <v>9482016.0912939571</v>
      </c>
      <c r="B463">
        <v>-0.3281359249958527</v>
      </c>
      <c r="C463">
        <v>-23.959173290595839</v>
      </c>
      <c r="D463">
        <v>-2.693711884308149E-2</v>
      </c>
      <c r="E463">
        <v>-16.463098758497981</v>
      </c>
      <c r="F463">
        <v>0.87995611808485485</v>
      </c>
      <c r="G463">
        <v>-0.39103062808825706</v>
      </c>
      <c r="H463">
        <v>0.95603295575623137</v>
      </c>
      <c r="I463">
        <v>-0.28252023375117402</v>
      </c>
      <c r="J463">
        <v>-14.069981975790684</v>
      </c>
      <c r="K463">
        <v>-116.38686759136381</v>
      </c>
      <c r="L463">
        <v>117.2342413313138</v>
      </c>
      <c r="M463">
        <v>-96.893024640498879</v>
      </c>
      <c r="N463">
        <v>-1.0237280109871467E-3</v>
      </c>
      <c r="O463">
        <v>8.4682764106835725E-3</v>
      </c>
      <c r="P463">
        <v>-7.6343014423305752E-4</v>
      </c>
      <c r="Q463">
        <v>5.7083938033896586E-3</v>
      </c>
      <c r="R463">
        <v>95.814970379429994</v>
      </c>
      <c r="S463">
        <v>-2.6029786675408923E-4</v>
      </c>
      <c r="T463">
        <v>2.7598826072939139E-3</v>
      </c>
      <c r="U463">
        <v>-33.87219151568268</v>
      </c>
      <c r="V463">
        <v>-359.13960187532922</v>
      </c>
      <c r="W463">
        <v>360.73339046066286</v>
      </c>
      <c r="X463">
        <v>-95.387903935046097</v>
      </c>
      <c r="Y463">
        <v>8.875167061451144</v>
      </c>
      <c r="Z463">
        <v>-86.512736873594946</v>
      </c>
      <c r="AA463">
        <v>-6.028131817978578E-3</v>
      </c>
      <c r="AB463" s="7">
        <f t="shared" si="63"/>
        <v>59577264.187258601</v>
      </c>
      <c r="AC463" s="7">
        <f>等価回路パラメータ!$B$4/(等価回路パラメータ!$B$4^2+(AB463*等価回路パラメータ!$B$5)^2)</f>
        <v>3.2514320714552338E-12</v>
      </c>
      <c r="AD463" s="7">
        <f>-(AB463*等価回路パラメータ!$B$5)/(等価回路パラメータ!$B$4^2+(AB463*等価回路パラメータ!$B$5)^2)</f>
        <v>-3.7181845539857871E-6</v>
      </c>
      <c r="AE463" s="7">
        <f>AB463*等価回路パラメータ!$B$6</f>
        <v>6.4593272346067819E-4</v>
      </c>
      <c r="AF463" s="7">
        <f>1/等価回路パラメータ!$B$7</f>
        <v>2.0783638028968546E-5</v>
      </c>
      <c r="AG463" s="7">
        <f>AB463*等価回路パラメータ!$B$9-1/(AB463*等価回路パラメータ!$B$10)</f>
        <v>-449.73695757394466</v>
      </c>
      <c r="AH463" s="7">
        <f>等価回路パラメータ!$B$8/(等価回路パラメータ!$B$8^2+AG463^2)</f>
        <v>8.5241242195232178E-5</v>
      </c>
      <c r="AI463" s="7">
        <f>-AG463/(等価回路パラメータ!$B$8^2+AG463^2)</f>
        <v>2.2202493202278712E-3</v>
      </c>
      <c r="AJ463" s="7">
        <f t="shared" si="64"/>
        <v>1.0602488347563279E-4</v>
      </c>
      <c r="AK463" s="7">
        <f t="shared" si="65"/>
        <v>2.8624638591345638E-3</v>
      </c>
      <c r="AL463" s="7">
        <f t="shared" si="66"/>
        <v>12.922078096125734</v>
      </c>
      <c r="AM463" s="7">
        <f t="shared" si="67"/>
        <v>-348.8707586608694</v>
      </c>
      <c r="AN463" s="7">
        <f t="shared" si="68"/>
        <v>349.10999176610937</v>
      </c>
      <c r="AO463" s="9">
        <f t="shared" si="69"/>
        <v>-87.878749619278793</v>
      </c>
      <c r="AP463" s="9">
        <f t="shared" si="70"/>
        <v>50.859245575927652</v>
      </c>
      <c r="AQ463" s="9">
        <f t="shared" si="71"/>
        <v>-1.3660127456838609</v>
      </c>
    </row>
    <row r="464" spans="1:43">
      <c r="A464">
        <v>9720678.2408968192</v>
      </c>
      <c r="B464">
        <v>-0.3482926197920827</v>
      </c>
      <c r="C464">
        <v>-24.642647256525379</v>
      </c>
      <c r="D464">
        <v>-2.6717880769163621E-2</v>
      </c>
      <c r="E464">
        <v>-16.89964465124342</v>
      </c>
      <c r="F464">
        <v>0.87320034372071575</v>
      </c>
      <c r="G464">
        <v>-0.40056879163159292</v>
      </c>
      <c r="H464">
        <v>0.95387673554286212</v>
      </c>
      <c r="I464">
        <v>-0.28980344876696384</v>
      </c>
      <c r="J464">
        <v>-14.029891000252684</v>
      </c>
      <c r="K464">
        <v>-113.00022223246386</v>
      </c>
      <c r="L464">
        <v>113.86785352356998</v>
      </c>
      <c r="M464">
        <v>-97.077515289075151</v>
      </c>
      <c r="N464">
        <v>-1.0820617090604263E-3</v>
      </c>
      <c r="O464">
        <v>8.7151934103312442E-3</v>
      </c>
      <c r="P464">
        <v>-8.0797004726865067E-4</v>
      </c>
      <c r="Q464">
        <v>5.8552574420477378E-3</v>
      </c>
      <c r="R464">
        <v>95.867093003536027</v>
      </c>
      <c r="S464">
        <v>-2.7409166179177564E-4</v>
      </c>
      <c r="T464">
        <v>2.8599359682835064E-3</v>
      </c>
      <c r="U464">
        <v>-33.205683105404781</v>
      </c>
      <c r="V464">
        <v>-346.47579880308723</v>
      </c>
      <c r="W464">
        <v>348.06335134100794</v>
      </c>
      <c r="X464">
        <v>-95.474415350805728</v>
      </c>
      <c r="Y464">
        <v>9.0985548334794242</v>
      </c>
      <c r="Z464">
        <v>-86.375860517326302</v>
      </c>
      <c r="AA464">
        <v>-5.6727868853045033E-3</v>
      </c>
      <c r="AB464" s="7">
        <f t="shared" si="63"/>
        <v>61076822.699023202</v>
      </c>
      <c r="AC464" s="7">
        <f>等価回路パラメータ!$B$4/(等価回路パラメータ!$B$4^2+(AB464*等価回路パラメータ!$B$5)^2)</f>
        <v>3.0937336790829377E-12</v>
      </c>
      <c r="AD464" s="7">
        <f>-(AB464*等価回路パラメータ!$B$5)/(等価回路パラメータ!$B$4^2+(AB464*等価回路パラメータ!$B$5)^2)</f>
        <v>-3.6268956648484347E-6</v>
      </c>
      <c r="AE464" s="7">
        <f>AB464*等価回路パラメータ!$B$6</f>
        <v>6.6219083679814662E-4</v>
      </c>
      <c r="AF464" s="7">
        <f>1/等価回路パラメータ!$B$7</f>
        <v>2.0783638028968546E-5</v>
      </c>
      <c r="AG464" s="7">
        <f>AB464*等価回路パラメータ!$B$9-1/(AB464*等価回路パラメータ!$B$10)</f>
        <v>-432.44637522994492</v>
      </c>
      <c r="AH464" s="7">
        <f>等価回路パラメータ!$B$8/(等価回路パラメータ!$B$8^2+AG464^2)</f>
        <v>9.2182879302812616E-5</v>
      </c>
      <c r="AI464" s="7">
        <f>-AG464/(等価回路パラメータ!$B$8^2+AG464^2)</f>
        <v>2.3087447903690447E-3</v>
      </c>
      <c r="AJ464" s="7">
        <f t="shared" si="64"/>
        <v>1.1296652042551485E-4</v>
      </c>
      <c r="AK464" s="7">
        <f t="shared" si="65"/>
        <v>2.9673087315023427E-3</v>
      </c>
      <c r="AL464" s="7">
        <f t="shared" si="66"/>
        <v>12.811361701598345</v>
      </c>
      <c r="AM464" s="7">
        <f t="shared" si="67"/>
        <v>-336.51798157891454</v>
      </c>
      <c r="AN464" s="7">
        <f t="shared" si="68"/>
        <v>336.76175987572555</v>
      </c>
      <c r="AO464" s="9">
        <f t="shared" si="69"/>
        <v>-87.819781772625547</v>
      </c>
      <c r="AP464" s="9">
        <f t="shared" si="70"/>
        <v>50.546455408462343</v>
      </c>
      <c r="AQ464" s="9">
        <f t="shared" si="71"/>
        <v>-1.4439212552992444</v>
      </c>
    </row>
    <row r="465" spans="1:43">
      <c r="A465">
        <v>9965347.5118865892</v>
      </c>
      <c r="B465">
        <v>-0.37005470546844732</v>
      </c>
      <c r="C465">
        <v>-25.348778872971678</v>
      </c>
      <c r="D465">
        <v>-2.7636956519727921E-2</v>
      </c>
      <c r="E465">
        <v>-17.33291967493102</v>
      </c>
      <c r="F465">
        <v>0.86602491130222337</v>
      </c>
      <c r="G465">
        <v>-0.41027049842274466</v>
      </c>
      <c r="H465">
        <v>0.95155727523070743</v>
      </c>
      <c r="I465">
        <v>-0.29697695642711325</v>
      </c>
      <c r="J465">
        <v>-13.981477369275392</v>
      </c>
      <c r="K465">
        <v>-109.68668336263332</v>
      </c>
      <c r="L465">
        <v>110.5741842227296</v>
      </c>
      <c r="M465">
        <v>-97.264171003055296</v>
      </c>
      <c r="N465">
        <v>-1.1435247693912032E-3</v>
      </c>
      <c r="O465">
        <v>8.9711148532253971E-3</v>
      </c>
      <c r="P465">
        <v>-8.507639474266091E-4</v>
      </c>
      <c r="Q465">
        <v>6.0014626131783509E-3</v>
      </c>
      <c r="R465">
        <v>95.848382560590835</v>
      </c>
      <c r="S465">
        <v>-2.9276082196459414E-4</v>
      </c>
      <c r="T465">
        <v>2.9696522400470462E-3</v>
      </c>
      <c r="U465">
        <v>-32.877690776105332</v>
      </c>
      <c r="V465">
        <v>-333.49854466743886</v>
      </c>
      <c r="W465">
        <v>335.11523666653676</v>
      </c>
      <c r="X465">
        <v>-95.630266331199962</v>
      </c>
      <c r="Y465">
        <v>9.327565271125847</v>
      </c>
      <c r="Z465">
        <v>-86.302701060074114</v>
      </c>
      <c r="AA465">
        <v>-5.3262509746363779E-3</v>
      </c>
      <c r="AB465" s="7">
        <f t="shared" si="63"/>
        <v>62614125.067624465</v>
      </c>
      <c r="AC465" s="7">
        <f>等価回路パラメータ!$B$4/(等価回路パラメータ!$B$4^2+(AB465*等価回路パラメータ!$B$5)^2)</f>
        <v>2.9436838496854384E-12</v>
      </c>
      <c r="AD465" s="7">
        <f>-(AB465*等価回路パラメータ!$B$5)/(等価回路パラメータ!$B$4^2+(AB465*等価回路パラメータ!$B$5)^2)</f>
        <v>-3.5378481010565341E-6</v>
      </c>
      <c r="AE465" s="7">
        <f>AB465*等価回路パラメータ!$B$6</f>
        <v>6.7885816651325518E-4</v>
      </c>
      <c r="AF465" s="7">
        <f>1/等価回路パラメータ!$B$7</f>
        <v>2.0783638028968546E-5</v>
      </c>
      <c r="AG465" s="7">
        <f>AB465*等価回路パラメータ!$B$9-1/(AB465*等価回路パラメータ!$B$10)</f>
        <v>-415.42303327853517</v>
      </c>
      <c r="AH465" s="7">
        <f>等価回路パラメータ!$B$8/(等価回路パラメータ!$B$8^2+AG465^2)</f>
        <v>9.9879379636097471E-5</v>
      </c>
      <c r="AI465" s="7">
        <f>-AG465/(等価回路パラメータ!$B$8^2+AG465^2)</f>
        <v>2.4030333988087189E-3</v>
      </c>
      <c r="AJ465" s="7">
        <f t="shared" si="64"/>
        <v>1.2066302060874986E-4</v>
      </c>
      <c r="AK465" s="7">
        <f t="shared" si="65"/>
        <v>3.0783537172209175E-3</v>
      </c>
      <c r="AL465" s="7">
        <f t="shared" si="66"/>
        <v>12.713654425780131</v>
      </c>
      <c r="AM465" s="7">
        <f t="shared" si="67"/>
        <v>-324.35061847129339</v>
      </c>
      <c r="AN465" s="7">
        <f t="shared" si="68"/>
        <v>324.59969302445234</v>
      </c>
      <c r="AO465" s="9">
        <f t="shared" si="69"/>
        <v>-87.755311755108139</v>
      </c>
      <c r="AP465" s="9">
        <f t="shared" si="70"/>
        <v>50.226962095519021</v>
      </c>
      <c r="AQ465" s="9">
        <f t="shared" si="71"/>
        <v>-1.452610695034025</v>
      </c>
    </row>
    <row r="466" spans="1:43">
      <c r="A466">
        <v>10216175.10338478</v>
      </c>
      <c r="B466">
        <v>-0.39337780025089192</v>
      </c>
      <c r="C466">
        <v>-26.0893093922476</v>
      </c>
      <c r="D466">
        <v>-2.8073265107919531E-2</v>
      </c>
      <c r="E466">
        <v>-17.78333170306081</v>
      </c>
      <c r="F466">
        <v>0.85834221244278541</v>
      </c>
      <c r="G466">
        <v>-0.42029893751771341</v>
      </c>
      <c r="H466">
        <v>0.94914563147504627</v>
      </c>
      <c r="I466">
        <v>-0.30443276676472347</v>
      </c>
      <c r="J466">
        <v>-13.938750321600548</v>
      </c>
      <c r="K466">
        <v>-106.40039914361274</v>
      </c>
      <c r="L466">
        <v>107.30952286935224</v>
      </c>
      <c r="M466">
        <v>-97.463406262567887</v>
      </c>
      <c r="N466">
        <v>-1.2104512718966308E-3</v>
      </c>
      <c r="O466">
        <v>9.2398884765235081E-3</v>
      </c>
      <c r="P466">
        <v>-8.9757260667856483E-4</v>
      </c>
      <c r="Q466">
        <v>6.1527515490546348E-3</v>
      </c>
      <c r="R466">
        <v>95.852000649824745</v>
      </c>
      <c r="S466">
        <v>-3.1287866521806601E-4</v>
      </c>
      <c r="T466">
        <v>3.0871369274688733E-3</v>
      </c>
      <c r="U466">
        <v>-32.495707709271308</v>
      </c>
      <c r="V466">
        <v>-320.63131944010183</v>
      </c>
      <c r="W466">
        <v>322.27381839893081</v>
      </c>
      <c r="X466">
        <v>-95.787117414420379</v>
      </c>
      <c r="Y466">
        <v>9.5623398967681545</v>
      </c>
      <c r="Z466">
        <v>-86.224777517652228</v>
      </c>
      <c r="AA466">
        <v>-4.9950259155270016E-3</v>
      </c>
      <c r="AB466" s="7">
        <f t="shared" si="63"/>
        <v>64190121.305161141</v>
      </c>
      <c r="AC466" s="7">
        <f>等価回路パラメータ!$B$4/(等価回路パラメータ!$B$4^2+(AB466*等価回路パラメータ!$B$5)^2)</f>
        <v>2.8009116186974033E-12</v>
      </c>
      <c r="AD466" s="7">
        <f>-(AB466*等価回路パラメータ!$B$5)/(等価回路パラメータ!$B$4^2+(AB466*等価回路パラメータ!$B$5)^2)</f>
        <v>-3.4509868335769595E-6</v>
      </c>
      <c r="AE466" s="7">
        <f>AB466*等価回路パラメータ!$B$6</f>
        <v>6.9594501257379574E-4</v>
      </c>
      <c r="AF466" s="7">
        <f>1/等価回路パラメータ!$B$7</f>
        <v>2.0783638028968546E-5</v>
      </c>
      <c r="AG466" s="7">
        <f>AB466*等価回路パラメータ!$B$9-1/(AB466*等価回路パラメータ!$B$10)</f>
        <v>-398.65641174580207</v>
      </c>
      <c r="AH466" s="7">
        <f>等価回路パラメータ!$B$8/(等価回路パラメータ!$B$8^2+AG466^2)</f>
        <v>1.0844140951001281E-4</v>
      </c>
      <c r="AI466" s="7">
        <f>-AG466/(等価回路パラメータ!$B$8^2+AG466^2)</f>
        <v>2.5037289182526629E-3</v>
      </c>
      <c r="AJ466" s="7">
        <f t="shared" si="64"/>
        <v>1.2922505033989299E-4</v>
      </c>
      <c r="AK466" s="7">
        <f t="shared" si="65"/>
        <v>3.1962229439928816E-3</v>
      </c>
      <c r="AL466" s="7">
        <f t="shared" si="66"/>
        <v>12.628833852064421</v>
      </c>
      <c r="AM466" s="7">
        <f t="shared" si="67"/>
        <v>-312.35869831486832</v>
      </c>
      <c r="AN466" s="7">
        <f t="shared" si="68"/>
        <v>312.6138894185957</v>
      </c>
      <c r="AO466" s="9">
        <f t="shared" si="69"/>
        <v>-87.684761112981235</v>
      </c>
      <c r="AP466" s="9">
        <f t="shared" si="70"/>
        <v>49.900165395854536</v>
      </c>
      <c r="AQ466" s="9">
        <f t="shared" si="71"/>
        <v>-1.4599835953289926</v>
      </c>
    </row>
    <row r="467" spans="1:43">
      <c r="A467">
        <v>10473316.020191669</v>
      </c>
      <c r="B467">
        <v>-0.41815284374683959</v>
      </c>
      <c r="C467">
        <v>-26.853541894203271</v>
      </c>
      <c r="D467">
        <v>-2.7552239806959301E-2</v>
      </c>
      <c r="E467">
        <v>-18.24384972885294</v>
      </c>
      <c r="F467">
        <v>0.8502313166690314</v>
      </c>
      <c r="G467">
        <v>-0.4304804732076255</v>
      </c>
      <c r="H467">
        <v>0.94672489196445386</v>
      </c>
      <c r="I467">
        <v>-0.312070381198364</v>
      </c>
      <c r="J467">
        <v>-13.897750251336243</v>
      </c>
      <c r="K467">
        <v>-103.19391956507476</v>
      </c>
      <c r="L467">
        <v>104.12556120977997</v>
      </c>
      <c r="M467">
        <v>-97.670218664245439</v>
      </c>
      <c r="N467">
        <v>-1.281828114059588E-3</v>
      </c>
      <c r="O467">
        <v>9.517861877378209E-3</v>
      </c>
      <c r="P467">
        <v>-9.4879242379622224E-4</v>
      </c>
      <c r="Q467">
        <v>6.3063552625923754E-3</v>
      </c>
      <c r="R467">
        <v>95.83283947511363</v>
      </c>
      <c r="S467">
        <v>-3.3303569026336575E-4</v>
      </c>
      <c r="T467">
        <v>3.2115066147858336E-3</v>
      </c>
      <c r="U467">
        <v>-31.946827184422084</v>
      </c>
      <c r="V467">
        <v>-308.06742287307708</v>
      </c>
      <c r="W467">
        <v>309.71944853820628</v>
      </c>
      <c r="X467">
        <v>-95.920454086200877</v>
      </c>
      <c r="Y467">
        <v>9.8030237948994028</v>
      </c>
      <c r="Z467">
        <v>-86.117430291301474</v>
      </c>
      <c r="AA467">
        <v>-4.6814641190340159E-3</v>
      </c>
      <c r="AB467" s="7">
        <f t="shared" si="63"/>
        <v>65805785.335516877</v>
      </c>
      <c r="AC467" s="7">
        <f>等価回路パラメータ!$B$4/(等価回路パラメータ!$B$4^2+(AB467*等価回路パラメータ!$B$5)^2)</f>
        <v>2.6650640137840984E-12</v>
      </c>
      <c r="AD467" s="7">
        <f>-(AB467*等価回路パラメータ!$B$5)/(等価回路パラメータ!$B$4^2+(AB467*等価回路パラメータ!$B$5)^2)</f>
        <v>-3.3662581844497353E-6</v>
      </c>
      <c r="AE467" s="7">
        <f>AB467*等価回路パラメータ!$B$6</f>
        <v>7.1346193419753701E-4</v>
      </c>
      <c r="AF467" s="7">
        <f>1/等価回路パラメータ!$B$7</f>
        <v>2.0783638028968546E-5</v>
      </c>
      <c r="AG467" s="7">
        <f>AB467*等価回路パラメータ!$B$9-1/(AB467*等価回路パラメータ!$B$10)</f>
        <v>-382.13614930424353</v>
      </c>
      <c r="AH467" s="7">
        <f>等価回路パラメータ!$B$8/(等価回路パラメータ!$B$8^2+AG467^2)</f>
        <v>1.1800070205215783E-4</v>
      </c>
      <c r="AI467" s="7">
        <f>-AG467/(等価回路パラメータ!$B$8^2+AG467^2)</f>
        <v>2.6115365739599575E-3</v>
      </c>
      <c r="AJ467" s="7">
        <f t="shared" si="64"/>
        <v>1.387843427461904E-4</v>
      </c>
      <c r="AK467" s="7">
        <f t="shared" si="65"/>
        <v>3.3216322499730446E-3</v>
      </c>
      <c r="AL467" s="7">
        <f t="shared" si="66"/>
        <v>12.556825959302156</v>
      </c>
      <c r="AM467" s="7">
        <f t="shared" si="67"/>
        <v>-300.53215829969162</v>
      </c>
      <c r="AN467" s="7">
        <f t="shared" si="68"/>
        <v>300.79436838219414</v>
      </c>
      <c r="AO467" s="9">
        <f t="shared" si="69"/>
        <v>-87.607460992290214</v>
      </c>
      <c r="AP467" s="9">
        <f t="shared" si="70"/>
        <v>49.565394018483005</v>
      </c>
      <c r="AQ467" s="9">
        <f t="shared" si="71"/>
        <v>-1.4900307009887399</v>
      </c>
    </row>
    <row r="468" spans="1:43">
      <c r="A468">
        <v>10736929.168575181</v>
      </c>
      <c r="B468">
        <v>-0.44688311178701562</v>
      </c>
      <c r="C468">
        <v>-27.63940698469737</v>
      </c>
      <c r="D468">
        <v>-2.8724364734160918E-2</v>
      </c>
      <c r="E468">
        <v>-18.716761438663259</v>
      </c>
      <c r="F468">
        <v>0.84145918791902141</v>
      </c>
      <c r="G468">
        <v>-0.44064141151095415</v>
      </c>
      <c r="H468">
        <v>0.9439894896429204</v>
      </c>
      <c r="I468">
        <v>-0.31983064047920517</v>
      </c>
      <c r="J468">
        <v>-13.797579084734695</v>
      </c>
      <c r="K468">
        <v>-100.06355689543835</v>
      </c>
      <c r="L468">
        <v>101.01033911024224</v>
      </c>
      <c r="M468">
        <v>-97.850902253799276</v>
      </c>
      <c r="N468">
        <v>-1.3522943508541092E-3</v>
      </c>
      <c r="O468">
        <v>9.8071829764527114E-3</v>
      </c>
      <c r="P468">
        <v>-9.9892054069935588E-4</v>
      </c>
      <c r="Q468">
        <v>6.4649200952899425E-3</v>
      </c>
      <c r="R468">
        <v>95.830378845282283</v>
      </c>
      <c r="S468">
        <v>-3.5337381015475332E-4</v>
      </c>
      <c r="T468">
        <v>3.342262881162769E-3</v>
      </c>
      <c r="U468">
        <v>-31.284216074131741</v>
      </c>
      <c r="V468">
        <v>-295.89084178325515</v>
      </c>
      <c r="W468">
        <v>297.54006860686229</v>
      </c>
      <c r="X468">
        <v>-96.035397840162858</v>
      </c>
      <c r="Y468">
        <v>10.04976570178637</v>
      </c>
      <c r="Z468">
        <v>-85.985632138376488</v>
      </c>
      <c r="AA468">
        <v>-4.3860296874507817E-3</v>
      </c>
      <c r="AB468" s="7">
        <f t="shared" si="63"/>
        <v>67462115.59621951</v>
      </c>
      <c r="AC468" s="7">
        <f>等価回路パラメータ!$B$4/(等価回路パラメータ!$B$4^2+(AB468*等価回路パラメータ!$B$5)^2)</f>
        <v>2.5358051821963985E-12</v>
      </c>
      <c r="AD468" s="7">
        <f>-(AB468*等価回路パラメータ!$B$5)/(等価回路パラメータ!$B$4^2+(AB468*等価回路パラメータ!$B$5)^2)</f>
        <v>-3.2836097936164702E-6</v>
      </c>
      <c r="AE468" s="7">
        <f>AB468*等価回路パラメータ!$B$6</f>
        <v>7.3141975637754228E-4</v>
      </c>
      <c r="AF468" s="7">
        <f>1/等価回路パラメータ!$B$7</f>
        <v>2.0783638028968546E-5</v>
      </c>
      <c r="AG468" s="7">
        <f>AB468*等価回路パラメータ!$B$9-1/(AB468*等価回路パラメータ!$B$10)</f>
        <v>-365.85203686974228</v>
      </c>
      <c r="AH468" s="7">
        <f>等価回路パラメータ!$B$8/(等価回路パラメータ!$B$8^2+AG468^2)</f>
        <v>1.2871506087509292E-4</v>
      </c>
      <c r="AI468" s="7">
        <f>-AG468/(等価回路パラメータ!$B$8^2+AG468^2)</f>
        <v>2.7272706699290783E-3</v>
      </c>
      <c r="AJ468" s="7">
        <f t="shared" si="64"/>
        <v>1.4949870143986664E-4</v>
      </c>
      <c r="AK468" s="7">
        <f t="shared" si="65"/>
        <v>3.4554068165130042E-3</v>
      </c>
      <c r="AL468" s="7">
        <f t="shared" si="66"/>
        <v>12.49760702796854</v>
      </c>
      <c r="AM468" s="7">
        <f t="shared" si="67"/>
        <v>-288.86081349618604</v>
      </c>
      <c r="AN468" s="7">
        <f t="shared" si="68"/>
        <v>289.13104253107088</v>
      </c>
      <c r="AO468" s="9">
        <f t="shared" si="69"/>
        <v>-87.522634386151694</v>
      </c>
      <c r="AP468" s="9">
        <f t="shared" si="70"/>
        <v>49.221894443319556</v>
      </c>
      <c r="AQ468" s="9">
        <f t="shared" si="71"/>
        <v>-1.5370022477752059</v>
      </c>
    </row>
    <row r="469" spans="1:43">
      <c r="A469">
        <v>11007177.454470679</v>
      </c>
      <c r="B469">
        <v>-0.4777358336841977</v>
      </c>
      <c r="C469">
        <v>-28.470520256576449</v>
      </c>
      <c r="D469">
        <v>-3.0169251656442238E-2</v>
      </c>
      <c r="E469">
        <v>-19.206753389164991</v>
      </c>
      <c r="F469">
        <v>0.83201846332750384</v>
      </c>
      <c r="G469">
        <v>-0.45119503165209512</v>
      </c>
      <c r="H469">
        <v>0.94106326259762207</v>
      </c>
      <c r="I469">
        <v>-0.32783727916291483</v>
      </c>
      <c r="J469">
        <v>-13.709965998006057</v>
      </c>
      <c r="K469">
        <v>-96.937106043994092</v>
      </c>
      <c r="L469">
        <v>97.901816611598377</v>
      </c>
      <c r="M469">
        <v>-98.050040067566243</v>
      </c>
      <c r="N469">
        <v>-1.4303913557261701E-3</v>
      </c>
      <c r="O469">
        <v>1.0113664654938334E-2</v>
      </c>
      <c r="P469">
        <v>-1.051740337094903E-3</v>
      </c>
      <c r="Q469">
        <v>6.6289679475097282E-3</v>
      </c>
      <c r="R469">
        <v>95.849550968708726</v>
      </c>
      <c r="S469">
        <v>-3.7865101863126713E-4</v>
      </c>
      <c r="T469">
        <v>3.4846967074286059E-3</v>
      </c>
      <c r="U469">
        <v>-30.818491561345205</v>
      </c>
      <c r="V469">
        <v>-283.62024869215003</v>
      </c>
      <c r="W469">
        <v>285.28972096855108</v>
      </c>
      <c r="X469">
        <v>-96.201491987243202</v>
      </c>
      <c r="Y469">
        <v>10.302718097384556</v>
      </c>
      <c r="Z469">
        <v>-85.898773889858646</v>
      </c>
      <c r="AA469">
        <v>-4.1009209424505491E-3</v>
      </c>
      <c r="AB469" s="7">
        <f t="shared" si="63"/>
        <v>69160135.655448571</v>
      </c>
      <c r="AC469" s="7">
        <f>等価回路パラメータ!$B$4/(等価回路パラメータ!$B$4^2+(AB469*等価回路パラメータ!$B$5)^2)</f>
        <v>2.4128155604501936E-12</v>
      </c>
      <c r="AD469" s="7">
        <f>-(AB469*等価回路パラメータ!$B$5)/(等価回路パラメータ!$B$4^2+(AB469*等価回路パラメータ!$B$5)^2)</f>
        <v>-3.2029905865632507E-6</v>
      </c>
      <c r="AE469" s="7">
        <f>AB469*等価回路パラメータ!$B$6</f>
        <v>7.4982957657172399E-4</v>
      </c>
      <c r="AF469" s="7">
        <f>1/等価回路パラメータ!$B$7</f>
        <v>2.0783638028968546E-5</v>
      </c>
      <c r="AG469" s="7">
        <f>AB469*等価回路パラメータ!$B$9-1/(AB469*等価回路パラメータ!$B$10)</f>
        <v>-349.79401129262629</v>
      </c>
      <c r="AH469" s="7">
        <f>等価回路パラメータ!$B$8/(等価回路パラメータ!$B$8^2+AG469^2)</f>
        <v>1.407748058648612E-4</v>
      </c>
      <c r="AI469" s="7">
        <f>-AG469/(等価回路パラメータ!$B$8^2+AG469^2)</f>
        <v>2.8518764381299088E-3</v>
      </c>
      <c r="AJ469" s="7">
        <f t="shared" si="64"/>
        <v>1.615584463066453E-4</v>
      </c>
      <c r="AK469" s="7">
        <f t="shared" si="65"/>
        <v>3.5985030241150696E-3</v>
      </c>
      <c r="AL469" s="7">
        <f t="shared" si="66"/>
        <v>12.451205999622129</v>
      </c>
      <c r="AM469" s="7">
        <f t="shared" si="67"/>
        <v>-277.33432369408075</v>
      </c>
      <c r="AN469" s="7">
        <f t="shared" si="68"/>
        <v>277.61368775638238</v>
      </c>
      <c r="AO469" s="9">
        <f t="shared" si="69"/>
        <v>-87.429374049866468</v>
      </c>
      <c r="AP469" s="9">
        <f t="shared" si="70"/>
        <v>48.868817504425564</v>
      </c>
      <c r="AQ469" s="9">
        <f t="shared" si="71"/>
        <v>-1.5306001600078218</v>
      </c>
    </row>
    <row r="470" spans="1:43">
      <c r="A470">
        <v>11284227.88415263</v>
      </c>
      <c r="B470">
        <v>-0.51061332066909992</v>
      </c>
      <c r="C470">
        <v>-29.327240446840101</v>
      </c>
      <c r="D470">
        <v>-3.1308472313785307E-2</v>
      </c>
      <c r="E470">
        <v>-19.713869095832791</v>
      </c>
      <c r="F470">
        <v>0.82206163993786274</v>
      </c>
      <c r="G470">
        <v>-0.46183353260402765</v>
      </c>
      <c r="H470">
        <v>0.93800177146920971</v>
      </c>
      <c r="I470">
        <v>-0.33610944255015518</v>
      </c>
      <c r="J470">
        <v>-13.624257414366962</v>
      </c>
      <c r="K470">
        <v>-93.893025579546816</v>
      </c>
      <c r="L470">
        <v>94.876343956617376</v>
      </c>
      <c r="M470">
        <v>-98.256225490007367</v>
      </c>
      <c r="N470">
        <v>-1.5135506494234434E-3</v>
      </c>
      <c r="O470">
        <v>1.0430796007450375E-2</v>
      </c>
      <c r="P470">
        <v>-1.10866870325971E-3</v>
      </c>
      <c r="Q470">
        <v>6.7980165576483646E-3</v>
      </c>
      <c r="R470">
        <v>95.880546677876126</v>
      </c>
      <c r="S470">
        <v>-4.0488194616373346E-4</v>
      </c>
      <c r="T470">
        <v>3.6327794498020099E-3</v>
      </c>
      <c r="U470">
        <v>-30.303230573979121</v>
      </c>
      <c r="V470">
        <v>-271.89395411383737</v>
      </c>
      <c r="W470">
        <v>273.57742609154957</v>
      </c>
      <c r="X470">
        <v>-96.359506308925134</v>
      </c>
      <c r="Y470">
        <v>10.562037299566864</v>
      </c>
      <c r="Z470">
        <v>-85.797469009358267</v>
      </c>
      <c r="AA470">
        <v>-3.8348451695831482E-3</v>
      </c>
      <c r="AB470" s="7">
        <f t="shared" si="63"/>
        <v>70900894.844574004</v>
      </c>
      <c r="AC470" s="7">
        <f>等価回路パラメータ!$B$4/(等価回路パラメータ!$B$4^2+(AB470*等価回路パラメータ!$B$5)^2)</f>
        <v>2.2957910842772576E-12</v>
      </c>
      <c r="AD470" s="7">
        <f>-(AB470*等価回路パラメータ!$B$5)/(等価回路パラメータ!$B$4^2+(AB470*等価回路パラメータ!$B$5)^2)</f>
        <v>-3.1243507427579106E-6</v>
      </c>
      <c r="AE470" s="7">
        <f>AB470*等価回路パラメータ!$B$6</f>
        <v>7.6870277156078598E-4</v>
      </c>
      <c r="AF470" s="7">
        <f>1/等価回路パラメータ!$B$7</f>
        <v>2.0783638028968546E-5</v>
      </c>
      <c r="AG470" s="7">
        <f>AB470*等価回路パラメータ!$B$9-1/(AB470*等価回路パラメータ!$B$10)</f>
        <v>-333.95214913890192</v>
      </c>
      <c r="AH470" s="7">
        <f>等価回路パラメータ!$B$8/(等価回路パラメータ!$B$8^2+AG470^2)</f>
        <v>1.5441115587345154E-4</v>
      </c>
      <c r="AI470" s="7">
        <f>-AG470/(等価回路パラメータ!$B$8^2+AG470^2)</f>
        <v>2.9864573361714384E-3</v>
      </c>
      <c r="AJ470" s="7">
        <f t="shared" si="64"/>
        <v>1.7519479619821117E-4</v>
      </c>
      <c r="AK470" s="7">
        <f t="shared" si="65"/>
        <v>3.7520357569894667E-3</v>
      </c>
      <c r="AL470" s="7">
        <f t="shared" si="66"/>
        <v>12.417707348973266</v>
      </c>
      <c r="AM470" s="7">
        <f t="shared" si="67"/>
        <v>-265.94215698316674</v>
      </c>
      <c r="AN470" s="7">
        <f t="shared" si="68"/>
        <v>266.23191077829881</v>
      </c>
      <c r="AO470" s="9">
        <f t="shared" si="69"/>
        <v>-87.326614804291978</v>
      </c>
      <c r="AP470" s="9">
        <f t="shared" si="70"/>
        <v>48.505202183129185</v>
      </c>
      <c r="AQ470" s="9">
        <f t="shared" si="71"/>
        <v>-1.5291457949336973</v>
      </c>
    </row>
    <row r="471" spans="1:43">
      <c r="A471">
        <v>11568251.667439921</v>
      </c>
      <c r="B471">
        <v>-0.54784474819357987</v>
      </c>
      <c r="C471">
        <v>-30.23630002272353</v>
      </c>
      <c r="D471">
        <v>-3.2693621973148547E-2</v>
      </c>
      <c r="E471">
        <v>-20.22987908823826</v>
      </c>
      <c r="F471">
        <v>0.81114660790745707</v>
      </c>
      <c r="G471">
        <v>-0.47278683968262847</v>
      </c>
      <c r="H471">
        <v>0.9347876623538468</v>
      </c>
      <c r="I471">
        <v>-0.34448846999502564</v>
      </c>
      <c r="J471">
        <v>-13.514687723023592</v>
      </c>
      <c r="K471">
        <v>-90.838813792248246</v>
      </c>
      <c r="L471">
        <v>91.838645871079763</v>
      </c>
      <c r="M471">
        <v>-98.462198806466745</v>
      </c>
      <c r="N471">
        <v>-1.6023414671030467E-3</v>
      </c>
      <c r="O471">
        <v>1.0770119232115493E-2</v>
      </c>
      <c r="P471">
        <v>-1.1676449077607364E-3</v>
      </c>
      <c r="Q471">
        <v>6.9697100327030526E-3</v>
      </c>
      <c r="R471">
        <v>95.888629977164797</v>
      </c>
      <c r="S471">
        <v>-4.3469655934231036E-4</v>
      </c>
      <c r="T471">
        <v>3.8004091994124408E-3</v>
      </c>
      <c r="U471">
        <v>-29.708477627315528</v>
      </c>
      <c r="V471">
        <v>-259.73145921884293</v>
      </c>
      <c r="W471">
        <v>261.42498838267579</v>
      </c>
      <c r="X471">
        <v>-96.525219863954547</v>
      </c>
      <c r="Y471">
        <v>10.827883560723766</v>
      </c>
      <c r="Z471">
        <v>-85.697336303230784</v>
      </c>
      <c r="AA471">
        <v>-3.5733615415282517E-3</v>
      </c>
      <c r="AB471" s="7">
        <f t="shared" si="63"/>
        <v>72685468.906614259</v>
      </c>
      <c r="AC471" s="7">
        <f>等価回路パラメータ!$B$4/(等価回路パラメータ!$B$4^2+(AB471*等価回路パラメータ!$B$5)^2)</f>
        <v>2.1844424368945702E-12</v>
      </c>
      <c r="AD471" s="7">
        <f>-(AB471*等価回路パラメータ!$B$5)/(等価回路パラメータ!$B$4^2+(AB471*等価回路パラメータ!$B$5)^2)</f>
        <v>-3.0476416648623039E-6</v>
      </c>
      <c r="AE471" s="7">
        <f>AB471*等価回路パラメータ!$B$6</f>
        <v>7.8805100447876329E-4</v>
      </c>
      <c r="AF471" s="7">
        <f>1/等価回路パラメータ!$B$7</f>
        <v>2.0783638028968546E-5</v>
      </c>
      <c r="AG471" s="7">
        <f>AB471*等価回路パラメータ!$B$9-1/(AB471*等価回路パラメータ!$B$10)</f>
        <v>-318.31666055784348</v>
      </c>
      <c r="AH471" s="7">
        <f>等価回路パラメータ!$B$8/(等価回路パラメータ!$B$8^2+AG471^2)</f>
        <v>1.6990724237567643E-4</v>
      </c>
      <c r="AI471" s="7">
        <f>-AG471/(等価回路パラメータ!$B$8^2+AG471^2)</f>
        <v>3.1323094411428508E-3</v>
      </c>
      <c r="AJ471" s="7">
        <f t="shared" si="64"/>
        <v>1.906908825890874E-4</v>
      </c>
      <c r="AK471" s="7">
        <f t="shared" si="65"/>
        <v>3.9173128039567519E-3</v>
      </c>
      <c r="AL471" s="7">
        <f t="shared" si="66"/>
        <v>12.397254539395501</v>
      </c>
      <c r="AM471" s="7">
        <f t="shared" si="67"/>
        <v>-254.6735495777925</v>
      </c>
      <c r="AN471" s="7">
        <f t="shared" si="68"/>
        <v>254.97511403010861</v>
      </c>
      <c r="AO471" s="9">
        <f t="shared" si="69"/>
        <v>-87.213098498142557</v>
      </c>
      <c r="AP471" s="9">
        <f t="shared" si="70"/>
        <v>48.129955893634829</v>
      </c>
      <c r="AQ471" s="9">
        <f t="shared" si="71"/>
        <v>-1.5157621949117583</v>
      </c>
    </row>
    <row r="472" spans="1:43">
      <c r="A472">
        <v>11859424.32349911</v>
      </c>
      <c r="B472">
        <v>-0.58850123970103618</v>
      </c>
      <c r="C472">
        <v>-31.172258814579489</v>
      </c>
      <c r="D472">
        <v>-3.5099860570471299E-2</v>
      </c>
      <c r="E472">
        <v>-20.75357712457054</v>
      </c>
      <c r="F472">
        <v>0.79956415346932952</v>
      </c>
      <c r="G472">
        <v>-0.48370429944568444</v>
      </c>
      <c r="H472">
        <v>0.93134190197800648</v>
      </c>
      <c r="I472">
        <v>-0.35292037620149963</v>
      </c>
      <c r="J472">
        <v>-13.389604738432599</v>
      </c>
      <c r="K472">
        <v>-87.86783919832412</v>
      </c>
      <c r="L472">
        <v>88.882161767331027</v>
      </c>
      <c r="M472">
        <v>-98.664275452645171</v>
      </c>
      <c r="N472">
        <v>-1.6948783771900484E-3</v>
      </c>
      <c r="O472">
        <v>1.1122456832514768E-2</v>
      </c>
      <c r="P472">
        <v>-1.2269167589765877E-3</v>
      </c>
      <c r="Q472">
        <v>7.1442620630742058E-3</v>
      </c>
      <c r="R472">
        <v>95.876881631525791</v>
      </c>
      <c r="S472">
        <v>-4.679616182134607E-4</v>
      </c>
      <c r="T472">
        <v>3.9781947694405625E-3</v>
      </c>
      <c r="U472">
        <v>-29.16553352006218</v>
      </c>
      <c r="V472">
        <v>-247.93950696300359</v>
      </c>
      <c r="W472">
        <v>249.64900852710625</v>
      </c>
      <c r="X472">
        <v>-96.7089660475404</v>
      </c>
      <c r="Y472">
        <v>11.100421166795167</v>
      </c>
      <c r="Z472">
        <v>-85.608544880745228</v>
      </c>
      <c r="AA472">
        <v>-3.3273788882601145E-3</v>
      </c>
      <c r="AB472" s="7">
        <f t="shared" si="63"/>
        <v>74514960.661017805</v>
      </c>
      <c r="AC472" s="7">
        <f>等価回路パラメータ!$B$4/(等価回路パラメータ!$B$4^2+(AB472*等価回路パラメータ!$B$5)^2)</f>
        <v>2.0784943337333721E-12</v>
      </c>
      <c r="AD472" s="7">
        <f>-(AB472*等価回路パラメータ!$B$5)/(等価回路パラメータ!$B$4^2+(AB472*等価回路パラメータ!$B$5)^2)</f>
        <v>-2.9728159487003997E-6</v>
      </c>
      <c r="AE472" s="7">
        <f>AB472*等価回路パラメータ!$B$6</f>
        <v>8.0788623202053859E-4</v>
      </c>
      <c r="AF472" s="7">
        <f>1/等価回路パラメータ!$B$7</f>
        <v>2.0783638028968546E-5</v>
      </c>
      <c r="AG472" s="7">
        <f>AB472*等価回路パラメータ!$B$9-1/(AB472*等価回路パラメータ!$B$10)</f>
        <v>-302.87788323211669</v>
      </c>
      <c r="AH472" s="7">
        <f>等価回路パラメータ!$B$8/(等価回路パラメータ!$B$8^2+AG472^2)</f>
        <v>1.8761274063766608E-4</v>
      </c>
      <c r="AI472" s="7">
        <f>-AG472/(等価回路パラメータ!$B$8^2+AG472^2)</f>
        <v>3.2909651801073031E-3</v>
      </c>
      <c r="AJ472" s="7">
        <f t="shared" si="64"/>
        <v>2.0839638074512896E-4</v>
      </c>
      <c r="AK472" s="7">
        <f t="shared" si="65"/>
        <v>4.0958785961791415E-3</v>
      </c>
      <c r="AL472" s="7">
        <f t="shared" si="66"/>
        <v>12.390054146557777</v>
      </c>
      <c r="AM472" s="7">
        <f t="shared" si="67"/>
        <v>-243.51746130587634</v>
      </c>
      <c r="AN472" s="7">
        <f t="shared" si="68"/>
        <v>243.83245764789726</v>
      </c>
      <c r="AO472" s="9">
        <f t="shared" si="69"/>
        <v>-87.087329264487565</v>
      </c>
      <c r="AP472" s="9">
        <f t="shared" si="70"/>
        <v>47.741830320900142</v>
      </c>
      <c r="AQ472" s="9">
        <f t="shared" si="71"/>
        <v>-1.4787843837423225</v>
      </c>
    </row>
    <row r="473" spans="1:43">
      <c r="A473">
        <v>12157925.78931053</v>
      </c>
      <c r="B473">
        <v>-0.63378714104467382</v>
      </c>
      <c r="C473">
        <v>-32.146468720974141</v>
      </c>
      <c r="D473">
        <v>-3.5495525913028958E-2</v>
      </c>
      <c r="E473">
        <v>-21.30028375748104</v>
      </c>
      <c r="F473">
        <v>0.78710996865542704</v>
      </c>
      <c r="G473">
        <v>-0.49464317867877716</v>
      </c>
      <c r="H473">
        <v>0.92788978035539849</v>
      </c>
      <c r="I473">
        <v>-0.36177440205779426</v>
      </c>
      <c r="J473">
        <v>-13.240891497583759</v>
      </c>
      <c r="K473">
        <v>-84.943919285859366</v>
      </c>
      <c r="L473">
        <v>85.969707637593928</v>
      </c>
      <c r="M473">
        <v>-98.859854039818217</v>
      </c>
      <c r="N473">
        <v>-1.791539249064972E-3</v>
      </c>
      <c r="O473">
        <v>1.1493211419925493E-2</v>
      </c>
      <c r="P473">
        <v>-1.2950876285202095E-3</v>
      </c>
      <c r="Q473">
        <v>7.3241637288394149E-3</v>
      </c>
      <c r="R473">
        <v>95.877938528301044</v>
      </c>
      <c r="S473">
        <v>-4.9645162054476246E-4</v>
      </c>
      <c r="T473">
        <v>4.1690476910860785E-3</v>
      </c>
      <c r="U473">
        <v>-28.163596257306391</v>
      </c>
      <c r="V473">
        <v>-236.50920067571218</v>
      </c>
      <c r="W473">
        <v>238.18016323449115</v>
      </c>
      <c r="X473">
        <v>-96.790823195595721</v>
      </c>
      <c r="Y473">
        <v>11.379818538794655</v>
      </c>
      <c r="Z473">
        <v>-85.411004656801069</v>
      </c>
      <c r="AA473">
        <v>-3.0960551188219799E-3</v>
      </c>
      <c r="AB473" s="7">
        <f t="shared" si="63"/>
        <v>76390500.685175702</v>
      </c>
      <c r="AC473" s="7">
        <f>等価回路パラメータ!$B$4/(等価回路パラメータ!$B$4^2+(AB473*等価回路パラメータ!$B$5)^2)</f>
        <v>1.9776848418598235E-12</v>
      </c>
      <c r="AD473" s="7">
        <f>-(AB473*等価回路パラメータ!$B$5)/(等価回路パラメータ!$B$4^2+(AB473*等価回路パラメータ!$B$5)^2)</f>
        <v>-2.8998273539637865E-6</v>
      </c>
      <c r="AE473" s="7">
        <f>AB473*等価回路パラメータ!$B$6</f>
        <v>8.2822071183075629E-4</v>
      </c>
      <c r="AF473" s="7">
        <f>1/等価回路パラメータ!$B$7</f>
        <v>2.0783638028968546E-5</v>
      </c>
      <c r="AG473" s="7">
        <f>AB473*等価回路パラメータ!$B$9-1/(AB473*等価回路パラメータ!$B$10)</f>
        <v>-287.62627640672895</v>
      </c>
      <c r="AH473" s="7">
        <f>等価回路パラメータ!$B$8/(等価回路パラメータ!$B$8^2+AG473^2)</f>
        <v>2.0796354087938089E-4</v>
      </c>
      <c r="AI473" s="7">
        <f>-AG473/(等価回路パラメータ!$B$8^2+AG473^2)</f>
        <v>3.4642494804203732E-3</v>
      </c>
      <c r="AJ473" s="7">
        <f t="shared" si="64"/>
        <v>2.2874718088603427E-4</v>
      </c>
      <c r="AK473" s="7">
        <f t="shared" si="65"/>
        <v>4.2895703648971658E-3</v>
      </c>
      <c r="AL473" s="7">
        <f t="shared" si="66"/>
        <v>12.39638075157518</v>
      </c>
      <c r="AM473" s="7">
        <f t="shared" si="67"/>
        <v>-232.46252608652389</v>
      </c>
      <c r="AN473" s="7">
        <f t="shared" si="68"/>
        <v>232.79281838206657</v>
      </c>
      <c r="AO473" s="9">
        <f t="shared" si="69"/>
        <v>-86.947515796613303</v>
      </c>
      <c r="AP473" s="9">
        <f t="shared" si="70"/>
        <v>47.339391565506467</v>
      </c>
      <c r="AQ473" s="9">
        <f t="shared" si="71"/>
        <v>-1.5365111398122338</v>
      </c>
    </row>
    <row r="474" spans="1:43">
      <c r="A474">
        <v>12463940.530864609</v>
      </c>
      <c r="B474">
        <v>-0.6840256726561128</v>
      </c>
      <c r="C474">
        <v>-33.173768921933373</v>
      </c>
      <c r="D474">
        <v>-3.7882718678838301E-2</v>
      </c>
      <c r="E474">
        <v>-21.853330441300439</v>
      </c>
      <c r="F474">
        <v>0.7736275209002037</v>
      </c>
      <c r="G474">
        <v>-0.50574196867809307</v>
      </c>
      <c r="H474">
        <v>0.92410057600657003</v>
      </c>
      <c r="I474">
        <v>-0.37061198104948184</v>
      </c>
      <c r="J474">
        <v>-13.081316889451401</v>
      </c>
      <c r="K474">
        <v>-82.033731120686411</v>
      </c>
      <c r="L474">
        <v>83.070174510129206</v>
      </c>
      <c r="M474">
        <v>-99.060255517121391</v>
      </c>
      <c r="N474">
        <v>-1.8956633808934191E-3</v>
      </c>
      <c r="O474">
        <v>1.1887819964742384E-2</v>
      </c>
      <c r="P474">
        <v>-1.3615141330604564E-3</v>
      </c>
      <c r="Q474">
        <v>7.5072068794666512E-3</v>
      </c>
      <c r="R474">
        <v>95.861263195365837</v>
      </c>
      <c r="S474">
        <v>-5.3414924783296274E-4</v>
      </c>
      <c r="T474">
        <v>4.3806130852757329E-3</v>
      </c>
      <c r="U474">
        <v>-27.427310783776029</v>
      </c>
      <c r="V474">
        <v>-224.93420518848299</v>
      </c>
      <c r="W474">
        <v>226.60020750344515</v>
      </c>
      <c r="X474">
        <v>-96.952031352440471</v>
      </c>
      <c r="Y474">
        <v>11.666248336889275</v>
      </c>
      <c r="Z474">
        <v>-85.285783015551203</v>
      </c>
      <c r="AA474">
        <v>-2.8722369572883673E-3</v>
      </c>
      <c r="AB474" s="7">
        <f t="shared" si="63"/>
        <v>78313248.013088644</v>
      </c>
      <c r="AC474" s="7">
        <f>等価回路パラメータ!$B$4/(等価回路パラメータ!$B$4^2+(AB474*等価回路パラメータ!$B$5)^2)</f>
        <v>1.8817647324045292E-12</v>
      </c>
      <c r="AD474" s="7">
        <f>-(AB474*等価回路パラメータ!$B$5)/(等価回路パラメータ!$B$4^2+(AB474*等価回路パラメータ!$B$5)^2)</f>
        <v>-2.828630775636377E-6</v>
      </c>
      <c r="AE474" s="7">
        <f>AB474*等価回路パラメータ!$B$6</f>
        <v>8.4906701007872389E-4</v>
      </c>
      <c r="AF474" s="7">
        <f>1/等価回路パラメータ!$B$7</f>
        <v>2.0783638028968546E-5</v>
      </c>
      <c r="AG474" s="7">
        <f>AB474*等価回路パラメータ!$B$9-1/(AB474*等価回路パラメータ!$B$10)</f>
        <v>-272.55241499309358</v>
      </c>
      <c r="AH474" s="7">
        <f>等価回路パラメータ!$B$8/(等価回路パラメータ!$B$8^2+AG474^2)</f>
        <v>2.3150854253056356E-4</v>
      </c>
      <c r="AI474" s="7">
        <f>-AG474/(等価回路パラメータ!$B$8^2+AG474^2)</f>
        <v>3.654352637854818E-3</v>
      </c>
      <c r="AJ474" s="7">
        <f t="shared" si="64"/>
        <v>2.5229218244129681E-4</v>
      </c>
      <c r="AK474" s="7">
        <f t="shared" si="65"/>
        <v>4.5005910171579053E-3</v>
      </c>
      <c r="AL474" s="7">
        <f t="shared" si="66"/>
        <v>12.416582725358566</v>
      </c>
      <c r="AM474" s="7">
        <f t="shared" si="67"/>
        <v>-221.49699660451969</v>
      </c>
      <c r="AN474" s="7">
        <f t="shared" si="68"/>
        <v>221.8447453319512</v>
      </c>
      <c r="AO474" s="9">
        <f t="shared" si="69"/>
        <v>-86.79149604523586</v>
      </c>
      <c r="AP474" s="9">
        <f t="shared" si="70"/>
        <v>46.920982927414833</v>
      </c>
      <c r="AQ474" s="9">
        <f t="shared" si="71"/>
        <v>-1.5057130296846708</v>
      </c>
    </row>
    <row r="475" spans="1:43">
      <c r="A475">
        <v>12777657.657156929</v>
      </c>
      <c r="B475">
        <v>-0.74191268608555672</v>
      </c>
      <c r="C475">
        <v>-34.250619051961053</v>
      </c>
      <c r="D475">
        <v>-4.0789005464678008E-2</v>
      </c>
      <c r="E475">
        <v>-22.430361275663468</v>
      </c>
      <c r="F475">
        <v>0.75891159089951299</v>
      </c>
      <c r="G475">
        <v>-0.51673651098311302</v>
      </c>
      <c r="H475">
        <v>0.92001342261665442</v>
      </c>
      <c r="I475">
        <v>-0.37977263439449144</v>
      </c>
      <c r="J475">
        <v>-12.873771888885912</v>
      </c>
      <c r="K475">
        <v>-79.145780376154519</v>
      </c>
      <c r="L475">
        <v>80.185962325070065</v>
      </c>
      <c r="M475">
        <v>-99.238760547027027</v>
      </c>
      <c r="N475">
        <v>-2.0022076590499984E-3</v>
      </c>
      <c r="O475">
        <v>1.2309235321112957E-2</v>
      </c>
      <c r="P475">
        <v>-1.4318291659941973E-3</v>
      </c>
      <c r="Q475">
        <v>7.6979170145478303E-3</v>
      </c>
      <c r="R475">
        <v>95.883109193355494</v>
      </c>
      <c r="S475">
        <v>-5.7037849305580112E-4</v>
      </c>
      <c r="T475">
        <v>4.6113183065651271E-3</v>
      </c>
      <c r="U475">
        <v>-26.419146539439581</v>
      </c>
      <c r="V475">
        <v>-213.58991540591961</v>
      </c>
      <c r="W475">
        <v>215.21761839352342</v>
      </c>
      <c r="X475">
        <v>-97.051157190005085</v>
      </c>
      <c r="Y475">
        <v>11.959887567098885</v>
      </c>
      <c r="Z475">
        <v>-85.091269622906196</v>
      </c>
      <c r="AA475">
        <v>-2.6604164662677016E-3</v>
      </c>
      <c r="AB475" s="7">
        <f t="shared" si="63"/>
        <v>80284390.851619154</v>
      </c>
      <c r="AC475" s="7">
        <f>等価回路パラメータ!$B$4/(等価回路パラメータ!$B$4^2+(AB475*等価回路パラメータ!$B$5)^2)</f>
        <v>1.790496864400034E-12</v>
      </c>
      <c r="AD475" s="7">
        <f>-(AB475*等価回路パラメータ!$B$5)/(等価回路パラメータ!$B$4^2+(AB475*等価回路パラメータ!$B$5)^2)</f>
        <v>-2.7591822161207078E-6</v>
      </c>
      <c r="AE475" s="7">
        <f>AB475*等価回路パラメータ!$B$6</f>
        <v>8.7043800922397029E-4</v>
      </c>
      <c r="AF475" s="7">
        <f>1/等価回路パラメータ!$B$7</f>
        <v>2.0783638028968546E-5</v>
      </c>
      <c r="AG475" s="7">
        <f>AB475*等価回路パラメータ!$B$9-1/(AB475*等価回路パラメータ!$B$10)</f>
        <v>-257.64698374457521</v>
      </c>
      <c r="AH475" s="7">
        <f>等価回路パラメータ!$B$8/(等価回路パラメータ!$B$8^2+AG475^2)</f>
        <v>2.5894667401072242E-4</v>
      </c>
      <c r="AI475" s="7">
        <f>-AG475/(等価回路パラメータ!$B$8^2+AG475^2)</f>
        <v>3.8639259781773857E-3</v>
      </c>
      <c r="AJ475" s="7">
        <f t="shared" si="64"/>
        <v>2.7973031383018781E-4</v>
      </c>
      <c r="AK475" s="7">
        <f t="shared" si="65"/>
        <v>4.7316048051852348E-3</v>
      </c>
      <c r="AL475" s="7">
        <f t="shared" si="66"/>
        <v>12.451089050560757</v>
      </c>
      <c r="AM475" s="7">
        <f t="shared" si="67"/>
        <v>-210.60868225095712</v>
      </c>
      <c r="AN475" s="7">
        <f t="shared" si="68"/>
        <v>210.97641256318113</v>
      </c>
      <c r="AO475" s="9">
        <f t="shared" si="69"/>
        <v>-86.616637783856163</v>
      </c>
      <c r="AP475" s="9">
        <f t="shared" si="70"/>
        <v>46.484678066496826</v>
      </c>
      <c r="AQ475" s="9">
        <f t="shared" si="71"/>
        <v>-1.5253681609499665</v>
      </c>
    </row>
    <row r="476" spans="1:43">
      <c r="A476">
        <v>13099271.037052641</v>
      </c>
      <c r="B476">
        <v>-0.8050332330696941</v>
      </c>
      <c r="C476">
        <v>-35.38806587086075</v>
      </c>
      <c r="D476">
        <v>-4.2588870848881903E-2</v>
      </c>
      <c r="E476">
        <v>-23.025806368587538</v>
      </c>
      <c r="F476">
        <v>0.74308468896343294</v>
      </c>
      <c r="G476">
        <v>-0.52784988989068093</v>
      </c>
      <c r="H476">
        <v>0.91582723843515357</v>
      </c>
      <c r="I476">
        <v>-0.38923250874652043</v>
      </c>
      <c r="J476">
        <v>-12.675124090667406</v>
      </c>
      <c r="K476">
        <v>-76.275569493626747</v>
      </c>
      <c r="L476">
        <v>77.321544683813073</v>
      </c>
      <c r="M476">
        <v>-99.434933864267791</v>
      </c>
      <c r="N476">
        <v>-2.1200747652996132E-3</v>
      </c>
      <c r="O476">
        <v>1.2758053407253094E-2</v>
      </c>
      <c r="P476">
        <v>-1.5089872969918131E-3</v>
      </c>
      <c r="Q476">
        <v>7.8929372436311197E-3</v>
      </c>
      <c r="R476">
        <v>95.898464447733076</v>
      </c>
      <c r="S476">
        <v>-6.1108746830780005E-4</v>
      </c>
      <c r="T476">
        <v>4.8651161636219745E-3</v>
      </c>
      <c r="U476">
        <v>-25.416669266056235</v>
      </c>
      <c r="V476">
        <v>-202.35245342887634</v>
      </c>
      <c r="W476">
        <v>203.9424489537812</v>
      </c>
      <c r="X476">
        <v>-97.159197241059829</v>
      </c>
      <c r="Y476">
        <v>12.260917690681273</v>
      </c>
      <c r="Z476">
        <v>-84.898279550378561</v>
      </c>
      <c r="AA476">
        <v>-2.4585637718985997E-3</v>
      </c>
      <c r="AB476" s="7">
        <f t="shared" si="63"/>
        <v>82305147.314772248</v>
      </c>
      <c r="AC476" s="7">
        <f>等価回路パラメータ!$B$4/(等価回路パラメータ!$B$4^2+(AB476*等価回路パラメータ!$B$5)^2)</f>
        <v>1.70365559850293E-12</v>
      </c>
      <c r="AD476" s="7">
        <f>-(AB476*等価回路パラメータ!$B$5)/(等価回路パラメータ!$B$4^2+(AB476*等価回路パラメータ!$B$5)^2)</f>
        <v>-2.6914387580485815E-6</v>
      </c>
      <c r="AE476" s="7">
        <f>AB476*等価回路パラメータ!$B$6</f>
        <v>8.9234691597726823E-4</v>
      </c>
      <c r="AF476" s="7">
        <f>1/等価回路パラメータ!$B$7</f>
        <v>2.0783638028968546E-5</v>
      </c>
      <c r="AG476" s="7">
        <f>AB476*等価回路パラメータ!$B$9-1/(AB476*等価回路パラメータ!$B$10)</f>
        <v>-242.90077149991279</v>
      </c>
      <c r="AH476" s="7">
        <f>等価回路パラメータ!$B$8/(等価回路パラメータ!$B$8^2+AG476^2)</f>
        <v>2.9117884455743403E-4</v>
      </c>
      <c r="AI476" s="7">
        <f>-AG476/(等価回路パラメータ!$B$8^2+AG476^2)</f>
        <v>4.0962090315315378E-3</v>
      </c>
      <c r="AJ476" s="7">
        <f t="shared" si="64"/>
        <v>3.1196248429005819E-4</v>
      </c>
      <c r="AK476" s="7">
        <f t="shared" si="65"/>
        <v>4.9858645087507572E-3</v>
      </c>
      <c r="AL476" s="7">
        <f t="shared" si="66"/>
        <v>12.500417357776826</v>
      </c>
      <c r="AM476" s="7">
        <f t="shared" si="67"/>
        <v>-199.78487923170323</v>
      </c>
      <c r="AN476" s="7">
        <f t="shared" si="68"/>
        <v>200.17556894822317</v>
      </c>
      <c r="AO476" s="9">
        <f t="shared" si="69"/>
        <v>-86.419705548371311</v>
      </c>
      <c r="AP476" s="9">
        <f t="shared" si="70"/>
        <v>46.028221431054881</v>
      </c>
      <c r="AQ476" s="9">
        <f t="shared" si="71"/>
        <v>-1.5214259979927647</v>
      </c>
    </row>
    <row r="477" spans="1:43">
      <c r="A477">
        <v>13428979.41909219</v>
      </c>
      <c r="B477">
        <v>-0.87865658458728724</v>
      </c>
      <c r="C477">
        <v>-36.585224833830473</v>
      </c>
      <c r="D477">
        <v>-4.5942995261363147E-2</v>
      </c>
      <c r="E477">
        <v>-23.637120225033101</v>
      </c>
      <c r="F477">
        <v>0.72571673776767864</v>
      </c>
      <c r="G477">
        <v>-0.53867450532825722</v>
      </c>
      <c r="H477">
        <v>0.91127033537004398</v>
      </c>
      <c r="I477">
        <v>-0.39882749231012726</v>
      </c>
      <c r="J477">
        <v>-12.418365512686604</v>
      </c>
      <c r="K477">
        <v>-73.415101242158087</v>
      </c>
      <c r="L477">
        <v>74.457994147055871</v>
      </c>
      <c r="M477">
        <v>-99.600857811729071</v>
      </c>
      <c r="N477">
        <v>-2.2399677910308331E-3</v>
      </c>
      <c r="O477">
        <v>1.3242279105869633E-2</v>
      </c>
      <c r="P477">
        <v>-1.5871160403856264E-3</v>
      </c>
      <c r="Q477">
        <v>8.0937548236408464E-3</v>
      </c>
      <c r="R477">
        <v>95.923975170064935</v>
      </c>
      <c r="S477">
        <v>-6.5285175064520667E-4</v>
      </c>
      <c r="T477">
        <v>5.148524282228787E-3</v>
      </c>
      <c r="U477">
        <v>-24.239379277753926</v>
      </c>
      <c r="V477">
        <v>-191.15677131038362</v>
      </c>
      <c r="W477">
        <v>192.68746385165048</v>
      </c>
      <c r="X477">
        <v>-97.226746193599382</v>
      </c>
      <c r="Y477">
        <v>12.569524736270289</v>
      </c>
      <c r="Z477">
        <v>-84.657221457329086</v>
      </c>
      <c r="AA477">
        <v>-2.2655143112574085E-3</v>
      </c>
      <c r="AB477" s="7">
        <f t="shared" si="63"/>
        <v>84376766.176457107</v>
      </c>
      <c r="AC477" s="7">
        <f>等価回路パラメータ!$B$4/(等価回路パラメータ!$B$4^2+(AB477*等価回路パラメータ!$B$5)^2)</f>
        <v>1.6210262391511832E-12</v>
      </c>
      <c r="AD477" s="7">
        <f>-(AB477*等価回路パラメータ!$B$5)/(等価回路パラメータ!$B$4^2+(AB477*等価回路パラメータ!$B$5)^2)</f>
        <v>-2.6253585377592843E-6</v>
      </c>
      <c r="AE477" s="7">
        <f>AB477*等価回路パラメータ!$B$6</f>
        <v>9.1480726946202573E-4</v>
      </c>
      <c r="AF477" s="7">
        <f>1/等価回路パラメータ!$B$7</f>
        <v>2.0783638028968546E-5</v>
      </c>
      <c r="AG477" s="7">
        <f>AB477*等価回路パラメータ!$B$9-1/(AB477*等価回路パラメータ!$B$10)</f>
        <v>-228.30466549096917</v>
      </c>
      <c r="AH477" s="7">
        <f>等価回路パラメータ!$B$8/(等価回路パラメータ!$B$8^2+AG477^2)</f>
        <v>3.2938211394501713E-4</v>
      </c>
      <c r="AI477" s="7">
        <f>-AG477/(等価回路パラメータ!$B$8^2+AG477^2)</f>
        <v>4.3552009400174615E-3</v>
      </c>
      <c r="AJ477" s="7">
        <f t="shared" si="64"/>
        <v>3.5016575359501191E-4</v>
      </c>
      <c r="AK477" s="7">
        <f t="shared" si="65"/>
        <v>5.2673828509417278E-3</v>
      </c>
      <c r="AL477" s="7">
        <f t="shared" si="66"/>
        <v>12.565183389875907</v>
      </c>
      <c r="AM477" s="7">
        <f t="shared" si="67"/>
        <v>-189.0122915427016</v>
      </c>
      <c r="AN477" s="7">
        <f t="shared" si="68"/>
        <v>189.42948605706675</v>
      </c>
      <c r="AO477" s="9">
        <f t="shared" si="69"/>
        <v>-86.196679947620339</v>
      </c>
      <c r="AP477" s="9">
        <f t="shared" si="70"/>
        <v>45.548951619552199</v>
      </c>
      <c r="AQ477" s="9">
        <f t="shared" si="71"/>
        <v>-1.5394584902912527</v>
      </c>
    </row>
    <row r="478" spans="1:43">
      <c r="A478">
        <v>13766986.5543127</v>
      </c>
      <c r="B478">
        <v>-0.96043951981655851</v>
      </c>
      <c r="C478">
        <v>-37.837462700071363</v>
      </c>
      <c r="D478">
        <v>-4.9518605195811617E-2</v>
      </c>
      <c r="E478">
        <v>-24.268165822814179</v>
      </c>
      <c r="F478">
        <v>0.70708221042135389</v>
      </c>
      <c r="G478">
        <v>-0.54921005346866836</v>
      </c>
      <c r="H478">
        <v>0.90644931535701878</v>
      </c>
      <c r="I478">
        <v>-0.40867140324945683</v>
      </c>
      <c r="J478">
        <v>-12.148782347233077</v>
      </c>
      <c r="K478">
        <v>-70.594644627019477</v>
      </c>
      <c r="L478">
        <v>71.632372308444545</v>
      </c>
      <c r="M478">
        <v>-99.764507846502468</v>
      </c>
      <c r="N478">
        <v>-2.3676313556975511E-3</v>
      </c>
      <c r="O478">
        <v>1.375792975674835E-2</v>
      </c>
      <c r="P478">
        <v>-1.6698018007548034E-3</v>
      </c>
      <c r="Q478">
        <v>8.3003569033222903E-3</v>
      </c>
      <c r="R478">
        <v>95.957297944541452</v>
      </c>
      <c r="S478">
        <v>-6.9782955494274764E-4</v>
      </c>
      <c r="T478">
        <v>5.4575728534260598E-3</v>
      </c>
      <c r="U478">
        <v>-23.051929111285727</v>
      </c>
      <c r="V478">
        <v>-180.28411328490751</v>
      </c>
      <c r="W478">
        <v>181.75189940871897</v>
      </c>
      <c r="X478">
        <v>-97.286554967713627</v>
      </c>
      <c r="Y478">
        <v>12.885899414836688</v>
      </c>
      <c r="Z478">
        <v>-84.400655552876941</v>
      </c>
      <c r="AA478">
        <v>-2.0841966887258818E-3</v>
      </c>
      <c r="AB478" s="7">
        <f t="shared" si="63"/>
        <v>86500527.642196476</v>
      </c>
      <c r="AC478" s="7">
        <f>等価回路パラメータ!$B$4/(等価回路パラメータ!$B$4^2+(AB478*等価回路パラメータ!$B$5)^2)</f>
        <v>1.5424045037774765E-12</v>
      </c>
      <c r="AD478" s="7">
        <f>-(AB478*等価回路パラメータ!$B$5)/(等価回路パラメータ!$B$4^2+(AB478*等価回路パラメータ!$B$5)^2)</f>
        <v>-2.5609007194289482E-6</v>
      </c>
      <c r="AE478" s="7">
        <f>AB478*等価回路パラメータ!$B$6</f>
        <v>9.3783294958110796E-4</v>
      </c>
      <c r="AF478" s="7">
        <f>1/等価回路パラメータ!$B$7</f>
        <v>2.0783638028968546E-5</v>
      </c>
      <c r="AG478" s="7">
        <f>AB478*等価回路パラメータ!$B$9-1/(AB478*等価回路パラメータ!$B$10)</f>
        <v>-213.84964571128035</v>
      </c>
      <c r="AH478" s="7">
        <f>等価回路パラメータ!$B$8/(等価回路パラメータ!$B$8^2+AG478^2)</f>
        <v>3.7511761284854503E-4</v>
      </c>
      <c r="AI478" s="7">
        <f>-AG478/(等価回路パラメータ!$B$8^2+AG478^2)</f>
        <v>4.6458949899050627E-3</v>
      </c>
      <c r="AJ478" s="7">
        <f t="shared" si="64"/>
        <v>3.9590125241991807E-4</v>
      </c>
      <c r="AK478" s="7">
        <f t="shared" si="65"/>
        <v>5.5811670387667413E-3</v>
      </c>
      <c r="AL478" s="7">
        <f t="shared" si="66"/>
        <v>12.646112154343395</v>
      </c>
      <c r="AM478" s="7">
        <f t="shared" si="67"/>
        <v>-178.27694126490692</v>
      </c>
      <c r="AN478" s="7">
        <f t="shared" si="68"/>
        <v>178.72490576131605</v>
      </c>
      <c r="AO478" s="9">
        <f t="shared" si="69"/>
        <v>-85.942508277463361</v>
      </c>
      <c r="AP478" s="9">
        <f t="shared" si="70"/>
        <v>45.043701534838519</v>
      </c>
      <c r="AQ478" s="9">
        <f t="shared" si="71"/>
        <v>-1.5418527245864198</v>
      </c>
    </row>
    <row r="479" spans="1:43">
      <c r="A479">
        <v>14113501.32216073</v>
      </c>
      <c r="B479">
        <v>-1.0565882028131841</v>
      </c>
      <c r="C479">
        <v>-39.174718819413577</v>
      </c>
      <c r="D479">
        <v>-5.2641057227212067E-2</v>
      </c>
      <c r="E479">
        <v>-24.906636185286541</v>
      </c>
      <c r="F479">
        <v>0.68643181074195814</v>
      </c>
      <c r="G479">
        <v>-0.55933595669674407</v>
      </c>
      <c r="H479">
        <v>0.90151499785221156</v>
      </c>
      <c r="I479">
        <v>-0.41859625096128772</v>
      </c>
      <c r="J479">
        <v>-11.82239788799515</v>
      </c>
      <c r="K479">
        <v>-67.743601353917427</v>
      </c>
      <c r="L479">
        <v>68.767467717086646</v>
      </c>
      <c r="M479">
        <v>-99.899381768113585</v>
      </c>
      <c r="N479">
        <v>-2.4999971129925163E-3</v>
      </c>
      <c r="O479">
        <v>1.4325250208376251E-2</v>
      </c>
      <c r="P479">
        <v>-1.7568513840566023E-3</v>
      </c>
      <c r="Q479">
        <v>8.5080512509156676E-3</v>
      </c>
      <c r="R479">
        <v>95.94347864170561</v>
      </c>
      <c r="S479">
        <v>-7.4314572893591398E-4</v>
      </c>
      <c r="T479">
        <v>5.8171989574605839E-3</v>
      </c>
      <c r="U479">
        <v>-21.608055123845777</v>
      </c>
      <c r="V479">
        <v>-169.14361590851075</v>
      </c>
      <c r="W479">
        <v>170.51824198261303</v>
      </c>
      <c r="X479">
        <v>-97.280088885864117</v>
      </c>
      <c r="Y479">
        <v>13.210237237542445</v>
      </c>
      <c r="Z479">
        <v>-84.069851648321674</v>
      </c>
      <c r="AA479">
        <v>-1.9073964673817076E-3</v>
      </c>
      <c r="AB479" s="7">
        <f t="shared" si="63"/>
        <v>88677744.140259966</v>
      </c>
      <c r="AC479" s="7">
        <f>等価回路パラメータ!$B$4/(等価回路パラメータ!$B$4^2+(AB479*等価回路パラメータ!$B$5)^2)</f>
        <v>1.4675960177663484E-12</v>
      </c>
      <c r="AD479" s="7">
        <f>-(AB479*等価回路パラメータ!$B$5)/(等価回路パラメータ!$B$4^2+(AB479*等価回路パラメータ!$B$5)^2)</f>
        <v>-2.4980254698350864E-6</v>
      </c>
      <c r="AE479" s="7">
        <f>AB479*等価回路パラメータ!$B$6</f>
        <v>9.61438185594252E-4</v>
      </c>
      <c r="AF479" s="7">
        <f>1/等価回路パラメータ!$B$7</f>
        <v>2.0783638028968546E-5</v>
      </c>
      <c r="AG479" s="7">
        <f>AB479*等価回路パラメータ!$B$9-1/(AB479*等価回路パラメータ!$B$10)</f>
        <v>-199.52677934192931</v>
      </c>
      <c r="AH479" s="7">
        <f>等価回路パラメータ!$B$8/(等価回路パラメータ!$B$8^2+AG479^2)</f>
        <v>4.3049092477465953E-4</v>
      </c>
      <c r="AI479" s="7">
        <f>-AG479/(等価回路パラメータ!$B$8^2+AG479^2)</f>
        <v>4.9746048753327755E-3</v>
      </c>
      <c r="AJ479" s="7">
        <f t="shared" si="64"/>
        <v>4.5127456427122408E-4</v>
      </c>
      <c r="AK479" s="7">
        <f t="shared" si="65"/>
        <v>5.9335450354571929E-3</v>
      </c>
      <c r="AL479" s="7">
        <f t="shared" si="66"/>
        <v>12.744051080650086</v>
      </c>
      <c r="AM479" s="7">
        <f t="shared" si="67"/>
        <v>-167.56406633137158</v>
      </c>
      <c r="AN479" s="7">
        <f t="shared" si="68"/>
        <v>168.04799065579604</v>
      </c>
      <c r="AO479" s="9">
        <f t="shared" si="69"/>
        <v>-85.650754041246046</v>
      </c>
      <c r="AP479" s="9">
        <f t="shared" si="70"/>
        <v>44.508666479838922</v>
      </c>
      <c r="AQ479" s="9">
        <f t="shared" si="71"/>
        <v>-1.5809023929243722</v>
      </c>
    </row>
    <row r="480" spans="1:43">
      <c r="A480">
        <v>14468737.85957415</v>
      </c>
      <c r="B480">
        <v>-1.1673104498821381</v>
      </c>
      <c r="C480">
        <v>-40.589994042127302</v>
      </c>
      <c r="D480">
        <v>-5.7466699799661847E-2</v>
      </c>
      <c r="E480">
        <v>-25.565845626200939</v>
      </c>
      <c r="F480">
        <v>0.66389050956057682</v>
      </c>
      <c r="G480">
        <v>-0.56882190414515299</v>
      </c>
      <c r="H480">
        <v>0.89614131949879139</v>
      </c>
      <c r="I480">
        <v>-0.42870234371268351</v>
      </c>
      <c r="J480">
        <v>-11.455942779952844</v>
      </c>
      <c r="K480">
        <v>-64.892364723301057</v>
      </c>
      <c r="L480">
        <v>65.895808852759984</v>
      </c>
      <c r="M480">
        <v>-100.01170368044176</v>
      </c>
      <c r="N480">
        <v>-2.638245763145545E-3</v>
      </c>
      <c r="O480">
        <v>1.4944383852138024E-2</v>
      </c>
      <c r="P480">
        <v>-1.8458225304671544E-3</v>
      </c>
      <c r="Q480">
        <v>8.7231468770200393E-3</v>
      </c>
      <c r="R480">
        <v>95.953908230889112</v>
      </c>
      <c r="S480">
        <v>-7.9242323267839066E-4</v>
      </c>
      <c r="T480">
        <v>6.2212369751179844E-3</v>
      </c>
      <c r="U480">
        <v>-20.147177658963152</v>
      </c>
      <c r="V480">
        <v>-158.17351312702189</v>
      </c>
      <c r="W480">
        <v>159.4514629050671</v>
      </c>
      <c r="X480">
        <v>-97.258899057376823</v>
      </c>
      <c r="Y480">
        <v>13.542738636561406</v>
      </c>
      <c r="Z480">
        <v>-83.716160420815413</v>
      </c>
      <c r="AA480">
        <v>-1.739895817085269E-3</v>
      </c>
      <c r="AB480" s="7">
        <f t="shared" si="63"/>
        <v>90909761.132709309</v>
      </c>
      <c r="AC480" s="7">
        <f>等価回路パラメータ!$B$4/(等価回路パラメータ!$B$4^2+(AB480*等価回路パラメータ!$B$5)^2)</f>
        <v>1.3964158339065526E-12</v>
      </c>
      <c r="AD480" s="7">
        <f>-(AB480*等価回路パラメータ!$B$5)/(等価回路パラメータ!$B$4^2+(AB480*等価回路パラメータ!$B$5)^2)</f>
        <v>-2.4366939337407369E-6</v>
      </c>
      <c r="AE480" s="7">
        <f>AB480*等価回路パラメータ!$B$6</f>
        <v>9.8563756491136479E-4</v>
      </c>
      <c r="AF480" s="7">
        <f>1/等価回路パラメータ!$B$7</f>
        <v>2.0783638028968546E-5</v>
      </c>
      <c r="AG480" s="7">
        <f>AB480*等価回路パラメータ!$B$9-1/(AB480*等価回路パラメータ!$B$10)</f>
        <v>-185.32721523130448</v>
      </c>
      <c r="AH480" s="7">
        <f>等価回路パラメータ!$B$8/(等価回路パラメータ!$B$8^2+AG480^2)</f>
        <v>4.9839613100687366E-4</v>
      </c>
      <c r="AI480" s="7">
        <f>-AG480/(等価回路パラメータ!$B$8^2+AG480^2)</f>
        <v>5.3494269398795752E-3</v>
      </c>
      <c r="AJ480" s="7">
        <f t="shared" si="64"/>
        <v>5.1917977043225807E-4</v>
      </c>
      <c r="AK480" s="7">
        <f t="shared" si="65"/>
        <v>6.3326278108571995E-3</v>
      </c>
      <c r="AL480" s="7">
        <f t="shared" si="66"/>
        <v>12.85998557100098</v>
      </c>
      <c r="AM480" s="7">
        <f t="shared" si="67"/>
        <v>-156.85800355113986</v>
      </c>
      <c r="AN480" s="7">
        <f t="shared" si="68"/>
        <v>157.38428290949437</v>
      </c>
      <c r="AO480" s="9">
        <f t="shared" si="69"/>
        <v>-85.313094326469411</v>
      </c>
      <c r="AP480" s="9">
        <f t="shared" si="70"/>
        <v>43.939227192418173</v>
      </c>
      <c r="AQ480" s="9">
        <f t="shared" si="71"/>
        <v>-1.596933905653998</v>
      </c>
    </row>
    <row r="481" spans="1:43">
      <c r="A481">
        <v>14832915.693313209</v>
      </c>
      <c r="B481">
        <v>-1.29565920451433</v>
      </c>
      <c r="C481">
        <v>-42.099940018558733</v>
      </c>
      <c r="D481">
        <v>-6.0545326055849787E-2</v>
      </c>
      <c r="E481">
        <v>-26.253459612563841</v>
      </c>
      <c r="F481">
        <v>0.63915650793346501</v>
      </c>
      <c r="G481">
        <v>-0.57752100692884822</v>
      </c>
      <c r="H481">
        <v>0.89061627181420744</v>
      </c>
      <c r="I481">
        <v>-0.43927019777217863</v>
      </c>
      <c r="J481">
        <v>-11.049703474091269</v>
      </c>
      <c r="K481">
        <v>-62.018882868775243</v>
      </c>
      <c r="L481">
        <v>62.995537771783553</v>
      </c>
      <c r="M481">
        <v>-100.10220082623864</v>
      </c>
      <c r="N481">
        <v>-2.7843963012671251E-3</v>
      </c>
      <c r="O481">
        <v>1.5628034586940672E-2</v>
      </c>
      <c r="P481">
        <v>-1.9453941315133011E-3</v>
      </c>
      <c r="Q481">
        <v>8.9445177339177624E-3</v>
      </c>
      <c r="R481">
        <v>95.973323138881156</v>
      </c>
      <c r="S481">
        <v>-8.39002169753824E-4</v>
      </c>
      <c r="T481">
        <v>6.6835168530229097E-3</v>
      </c>
      <c r="U481">
        <v>-18.491089691287762</v>
      </c>
      <c r="V481">
        <v>-147.30058400056561</v>
      </c>
      <c r="W481">
        <v>148.45666857665549</v>
      </c>
      <c r="X481">
        <v>-97.155085297320099</v>
      </c>
      <c r="Y481">
        <v>13.883609088941164</v>
      </c>
      <c r="Z481">
        <v>-83.271476208378942</v>
      </c>
      <c r="AA481">
        <v>-1.5805129988422659E-3</v>
      </c>
      <c r="AB481" s="7">
        <f t="shared" si="63"/>
        <v>93197957.946859062</v>
      </c>
      <c r="AC481" s="7">
        <f>等価回路パラメータ!$B$4/(等価回路パラメータ!$B$4^2+(AB481*等価回路パラメータ!$B$5)^2)</f>
        <v>1.3286879751505129E-12</v>
      </c>
      <c r="AD481" s="7">
        <f>-(AB481*等価回路パラメータ!$B$5)/(等価回路パラメータ!$B$4^2+(AB481*等価回路パラメータ!$B$5)^2)</f>
        <v>-2.3768682098829322E-6</v>
      </c>
      <c r="AE481" s="7">
        <f>AB481*等価回路パラメータ!$B$6</f>
        <v>1.0104460421071655E-3</v>
      </c>
      <c r="AF481" s="7">
        <f>1/等価回路パラメータ!$B$7</f>
        <v>2.0783638028968546E-5</v>
      </c>
      <c r="AG481" s="7">
        <f>AB481*等価回路パラメータ!$B$9-1/(AB481*等価回路パラメータ!$B$10)</f>
        <v>-171.24217842531786</v>
      </c>
      <c r="AH481" s="7">
        <f>等価回路パラメータ!$B$8/(等価回路パラメータ!$B$8^2+AG481^2)</f>
        <v>5.828971716183921E-4</v>
      </c>
      <c r="AI481" s="7">
        <f>-AG481/(等価回路パラメータ!$B$8^2+AG481^2)</f>
        <v>5.7809084306635018E-3</v>
      </c>
      <c r="AJ481" s="7">
        <f t="shared" si="64"/>
        <v>6.0368081097604868E-4</v>
      </c>
      <c r="AK481" s="7">
        <f t="shared" si="65"/>
        <v>6.7889776045607841E-3</v>
      </c>
      <c r="AL481" s="7">
        <f t="shared" si="66"/>
        <v>12.995057422354666</v>
      </c>
      <c r="AM481" s="7">
        <f t="shared" si="67"/>
        <v>-146.14205422184193</v>
      </c>
      <c r="AN481" s="7">
        <f t="shared" si="68"/>
        <v>146.71868159709615</v>
      </c>
      <c r="AO481" s="9">
        <f t="shared" si="69"/>
        <v>-84.918582366628087</v>
      </c>
      <c r="AP481" s="9">
        <f t="shared" si="70"/>
        <v>43.329708316126521</v>
      </c>
      <c r="AQ481" s="9">
        <f t="shared" si="71"/>
        <v>-1.6471061582491302</v>
      </c>
    </row>
    <row r="482" spans="1:43">
      <c r="A482">
        <v>15206259.87562212</v>
      </c>
      <c r="B482">
        <v>-1.449101120471842</v>
      </c>
      <c r="C482">
        <v>-43.718033130947333</v>
      </c>
      <c r="D482">
        <v>-6.7403213366328721E-2</v>
      </c>
      <c r="E482">
        <v>-26.955731138361219</v>
      </c>
      <c r="F482">
        <v>0.61169205844007446</v>
      </c>
      <c r="G482">
        <v>-0.58491407465844236</v>
      </c>
      <c r="H482">
        <v>0.88446679382833493</v>
      </c>
      <c r="I482">
        <v>-0.44979789267927606</v>
      </c>
      <c r="J482">
        <v>-10.568025996881675</v>
      </c>
      <c r="K482">
        <v>-59.095710684857771</v>
      </c>
      <c r="L482">
        <v>60.033209099790589</v>
      </c>
      <c r="M482">
        <v>-100.13897192631548</v>
      </c>
      <c r="N482">
        <v>-2.9323158929058821E-3</v>
      </c>
      <c r="O482">
        <v>1.6397318827083555E-2</v>
      </c>
      <c r="P482">
        <v>-2.042149810688378E-3</v>
      </c>
      <c r="Q482">
        <v>9.1733591058600766E-3</v>
      </c>
      <c r="R482">
        <v>96.012133055495951</v>
      </c>
      <c r="S482">
        <v>-8.9016608221750403E-4</v>
      </c>
      <c r="T482">
        <v>7.2239597212234788E-3</v>
      </c>
      <c r="U482">
        <v>-16.802564369229316</v>
      </c>
      <c r="V482">
        <v>-136.35775462732022</v>
      </c>
      <c r="W482">
        <v>137.38909496894783</v>
      </c>
      <c r="X482">
        <v>-97.02480953188676</v>
      </c>
      <c r="Y482">
        <v>14.233059243582304</v>
      </c>
      <c r="Z482">
        <v>-82.791750288304456</v>
      </c>
      <c r="AA482">
        <v>-1.4271761008531299E-3</v>
      </c>
      <c r="AB482" s="7">
        <f t="shared" si="63"/>
        <v>95543748.627663389</v>
      </c>
      <c r="AC482" s="7">
        <f>等価回路パラメータ!$B$4/(等価回路パラメータ!$B$4^2+(AB482*等価回路パラメータ!$B$5)^2)</f>
        <v>1.2642449995505513E-12</v>
      </c>
      <c r="AD482" s="7">
        <f>-(AB482*等価回路パラメータ!$B$5)/(等価回路パラメータ!$B$4^2+(AB482*等価回路パラメータ!$B$5)^2)</f>
        <v>-2.3185113275507506E-6</v>
      </c>
      <c r="AE482" s="7">
        <f>AB482*等価回路パラメータ!$B$6</f>
        <v>1.0358789481627053E-3</v>
      </c>
      <c r="AF482" s="7">
        <f>1/等価回路パラメータ!$B$7</f>
        <v>2.0783638028968546E-5</v>
      </c>
      <c r="AG482" s="7">
        <f>AB482*等価回路パラメータ!$B$9-1/(AB482*等価回路パラメータ!$B$10)</f>
        <v>-157.26296474472159</v>
      </c>
      <c r="AH482" s="7">
        <f>等価回路パラメータ!$B$8/(等価回路パラメータ!$B$8^2+AG482^2)</f>
        <v>6.8984203127845669E-4</v>
      </c>
      <c r="AI482" s="7">
        <f>-AG482/(等価回路パラメータ!$B$8^2+AG482^2)</f>
        <v>6.2830354330213637E-3</v>
      </c>
      <c r="AJ482" s="7">
        <f t="shared" si="64"/>
        <v>7.1062567057167023E-4</v>
      </c>
      <c r="AK482" s="7">
        <f t="shared" si="65"/>
        <v>7.3165958698565188E-3</v>
      </c>
      <c r="AL482" s="7">
        <f t="shared" si="66"/>
        <v>13.150586710617056</v>
      </c>
      <c r="AM482" s="7">
        <f t="shared" si="67"/>
        <v>-135.3983291029827</v>
      </c>
      <c r="AN482" s="7">
        <f t="shared" si="68"/>
        <v>136.03545660861022</v>
      </c>
      <c r="AO482" s="9">
        <f t="shared" si="69"/>
        <v>-84.452537222543526</v>
      </c>
      <c r="AP482" s="9">
        <f t="shared" si="70"/>
        <v>42.673042373658284</v>
      </c>
      <c r="AQ482" s="9">
        <f t="shared" si="71"/>
        <v>-1.66078693423907</v>
      </c>
    </row>
    <row r="483" spans="1:43">
      <c r="A483">
        <v>15589001.1233055</v>
      </c>
      <c r="B483">
        <v>-1.630020282438382</v>
      </c>
      <c r="C483">
        <v>-45.438262098894242</v>
      </c>
      <c r="D483">
        <v>-7.3425445964137942E-2</v>
      </c>
      <c r="E483">
        <v>-27.67863838509453</v>
      </c>
      <c r="F483">
        <v>0.58161617803578902</v>
      </c>
      <c r="G483">
        <v>-0.59058263834875058</v>
      </c>
      <c r="H483">
        <v>0.87811235803202425</v>
      </c>
      <c r="I483">
        <v>-0.46060174923784819</v>
      </c>
      <c r="J483">
        <v>-10.024882170962075</v>
      </c>
      <c r="K483">
        <v>-56.145799132058805</v>
      </c>
      <c r="L483">
        <v>57.033753363417773</v>
      </c>
      <c r="M483">
        <v>-100.12353101170289</v>
      </c>
      <c r="N483">
        <v>-3.0818774867644879E-3</v>
      </c>
      <c r="O483">
        <v>1.7260499562049943E-2</v>
      </c>
      <c r="P483">
        <v>-2.1468942127120896E-3</v>
      </c>
      <c r="Q483">
        <v>9.4067322977917749E-3</v>
      </c>
      <c r="R483">
        <v>96.037451770886264</v>
      </c>
      <c r="S483">
        <v>-9.349832740523983E-4</v>
      </c>
      <c r="T483">
        <v>7.8537672642581685E-3</v>
      </c>
      <c r="U483">
        <v>-14.946375355887515</v>
      </c>
      <c r="V483">
        <v>-125.54807850263842</v>
      </c>
      <c r="W483">
        <v>126.43462402357883</v>
      </c>
      <c r="X483">
        <v>-96.789053562660939</v>
      </c>
      <c r="Y483">
        <v>14.591305051413949</v>
      </c>
      <c r="Z483">
        <v>-82.197748511246985</v>
      </c>
      <c r="AA483">
        <v>-1.2817753447661128E-3</v>
      </c>
      <c r="AB483" s="7">
        <f t="shared" si="63"/>
        <v>97948582.811559185</v>
      </c>
      <c r="AC483" s="7">
        <f>等価回路パラメータ!$B$4/(等価回路パラメータ!$B$4^2+(AB483*等価回路パラメータ!$B$5)^2)</f>
        <v>1.2029275862961836E-12</v>
      </c>
      <c r="AD483" s="7">
        <f>-(AB483*等価回路パラメータ!$B$5)/(等価回路パラメータ!$B$4^2+(AB483*等価回路パラメータ!$B$5)^2)</f>
        <v>-2.261587223738373E-6</v>
      </c>
      <c r="AE483" s="7">
        <f>AB483*等価回路パラメータ!$B$6</f>
        <v>1.0619519999395164E-3</v>
      </c>
      <c r="AF483" s="7">
        <f>1/等価回路パラメータ!$B$7</f>
        <v>2.0783638028968546E-5</v>
      </c>
      <c r="AG483" s="7">
        <f>AB483*等価回路パラメータ!$B$9-1/(AB483*等価回路パラメータ!$B$10)</f>
        <v>-143.38093540615085</v>
      </c>
      <c r="AH483" s="7">
        <f>等価回路パラメータ!$B$8/(等価回路パラメータ!$B$8^2+AG483^2)</f>
        <v>8.2788657473666192E-4</v>
      </c>
      <c r="AI483" s="7">
        <f>-AG483/(等価回路パラメータ!$B$8^2+AG483^2)</f>
        <v>6.8747300213210178E-3</v>
      </c>
      <c r="AJ483" s="7">
        <f t="shared" si="64"/>
        <v>8.4867021396855809E-4</v>
      </c>
      <c r="AK483" s="7">
        <f t="shared" si="65"/>
        <v>7.9344204340367954E-3</v>
      </c>
      <c r="AL483" s="7">
        <f t="shared" si="66"/>
        <v>13.328097871385099</v>
      </c>
      <c r="AM483" s="7">
        <f t="shared" si="67"/>
        <v>-124.60756882587862</v>
      </c>
      <c r="AN483" s="7">
        <f t="shared" si="68"/>
        <v>125.3183322645386</v>
      </c>
      <c r="AO483" s="9">
        <f t="shared" si="69"/>
        <v>-83.894821798083981</v>
      </c>
      <c r="AP483" s="9">
        <f t="shared" si="70"/>
        <v>41.960292133205868</v>
      </c>
      <c r="AQ483" s="9">
        <f t="shared" si="71"/>
        <v>-1.6970732868369964</v>
      </c>
    </row>
    <row r="484" spans="1:43">
      <c r="A484">
        <v>15981375.960305151</v>
      </c>
      <c r="B484">
        <v>-1.847801955084269</v>
      </c>
      <c r="C484">
        <v>-47.311881354809671</v>
      </c>
      <c r="D484">
        <v>-8.0316880736467061E-2</v>
      </c>
      <c r="E484">
        <v>-28.42807401735902</v>
      </c>
      <c r="F484">
        <v>0.54808036602921084</v>
      </c>
      <c r="G484">
        <v>-0.59419618828461052</v>
      </c>
      <c r="H484">
        <v>0.87132110165921706</v>
      </c>
      <c r="I484">
        <v>-0.47167345770412344</v>
      </c>
      <c r="J484">
        <v>-9.4167612351597221</v>
      </c>
      <c r="K484">
        <v>-53.096977296203114</v>
      </c>
      <c r="L484">
        <v>53.925544875814793</v>
      </c>
      <c r="M484">
        <v>-100.05685015666965</v>
      </c>
      <c r="N484">
        <v>-3.238265663446655E-3</v>
      </c>
      <c r="O484">
        <v>1.8259156637540547E-2</v>
      </c>
      <c r="P484">
        <v>-2.2573307189656783E-3</v>
      </c>
      <c r="Q484">
        <v>9.6481441468217813E-3</v>
      </c>
      <c r="R484">
        <v>96.083706211771258</v>
      </c>
      <c r="S484">
        <v>-9.8093494448097665E-4</v>
      </c>
      <c r="T484">
        <v>8.6110124907187655E-3</v>
      </c>
      <c r="U484">
        <v>-13.059670292204908</v>
      </c>
      <c r="V484">
        <v>-114.64265254649224</v>
      </c>
      <c r="W484">
        <v>115.38410969902588</v>
      </c>
      <c r="X484">
        <v>-96.498909613256984</v>
      </c>
      <c r="Y484">
        <v>14.958567898845621</v>
      </c>
      <c r="Z484">
        <v>-81.540341714411369</v>
      </c>
      <c r="AA484">
        <v>-1.1417004948297653E-3</v>
      </c>
      <c r="AB484" s="7">
        <f t="shared" si="63"/>
        <v>100413946.62230237</v>
      </c>
      <c r="AC484" s="7">
        <f>等価回路パラメータ!$B$4/(等価回路パラメータ!$B$4^2+(AB484*等価回路パラメータ!$B$5)^2)</f>
        <v>1.14458414182915E-12</v>
      </c>
      <c r="AD484" s="7">
        <f>-(AB484*等価回路パラメータ!$B$5)/(等価回路パラメータ!$B$4^2+(AB484*等価回路パラメータ!$B$5)^2)</f>
        <v>-2.2060607208591173E-6</v>
      </c>
      <c r="AE484" s="7">
        <f>AB484*等価回路パラメータ!$B$6</f>
        <v>1.08868130989221E-3</v>
      </c>
      <c r="AF484" s="7">
        <f>1/等価回路パラメータ!$B$7</f>
        <v>2.0783638028968546E-5</v>
      </c>
      <c r="AG484" s="7">
        <f>AB484*等価回路パラメータ!$B$9-1/(AB484*等価回路パラメータ!$B$10)</f>
        <v>-129.58751168358859</v>
      </c>
      <c r="AH484" s="7">
        <f>等価回路パラメータ!$B$8/(等価回路パラメータ!$B$8^2+AG484^2)</f>
        <v>1.0102704376073978E-3</v>
      </c>
      <c r="AI484" s="7">
        <f>-AG484/(等価回路パラメータ!$B$8^2+AG484^2)</f>
        <v>7.5821818074269564E-3</v>
      </c>
      <c r="AJ484" s="7">
        <f t="shared" si="64"/>
        <v>1.0310540767809505E-3</v>
      </c>
      <c r="AK484" s="7">
        <f t="shared" si="65"/>
        <v>8.6686570565983074E-3</v>
      </c>
      <c r="AL484" s="7">
        <f t="shared" si="66"/>
        <v>13.529350894866186</v>
      </c>
      <c r="AM484" s="7">
        <f t="shared" si="67"/>
        <v>-113.74893494639954</v>
      </c>
      <c r="AN484" s="7">
        <f t="shared" si="68"/>
        <v>114.55070290957036</v>
      </c>
      <c r="AO484" s="9">
        <f t="shared" si="69"/>
        <v>-83.217079340977392</v>
      </c>
      <c r="AP484" s="9">
        <f t="shared" si="70"/>
        <v>41.179955169296818</v>
      </c>
      <c r="AQ484" s="9">
        <f t="shared" si="71"/>
        <v>-1.6767376265660232</v>
      </c>
    </row>
    <row r="485" spans="1:43">
      <c r="A485">
        <v>16383626.86386561</v>
      </c>
      <c r="B485">
        <v>-2.1198163470166271</v>
      </c>
      <c r="C485">
        <v>-49.308512116098854</v>
      </c>
      <c r="D485">
        <v>-8.8064746883645129E-2</v>
      </c>
      <c r="E485">
        <v>-29.191616244249289</v>
      </c>
      <c r="F485">
        <v>0.5107957748886145</v>
      </c>
      <c r="G485">
        <v>-0.59403336322958644</v>
      </c>
      <c r="H485">
        <v>0.86418704130594193</v>
      </c>
      <c r="I485">
        <v>-0.48281187782622731</v>
      </c>
      <c r="J485">
        <v>-8.6609961514054508</v>
      </c>
      <c r="K485">
        <v>-49.954476191474662</v>
      </c>
      <c r="L485">
        <v>50.699729248776755</v>
      </c>
      <c r="M485">
        <v>-99.83603623710772</v>
      </c>
      <c r="N485">
        <v>-3.3694309863501349E-3</v>
      </c>
      <c r="O485">
        <v>1.9434041655720075E-2</v>
      </c>
      <c r="P485">
        <v>-2.3716946444795068E-3</v>
      </c>
      <c r="Q485">
        <v>9.8936166286185349E-3</v>
      </c>
      <c r="R485">
        <v>96.10924397781919</v>
      </c>
      <c r="S485">
        <v>-9.977363418706281E-4</v>
      </c>
      <c r="T485">
        <v>9.5404250271015397E-3</v>
      </c>
      <c r="U485">
        <v>-10.84317023001805</v>
      </c>
      <c r="V485">
        <v>-103.68315585421489</v>
      </c>
      <c r="W485">
        <v>104.24860262145755</v>
      </c>
      <c r="X485">
        <v>-95.970282332677371</v>
      </c>
      <c r="Y485">
        <v>15.335074744578213</v>
      </c>
      <c r="Z485">
        <v>-80.635207588099163</v>
      </c>
      <c r="AA485">
        <v>-1.007205968903043E-3</v>
      </c>
      <c r="AB485" s="7">
        <f t="shared" si="63"/>
        <v>102941363.58935316</v>
      </c>
      <c r="AC485" s="7">
        <f>等価回路パラメータ!$B$4/(等価回路パラメータ!$B$4^2+(AB485*等価回路パラメータ!$B$5)^2)</f>
        <v>1.0890704250623178E-12</v>
      </c>
      <c r="AD485" s="7">
        <f>-(AB485*等価回路パラメータ!$B$5)/(等価回路パラメータ!$B$4^2+(AB485*等価回路パラメータ!$B$5)^2)</f>
        <v>-2.1518975050066181E-6</v>
      </c>
      <c r="AE485" s="7">
        <f>AB485*等価回路パラメータ!$B$6</f>
        <v>1.1160833960255471E-3</v>
      </c>
      <c r="AF485" s="7">
        <f>1/等価回路パラメータ!$B$7</f>
        <v>2.0783638028968546E-5</v>
      </c>
      <c r="AG485" s="7">
        <f>AB485*等価回路パラメータ!$B$9-1/(AB485*等価回路パラメータ!$B$10)</f>
        <v>-115.87416960693861</v>
      </c>
      <c r="AH485" s="7">
        <f>等価回路パラメータ!$B$8/(等価回路パラメータ!$B$8^2+AG485^2)</f>
        <v>1.2580432348997268E-3</v>
      </c>
      <c r="AI485" s="7">
        <f>-AG485/(等価回路パラメータ!$B$8^2+AG485^2)</f>
        <v>8.4425880705281588E-3</v>
      </c>
      <c r="AJ485" s="7">
        <f t="shared" si="64"/>
        <v>1.2788268740177658E-3</v>
      </c>
      <c r="AK485" s="7">
        <f t="shared" si="65"/>
        <v>9.5565195690487E-3</v>
      </c>
      <c r="AL485" s="7">
        <f t="shared" si="66"/>
        <v>13.756378788155308</v>
      </c>
      <c r="AM485" s="7">
        <f t="shared" si="67"/>
        <v>-102.79976575345752</v>
      </c>
      <c r="AN485" s="7">
        <f t="shared" si="68"/>
        <v>103.71610191445177</v>
      </c>
      <c r="AO485" s="9">
        <f t="shared" si="69"/>
        <v>-82.378118014687033</v>
      </c>
      <c r="AP485" s="9">
        <f t="shared" si="70"/>
        <v>40.31692371596543</v>
      </c>
      <c r="AQ485" s="9">
        <f t="shared" si="71"/>
        <v>-1.742910426587855</v>
      </c>
    </row>
    <row r="486" spans="1:43">
      <c r="A486">
        <v>16796002.41437871</v>
      </c>
      <c r="B486">
        <v>-2.4566919822570741</v>
      </c>
      <c r="C486">
        <v>-51.441876885440479</v>
      </c>
      <c r="D486">
        <v>-9.812398287012436E-2</v>
      </c>
      <c r="E486">
        <v>-29.979853907620441</v>
      </c>
      <c r="F486">
        <v>0.4697515898669854</v>
      </c>
      <c r="G486">
        <v>-0.58933056275723739</v>
      </c>
      <c r="H486">
        <v>0.85647079980569851</v>
      </c>
      <c r="I486">
        <v>-0.49408219692567917</v>
      </c>
      <c r="J486">
        <v>-7.783344572332406</v>
      </c>
      <c r="K486">
        <v>-46.698299731163203</v>
      </c>
      <c r="L486">
        <v>47.342493074543654</v>
      </c>
      <c r="M486">
        <v>-99.462673914127876</v>
      </c>
      <c r="N486">
        <v>-3.4726739454328834E-3</v>
      </c>
      <c r="O486">
        <v>2.0835254981372297E-2</v>
      </c>
      <c r="P486">
        <v>-2.4891152036949269E-3</v>
      </c>
      <c r="Q486">
        <v>1.0148042115697123E-2</v>
      </c>
      <c r="R486">
        <v>96.16044494226017</v>
      </c>
      <c r="S486">
        <v>-9.8355874173795647E-4</v>
      </c>
      <c r="T486">
        <v>1.0687212865675174E-2</v>
      </c>
      <c r="U486">
        <v>-8.5390291966502385</v>
      </c>
      <c r="V486">
        <v>-92.783906866164372</v>
      </c>
      <c r="W486">
        <v>93.176007603729786</v>
      </c>
      <c r="X486">
        <v>-95.25819668930184</v>
      </c>
      <c r="Y486">
        <v>15.721058259858472</v>
      </c>
      <c r="Z486">
        <v>-79.537138429443374</v>
      </c>
      <c r="AA486">
        <v>-8.7919833855741591E-4</v>
      </c>
      <c r="AB486" s="7">
        <f t="shared" si="63"/>
        <v>105532395.58937716</v>
      </c>
      <c r="AC486" s="7">
        <f>等価回路パラメータ!$B$4/(等価回路パラメータ!$B$4^2+(AB486*等価回路パラメータ!$B$5)^2)</f>
        <v>1.0362491907759257E-12</v>
      </c>
      <c r="AD486" s="7">
        <f>-(AB486*等価回路パラメータ!$B$5)/(等価回路パラメータ!$B$4^2+(AB486*等価回路パラメータ!$B$5)^2)</f>
        <v>-2.0990641047497357E-6</v>
      </c>
      <c r="AE486" s="7">
        <f>AB486*等価回路パラメータ!$B$6</f>
        <v>1.1441751921021316E-3</v>
      </c>
      <c r="AF486" s="7">
        <f>1/等価回路パラメータ!$B$7</f>
        <v>2.0783638028968546E-5</v>
      </c>
      <c r="AG486" s="7">
        <f>AB486*等価回路パラメータ!$B$9-1/(AB486*等価回路パラメータ!$B$10)</f>
        <v>-102.23243469443713</v>
      </c>
      <c r="AH486" s="7">
        <f>等価回路パラメータ!$B$8/(等価回路パラメータ!$B$8^2+AG486^2)</f>
        <v>1.6062534021338865E-3</v>
      </c>
      <c r="AI486" s="7">
        <f>-AG486/(等価回路パラメータ!$B$8^2+AG486^2)</f>
        <v>9.510342606758055E-3</v>
      </c>
      <c r="AJ486" s="7">
        <f t="shared" si="64"/>
        <v>1.6270370411991043E-3</v>
      </c>
      <c r="AK486" s="7">
        <f t="shared" si="65"/>
        <v>1.0652418734755437E-2</v>
      </c>
      <c r="AL486" s="7">
        <f t="shared" si="66"/>
        <v>14.011532762877396</v>
      </c>
      <c r="AM486" s="7">
        <f t="shared" si="67"/>
        <v>-91.735289564099048</v>
      </c>
      <c r="AN486" s="7">
        <f t="shared" si="68"/>
        <v>92.799172419662696</v>
      </c>
      <c r="AO486" s="9">
        <f t="shared" si="69"/>
        <v>-81.315830980175235</v>
      </c>
      <c r="AP486" s="9">
        <f t="shared" si="70"/>
        <v>39.350882064209905</v>
      </c>
      <c r="AQ486" s="9">
        <f t="shared" si="71"/>
        <v>-1.7786925507318756</v>
      </c>
    </row>
    <row r="487" spans="1:43">
      <c r="A487">
        <v>17218757.448999561</v>
      </c>
      <c r="B487">
        <v>-2.8849927448060351</v>
      </c>
      <c r="C487">
        <v>-53.743290787047229</v>
      </c>
      <c r="D487">
        <v>-0.1073882480582454</v>
      </c>
      <c r="E487">
        <v>-30.79212447892851</v>
      </c>
      <c r="F487">
        <v>0.4242625296130238</v>
      </c>
      <c r="G487">
        <v>-0.57847901666008517</v>
      </c>
      <c r="H487">
        <v>0.8484750099998305</v>
      </c>
      <c r="I487">
        <v>-0.50563456061484435</v>
      </c>
      <c r="J487">
        <v>-6.7565734909445894</v>
      </c>
      <c r="K487">
        <v>-43.248390666501038</v>
      </c>
      <c r="L487">
        <v>43.772989166617684</v>
      </c>
      <c r="M487">
        <v>-98.879382011831012</v>
      </c>
      <c r="N487">
        <v>-3.5262580900668476E-3</v>
      </c>
      <c r="O487">
        <v>2.2571350355992378E-2</v>
      </c>
      <c r="P487">
        <v>-2.6161276624070721E-3</v>
      </c>
      <c r="Q487">
        <v>1.0407495524146526E-2</v>
      </c>
      <c r="R487">
        <v>96.197670638013179</v>
      </c>
      <c r="S487">
        <v>-9.1013042765977553E-4</v>
      </c>
      <c r="T487">
        <v>1.2163854831845853E-2</v>
      </c>
      <c r="U487">
        <v>-6.1169734921624519</v>
      </c>
      <c r="V487">
        <v>-81.753093081651855</v>
      </c>
      <c r="W487">
        <v>81.981617409764795</v>
      </c>
      <c r="X487">
        <v>-94.27904195177004</v>
      </c>
      <c r="Y487">
        <v>16.116756972263591</v>
      </c>
      <c r="Z487">
        <v>-78.162284979506452</v>
      </c>
      <c r="AA487">
        <v>-7.5565318319486001E-4</v>
      </c>
      <c r="AB487" s="7">
        <f t="shared" si="63"/>
        <v>108188643.81144309</v>
      </c>
      <c r="AC487" s="7">
        <f>等価回路パラメータ!$B$4/(等価回路パラメータ!$B$4^2+(AB487*等価回路パラメータ!$B$5)^2)</f>
        <v>9.8598985030955804E-13</v>
      </c>
      <c r="AD487" s="7">
        <f>-(AB487*等価回路パラメータ!$B$5)/(等価回路パラメータ!$B$4^2+(AB487*等価回路パラメータ!$B$5)^2)</f>
        <v>-2.0475278704481134E-6</v>
      </c>
      <c r="AE487" s="7">
        <f>AB487*等価回路パラメータ!$B$6</f>
        <v>1.1729740581070188E-3</v>
      </c>
      <c r="AF487" s="7">
        <f>1/等価回路パラメータ!$B$7</f>
        <v>2.0783638028968546E-5</v>
      </c>
      <c r="AG487" s="7">
        <f>AB487*等価回路パラメータ!$B$9-1/(AB487*等価回路パラメータ!$B$10)</f>
        <v>-88.653876715650938</v>
      </c>
      <c r="AH487" s="7">
        <f>等価回路パラメータ!$B$8/(等価回路パラメータ!$B$8^2+AG487^2)</f>
        <v>2.1166146543724115E-3</v>
      </c>
      <c r="AI487" s="7">
        <f>-AG487/(等価回路パラメータ!$B$8^2+AG487^2)</f>
        <v>1.0867582063601814E-2</v>
      </c>
      <c r="AJ487" s="7">
        <f t="shared" si="64"/>
        <v>2.1373982933873699E-3</v>
      </c>
      <c r="AK487" s="7">
        <f t="shared" si="65"/>
        <v>1.2038508593838385E-2</v>
      </c>
      <c r="AL487" s="7">
        <f t="shared" si="66"/>
        <v>14.29753700346172</v>
      </c>
      <c r="AM487" s="7">
        <f t="shared" si="67"/>
        <v>-80.528286477723867</v>
      </c>
      <c r="AN487" s="7">
        <f t="shared" si="68"/>
        <v>81.78767931298529</v>
      </c>
      <c r="AO487" s="9">
        <f t="shared" si="69"/>
        <v>-79.932232900244387</v>
      </c>
      <c r="AP487" s="9">
        <f t="shared" si="70"/>
        <v>38.253757709271817</v>
      </c>
      <c r="AQ487" s="9">
        <f t="shared" si="71"/>
        <v>-1.7699479207379341</v>
      </c>
    </row>
    <row r="488" spans="1:43">
      <c r="A488">
        <v>17652153.219129249</v>
      </c>
      <c r="B488">
        <v>-3.4470043050118968</v>
      </c>
      <c r="C488">
        <v>-56.102639666735577</v>
      </c>
      <c r="D488">
        <v>-0.1206900992263336</v>
      </c>
      <c r="E488">
        <v>-31.628696590602761</v>
      </c>
      <c r="F488">
        <v>0.37502116469259195</v>
      </c>
      <c r="G488">
        <v>-0.5581459137614071</v>
      </c>
      <c r="H488">
        <v>0.83971514107619594</v>
      </c>
      <c r="I488">
        <v>-0.51717612781786348</v>
      </c>
      <c r="J488">
        <v>-5.4718133987069466</v>
      </c>
      <c r="K488">
        <v>-39.587894530532751</v>
      </c>
      <c r="L488">
        <v>39.964260724187724</v>
      </c>
      <c r="M488">
        <v>-97.869524015676376</v>
      </c>
      <c r="N488">
        <v>-3.426002782098063E-3</v>
      </c>
      <c r="O488">
        <v>2.4786707242440035E-2</v>
      </c>
      <c r="P488">
        <v>-2.7434130174234708E-3</v>
      </c>
      <c r="Q488">
        <v>1.0677710389668716E-2</v>
      </c>
      <c r="R488">
        <v>96.272129995894801</v>
      </c>
      <c r="S488">
        <v>-6.8258976467459225E-4</v>
      </c>
      <c r="T488">
        <v>1.4108996852771319E-2</v>
      </c>
      <c r="U488">
        <v>-3.4209929294125483</v>
      </c>
      <c r="V488">
        <v>-70.711254361460533</v>
      </c>
      <c r="W488">
        <v>70.7939593891616</v>
      </c>
      <c r="X488">
        <v>-92.769795939135847</v>
      </c>
      <c r="Y488">
        <v>16.52241541310498</v>
      </c>
      <c r="Z488">
        <v>-76.247380526030867</v>
      </c>
      <c r="AA488">
        <v>-6.375452061938272E-4</v>
      </c>
      <c r="AB488" s="7">
        <f t="shared" si="63"/>
        <v>110911749.74651574</v>
      </c>
      <c r="AC488" s="7">
        <f>等価回路パラメータ!$B$4/(等価回路パラメータ!$B$4^2+(AB488*等価回路パラメータ!$B$5)^2)</f>
        <v>9.3816814871094461E-13</v>
      </c>
      <c r="AD488" s="7">
        <f>-(AB488*等価回路パラメータ!$B$5)/(等価回路パラメータ!$B$4^2+(AB488*等価回路パラメータ!$B$5)^2)</f>
        <v>-1.9972569540755531E-6</v>
      </c>
      <c r="AE488" s="7">
        <f>AB488*等価回路パラメータ!$B$6</f>
        <v>1.2024977909757327E-3</v>
      </c>
      <c r="AF488" s="7">
        <f>1/等価回路パラメータ!$B$7</f>
        <v>2.0783638028968546E-5</v>
      </c>
      <c r="AG488" s="7">
        <f>AB488*等価回路パラメータ!$B$9-1/(AB488*等価回路パラメータ!$B$10)</f>
        <v>-75.130104481815266</v>
      </c>
      <c r="AH488" s="7">
        <f>等価回路パラメータ!$B$8/(等価回路パラメータ!$B$8^2+AG488^2)</f>
        <v>2.9055285745034961E-3</v>
      </c>
      <c r="AI488" s="7">
        <f>-AG488/(等価回路パラメータ!$B$8^2+AG488^2)</f>
        <v>1.264248776204735E-2</v>
      </c>
      <c r="AJ488" s="7">
        <f t="shared" si="64"/>
        <v>2.9263122134706326E-3</v>
      </c>
      <c r="AK488" s="7">
        <f t="shared" si="65"/>
        <v>1.3842988296069007E-2</v>
      </c>
      <c r="AL488" s="7">
        <f t="shared" si="66"/>
        <v>14.61755539290289</v>
      </c>
      <c r="AM488" s="7">
        <f t="shared" si="67"/>
        <v>-69.148687310129972</v>
      </c>
      <c r="AN488" s="7">
        <f t="shared" si="68"/>
        <v>70.676827053700663</v>
      </c>
      <c r="AO488" s="9">
        <f t="shared" si="69"/>
        <v>-78.063794902229077</v>
      </c>
      <c r="AP488" s="9">
        <f t="shared" si="70"/>
        <v>36.985540883474286</v>
      </c>
      <c r="AQ488" s="9">
        <f t="shared" si="71"/>
        <v>-1.8164143761982245</v>
      </c>
    </row>
    <row r="489" spans="1:43">
      <c r="A489">
        <v>18096457.551861249</v>
      </c>
      <c r="B489">
        <v>-4.2029807009638187</v>
      </c>
      <c r="C489">
        <v>-58.429746753239677</v>
      </c>
      <c r="D489">
        <v>-0.13467601055761999</v>
      </c>
      <c r="E489">
        <v>-32.482395041657632</v>
      </c>
      <c r="F489">
        <v>0.32270362983796047</v>
      </c>
      <c r="G489">
        <v>-0.5251579924899733</v>
      </c>
      <c r="H489">
        <v>0.83057790762788908</v>
      </c>
      <c r="I489">
        <v>-0.52877776937163889</v>
      </c>
      <c r="J489">
        <v>-3.8798072320234058</v>
      </c>
      <c r="K489">
        <v>-35.605323328417818</v>
      </c>
      <c r="L489">
        <v>35.8160851221743</v>
      </c>
      <c r="M489">
        <v>-96.218816123441385</v>
      </c>
      <c r="N489">
        <v>-3.0245023142697934E-3</v>
      </c>
      <c r="O489">
        <v>2.7756116829279181E-2</v>
      </c>
      <c r="P489">
        <v>-2.8767491221062444E-3</v>
      </c>
      <c r="Q489">
        <v>1.09524542250031E-2</v>
      </c>
      <c r="R489">
        <v>96.324776487411086</v>
      </c>
      <c r="S489">
        <v>-1.47753192163549E-4</v>
      </c>
      <c r="T489">
        <v>1.6803662604276081E-2</v>
      </c>
      <c r="U489">
        <v>-0.5232333174237519</v>
      </c>
      <c r="V489">
        <v>-59.506234691516049</v>
      </c>
      <c r="W489">
        <v>59.508535020333426</v>
      </c>
      <c r="X489">
        <v>-90.5037839877821</v>
      </c>
      <c r="Y489">
        <v>16.93828426854213</v>
      </c>
      <c r="Z489">
        <v>-73.565499719239966</v>
      </c>
      <c r="AA489">
        <v>-5.2334615041644595E-4</v>
      </c>
      <c r="AB489" s="7">
        <f t="shared" si="63"/>
        <v>113703396.20185366</v>
      </c>
      <c r="AC489" s="7">
        <f>等価回路パラメータ!$B$4/(等価回路パラメータ!$B$4^2+(AB489*等価回路パラメータ!$B$5)^2)</f>
        <v>8.9266585754345067E-13</v>
      </c>
      <c r="AD489" s="7">
        <f>-(AB489*等価回路パラメータ!$B$5)/(等価回路パラメータ!$B$4^2+(AB489*等価回路パラメータ!$B$5)^2)</f>
        <v>-1.9482202895387842E-6</v>
      </c>
      <c r="AE489" s="7">
        <f>AB489*等価回路パラメータ!$B$6</f>
        <v>1.2327646355922972E-3</v>
      </c>
      <c r="AF489" s="7">
        <f>1/等価回路パラメータ!$B$7</f>
        <v>2.0783638028968546E-5</v>
      </c>
      <c r="AG489" s="7">
        <f>AB489*等価回路パラメータ!$B$9-1/(AB489*等価回路パラメータ!$B$10)</f>
        <v>-61.652760660303102</v>
      </c>
      <c r="AH489" s="7">
        <f>等価回路パラメータ!$B$8/(等価回路パラメータ!$B$8^2+AG489^2)</f>
        <v>4.2121875394903266E-3</v>
      </c>
      <c r="AI489" s="7">
        <f>-AG489/(等価回路パラメータ!$B$8^2+AG489^2)</f>
        <v>1.5040200481211838E-2</v>
      </c>
      <c r="AJ489" s="7">
        <f t="shared" si="64"/>
        <v>4.2329711784119609E-3</v>
      </c>
      <c r="AK489" s="7">
        <f t="shared" si="65"/>
        <v>1.6271016896514598E-2</v>
      </c>
      <c r="AL489" s="7">
        <f t="shared" si="66"/>
        <v>14.975273263094401</v>
      </c>
      <c r="AM489" s="7">
        <f t="shared" si="67"/>
        <v>-57.563095524110032</v>
      </c>
      <c r="AN489" s="7">
        <f t="shared" si="68"/>
        <v>59.479145720346111</v>
      </c>
      <c r="AO489" s="9">
        <f t="shared" si="69"/>
        <v>-75.417515806756683</v>
      </c>
      <c r="AP489" s="9">
        <f t="shared" si="70"/>
        <v>35.487294445282117</v>
      </c>
      <c r="AQ489" s="9">
        <f t="shared" si="71"/>
        <v>-1.8520160875167164</v>
      </c>
    </row>
    <row r="490" spans="1:43">
      <c r="A490">
        <v>18551945.015491441</v>
      </c>
      <c r="B490">
        <v>-5.2524839135978016</v>
      </c>
      <c r="C490">
        <v>-60.319982240466871</v>
      </c>
      <c r="D490">
        <v>-0.14934586308895989</v>
      </c>
      <c r="E490">
        <v>-33.370491248666738</v>
      </c>
      <c r="F490">
        <v>0.27046905605859095</v>
      </c>
      <c r="G490">
        <v>-0.47456722788553951</v>
      </c>
      <c r="H490">
        <v>0.82089469486455091</v>
      </c>
      <c r="I490">
        <v>-0.54067392857910479</v>
      </c>
      <c r="J490">
        <v>-1.8342905669951901</v>
      </c>
      <c r="K490">
        <v>-31.202177163594758</v>
      </c>
      <c r="L490">
        <v>31.256047121037582</v>
      </c>
      <c r="M490">
        <v>-93.364389860501106</v>
      </c>
      <c r="N490">
        <v>-1.8775868146337726E-3</v>
      </c>
      <c r="O490">
        <v>3.1938667452344881E-2</v>
      </c>
      <c r="P490">
        <v>-3.0197844588904454E-3</v>
      </c>
      <c r="Q490">
        <v>1.1236748790341677E-2</v>
      </c>
      <c r="R490">
        <v>96.398739472944641</v>
      </c>
      <c r="S490">
        <v>1.1421976442566727E-3</v>
      </c>
      <c r="T490">
        <v>2.0701918662003202E-2</v>
      </c>
      <c r="U490">
        <v>2.6570518495254341</v>
      </c>
      <c r="V490">
        <v>-48.158102536971995</v>
      </c>
      <c r="W490">
        <v>48.231346285300546</v>
      </c>
      <c r="X490">
        <v>-86.841992233125282</v>
      </c>
      <c r="Y490">
        <v>17.364620534499988</v>
      </c>
      <c r="Z490">
        <v>-69.477371698625291</v>
      </c>
      <c r="AA490">
        <v>-4.1314266845256725E-4</v>
      </c>
      <c r="AB490" s="7">
        <f t="shared" si="63"/>
        <v>116565308.34093939</v>
      </c>
      <c r="AC490" s="7">
        <f>等価回路パラメータ!$B$4/(等価回路パラメータ!$B$4^2+(AB490*等価回路パラメータ!$B$5)^2)</f>
        <v>8.4937048259277265E-13</v>
      </c>
      <c r="AD490" s="7">
        <f>-(AB490*等価回路パラメータ!$B$5)/(等価回路パラメータ!$B$4^2+(AB490*等価回路パラメータ!$B$5)^2)</f>
        <v>-1.9003875734794409E-6</v>
      </c>
      <c r="AE490" s="7">
        <f>AB490*等価回路パラメータ!$B$6</f>
        <v>1.2637932960640912E-3</v>
      </c>
      <c r="AF490" s="7">
        <f>1/等価回路パラメータ!$B$7</f>
        <v>2.0783638028968546E-5</v>
      </c>
      <c r="AG490" s="7">
        <f>AB490*等価回路パラメータ!$B$9-1/(AB490*等価回路パラメータ!$B$10)</f>
        <v>-48.213516610015176</v>
      </c>
      <c r="AH490" s="7">
        <f>等価回路パラメータ!$B$8/(等価回路パラメータ!$B$8^2+AG490^2)</f>
        <v>6.5835717166018107E-3</v>
      </c>
      <c r="AI490" s="7">
        <f>-AG490/(等価回路パラメータ!$B$8^2+AG490^2)</f>
        <v>1.8383312858847638E-2</v>
      </c>
      <c r="AJ490" s="7">
        <f t="shared" si="64"/>
        <v>6.6043553554801498E-3</v>
      </c>
      <c r="AK490" s="7">
        <f t="shared" si="65"/>
        <v>1.9645205767338251E-2</v>
      </c>
      <c r="AL490" s="7">
        <f t="shared" si="66"/>
        <v>15.374998157855655</v>
      </c>
      <c r="AM490" s="7">
        <f t="shared" si="67"/>
        <v>-45.734214200465544</v>
      </c>
      <c r="AN490" s="7">
        <f t="shared" si="68"/>
        <v>48.249444731396949</v>
      </c>
      <c r="AO490" s="9">
        <f t="shared" si="69"/>
        <v>-71.418306140930142</v>
      </c>
      <c r="AP490" s="9">
        <f t="shared" si="70"/>
        <v>33.669846394434408</v>
      </c>
      <c r="AQ490" s="9">
        <f t="shared" si="71"/>
        <v>-1.9409344423048651</v>
      </c>
    </row>
    <row r="491" spans="1:43">
      <c r="A491">
        <v>19018897.089194048</v>
      </c>
      <c r="B491">
        <v>-6.7540160828659754</v>
      </c>
      <c r="C491">
        <v>-60.763922382468643</v>
      </c>
      <c r="D491">
        <v>-0.16856072990912599</v>
      </c>
      <c r="E491">
        <v>-34.272136558688743</v>
      </c>
      <c r="F491">
        <v>0.2244311050825866</v>
      </c>
      <c r="G491">
        <v>-0.40097909071231563</v>
      </c>
      <c r="H491">
        <v>0.81049004614756792</v>
      </c>
      <c r="I491">
        <v>-0.55230145629495297</v>
      </c>
      <c r="J491">
        <v>0.86741394174804964</v>
      </c>
      <c r="K491">
        <v>-26.195704474803684</v>
      </c>
      <c r="L491">
        <v>26.210061806061976</v>
      </c>
      <c r="M491">
        <v>-88.103467476186239</v>
      </c>
      <c r="N491">
        <v>1.2626712965751971E-3</v>
      </c>
      <c r="O491">
        <v>3.81323870207156E-2</v>
      </c>
      <c r="P491">
        <v>-3.1613319853458681E-3</v>
      </c>
      <c r="Q491">
        <v>1.1529299432770555E-2</v>
      </c>
      <c r="R491">
        <v>96.480094850220212</v>
      </c>
      <c r="S491">
        <v>4.4240032819210656E-3</v>
      </c>
      <c r="T491">
        <v>2.6603087587945044E-2</v>
      </c>
      <c r="U491">
        <v>6.0828092417262134</v>
      </c>
      <c r="V491">
        <v>-36.578071200737256</v>
      </c>
      <c r="W491">
        <v>37.08039726105202</v>
      </c>
      <c r="X491">
        <v>-80.558308667685694</v>
      </c>
      <c r="Y491">
        <v>17.801687675485631</v>
      </c>
      <c r="Z491">
        <v>-62.756620992200062</v>
      </c>
      <c r="AA491">
        <v>-3.0609455496093292E-4</v>
      </c>
      <c r="AB491" s="7">
        <f t="shared" si="63"/>
        <v>119499254.74958465</v>
      </c>
      <c r="AC491" s="7">
        <f>等価回路パラメータ!$B$4/(等価回路パラメータ!$B$4^2+(AB491*等価回路パラメータ!$B$5)^2)</f>
        <v>8.0817498575021334E-13</v>
      </c>
      <c r="AD491" s="7">
        <f>-(AB491*等価回路パラメータ!$B$5)/(等価回路パラメータ!$B$4^2+(AB491*等価回路パラメータ!$B$5)^2)</f>
        <v>-1.8537292465473954E-6</v>
      </c>
      <c r="AE491" s="7">
        <f>AB491*等価回路パラメータ!$B$6</f>
        <v>1.2956029472804894E-3</v>
      </c>
      <c r="AF491" s="7">
        <f>1/等価回路パラメータ!$B$7</f>
        <v>2.0783638028968546E-5</v>
      </c>
      <c r="AG491" s="7">
        <f>AB491*等価回路パラメータ!$B$9-1/(AB491*等価回路パラメータ!$B$10)</f>
        <v>-34.804067234501247</v>
      </c>
      <c r="AH491" s="7">
        <f>等価回路パラメータ!$B$8/(等価回路パラメータ!$B$8^2+AG491^2)</f>
        <v>1.1438932394865592E-2</v>
      </c>
      <c r="AI491" s="7">
        <f>-AG491/(等価回路パラメータ!$B$8^2+AG491^2)</f>
        <v>2.3057323372109827E-2</v>
      </c>
      <c r="AJ491" s="7">
        <f t="shared" si="64"/>
        <v>1.1459716033702735E-2</v>
      </c>
      <c r="AK491" s="7">
        <f t="shared" si="65"/>
        <v>2.4351072590143769E-2</v>
      </c>
      <c r="AL491" s="7">
        <f t="shared" si="66"/>
        <v>15.821784836681672</v>
      </c>
      <c r="AM491" s="7">
        <f t="shared" si="67"/>
        <v>-33.620155153110268</v>
      </c>
      <c r="AN491" s="7">
        <f t="shared" si="68"/>
        <v>37.1570142494988</v>
      </c>
      <c r="AO491" s="9">
        <f t="shared" si="69"/>
        <v>-64.798129418298316</v>
      </c>
      <c r="AP491" s="9">
        <f t="shared" si="70"/>
        <v>31.400816180133077</v>
      </c>
      <c r="AQ491" s="9">
        <f t="shared" si="71"/>
        <v>-2.041508426098261</v>
      </c>
    </row>
    <row r="492" spans="1:43">
      <c r="A492">
        <v>19497602.336968329</v>
      </c>
      <c r="B492">
        <v>-8.8821077274037172</v>
      </c>
      <c r="C492">
        <v>-56.79764498492122</v>
      </c>
      <c r="D492">
        <v>-0.18792705023989831</v>
      </c>
      <c r="E492">
        <v>-35.202805627360618</v>
      </c>
      <c r="F492">
        <v>0.19695008049856169</v>
      </c>
      <c r="G492">
        <v>-0.30094427222048364</v>
      </c>
      <c r="H492">
        <v>0.79962749464510552</v>
      </c>
      <c r="I492">
        <v>-0.5641337896251607</v>
      </c>
      <c r="J492">
        <v>4.5769468627933412</v>
      </c>
      <c r="K492">
        <v>-20.377849871842173</v>
      </c>
      <c r="L492">
        <v>20.885526279798935</v>
      </c>
      <c r="M492">
        <v>-77.341213454935342</v>
      </c>
      <c r="N492">
        <v>1.049264607349535E-2</v>
      </c>
      <c r="O492">
        <v>4.6716200308597883E-2</v>
      </c>
      <c r="P492">
        <v>-3.3134866573599755E-3</v>
      </c>
      <c r="Q492">
        <v>1.1828930373118619E-2</v>
      </c>
      <c r="R492">
        <v>96.557141120994672</v>
      </c>
      <c r="S492">
        <v>1.3806132730855326E-2</v>
      </c>
      <c r="T492">
        <v>3.4887269935479262E-2</v>
      </c>
      <c r="U492">
        <v>9.8073663698073492</v>
      </c>
      <c r="V492">
        <v>-24.78262700857093</v>
      </c>
      <c r="W492">
        <v>26.652636577974373</v>
      </c>
      <c r="X492">
        <v>-68.409533682434173</v>
      </c>
      <c r="Y492">
        <v>18.249755787402357</v>
      </c>
      <c r="Z492">
        <v>-50.159777895031816</v>
      </c>
      <c r="AA492">
        <v>-2.0229551936948922E-4</v>
      </c>
      <c r="AB492" s="7">
        <f t="shared" si="63"/>
        <v>122507048.52886976</v>
      </c>
      <c r="AC492" s="7">
        <f>等価回路パラメータ!$B$4/(等価回路パラメータ!$B$4^2+(AB492*等価回路パラメータ!$B$5)^2)</f>
        <v>7.6897752038494813E-13</v>
      </c>
      <c r="AD492" s="7">
        <f>-(AB492*等価回路パラメータ!$B$5)/(等価回路パラメータ!$B$4^2+(AB492*等価回路パラメータ!$B$5)^2)</f>
        <v>-1.8082164751338539E-6</v>
      </c>
      <c r="AE492" s="7">
        <f>AB492*等価回路パラメータ!$B$6</f>
        <v>1.3282132467624388E-3</v>
      </c>
      <c r="AF492" s="7">
        <f>1/等価回路パラメータ!$B$7</f>
        <v>2.0783638028968546E-5</v>
      </c>
      <c r="AG492" s="7">
        <f>AB492*等価回路パラメータ!$B$9-1/(AB492*等価回路パラメータ!$B$10)</f>
        <v>-21.416125849628997</v>
      </c>
      <c r="AH492" s="7">
        <f>等価回路パラメータ!$B$8/(等価回路パラメータ!$B$8^2+AG492^2)</f>
        <v>2.2815696737147829E-2</v>
      </c>
      <c r="AI492" s="7">
        <f>-AG492/(等価回路パラメータ!$B$8^2+AG492^2)</f>
        <v>2.8298801584071654E-2</v>
      </c>
      <c r="AJ492" s="7">
        <f t="shared" si="64"/>
        <v>2.2836480375945774E-2</v>
      </c>
      <c r="AK492" s="7">
        <f t="shared" si="65"/>
        <v>2.9625206614358961E-2</v>
      </c>
      <c r="AL492" s="7">
        <f t="shared" si="66"/>
        <v>16.321591432146008</v>
      </c>
      <c r="AM492" s="7">
        <f t="shared" si="67"/>
        <v>-21.173600769135639</v>
      </c>
      <c r="AN492" s="7">
        <f t="shared" si="68"/>
        <v>26.734167583985915</v>
      </c>
      <c r="AO492" s="9">
        <f t="shared" si="69"/>
        <v>-52.373300978028666</v>
      </c>
      <c r="AP492" s="9">
        <f t="shared" si="70"/>
        <v>28.541333322263981</v>
      </c>
      <c r="AQ492" s="9">
        <f t="shared" si="71"/>
        <v>-2.2135230829968577</v>
      </c>
    </row>
    <row r="493" spans="1:43">
      <c r="A493">
        <v>19988356.58596345</v>
      </c>
      <c r="B493">
        <v>-11.324190430926411</v>
      </c>
      <c r="C493">
        <v>-40.777898187537147</v>
      </c>
      <c r="D493">
        <v>-0.21272055794054959</v>
      </c>
      <c r="E493">
        <v>-36.155965724893797</v>
      </c>
      <c r="F493">
        <v>0.20560234892129003</v>
      </c>
      <c r="G493">
        <v>-0.17733282942089104</v>
      </c>
      <c r="H493">
        <v>0.7878802910669207</v>
      </c>
      <c r="I493">
        <v>-0.57571185174427175</v>
      </c>
      <c r="J493">
        <v>9.9134091634989705</v>
      </c>
      <c r="K493">
        <v>-13.329782366490718</v>
      </c>
      <c r="L493">
        <v>16.612007078645021</v>
      </c>
      <c r="M493">
        <v>-53.361679958758089</v>
      </c>
      <c r="N493">
        <v>3.5923514348490899E-2</v>
      </c>
      <c r="O493">
        <v>4.8303527092175183E-2</v>
      </c>
      <c r="P493">
        <v>-3.4652216586515705E-3</v>
      </c>
      <c r="Q493">
        <v>1.2140816163745191E-2</v>
      </c>
      <c r="R493">
        <v>96.669823620564173</v>
      </c>
      <c r="S493">
        <v>3.9388736007142468E-2</v>
      </c>
      <c r="T493">
        <v>3.6162710928429993E-2</v>
      </c>
      <c r="U493">
        <v>13.776070432541516</v>
      </c>
      <c r="V493">
        <v>-12.647779626422995</v>
      </c>
      <c r="W493">
        <v>18.701509191530644</v>
      </c>
      <c r="X493">
        <v>-42.554971932106945</v>
      </c>
      <c r="Y493">
        <v>18.709101764461792</v>
      </c>
      <c r="Z493">
        <v>-23.845870167645153</v>
      </c>
      <c r="AA493">
        <v>-1.0070646068500481E-4</v>
      </c>
      <c r="AB493" s="7">
        <f t="shared" si="63"/>
        <v>125590548.41559187</v>
      </c>
      <c r="AC493" s="7">
        <f>等価回路パラメータ!$B$4/(等価回路パラメータ!$B$4^2+(AB493*等価回路パラメータ!$B$5)^2)</f>
        <v>7.3168117955106679E-13</v>
      </c>
      <c r="AD493" s="7">
        <f>-(AB493*等価回路パラメータ!$B$5)/(等価回路パラメータ!$B$4^2+(AB493*等価回路パラメータ!$B$5)^2)</f>
        <v>-1.7638211335529574E-6</v>
      </c>
      <c r="AE493" s="7">
        <f>AB493*等価回路パラメータ!$B$6</f>
        <v>1.3616443468102831E-3</v>
      </c>
      <c r="AF493" s="7">
        <f>1/等価回路パラメータ!$B$7</f>
        <v>2.0783638028968546E-5</v>
      </c>
      <c r="AG493" s="7">
        <f>AB493*等価回路パラメータ!$B$9-1/(AB493*等価回路パラメータ!$B$10)</f>
        <v>-8.0414190626341338</v>
      </c>
      <c r="AH493" s="7">
        <f>等価回路パラメータ!$B$8/(等価回路パラメータ!$B$8^2+AG493^2)</f>
        <v>4.7592642608092664E-2</v>
      </c>
      <c r="AI493" s="7">
        <f>-AG493/(等価回路パラメータ!$B$8^2+AG493^2)</f>
        <v>2.2164906991003923E-2</v>
      </c>
      <c r="AJ493" s="7">
        <f t="shared" si="64"/>
        <v>4.7613426246853316E-2</v>
      </c>
      <c r="AK493" s="7">
        <f t="shared" si="65"/>
        <v>2.3524787516680652E-2</v>
      </c>
      <c r="AL493" s="7">
        <f t="shared" si="66"/>
        <v>16.881475986451683</v>
      </c>
      <c r="AM493" s="7">
        <f t="shared" si="67"/>
        <v>-8.3407804657928502</v>
      </c>
      <c r="AN493" s="7">
        <f t="shared" si="68"/>
        <v>18.829573820447887</v>
      </c>
      <c r="AO493" s="9">
        <f t="shared" si="69"/>
        <v>-26.293003969769384</v>
      </c>
      <c r="AP493" s="9">
        <f t="shared" si="70"/>
        <v>25.496809810293616</v>
      </c>
      <c r="AQ493" s="9">
        <f t="shared" si="71"/>
        <v>-2.4471338021242275</v>
      </c>
    </row>
    <row r="494" spans="1:43">
      <c r="A494">
        <v>20491463.109291822</v>
      </c>
      <c r="B494">
        <v>-11.22833276051049</v>
      </c>
      <c r="C494">
        <v>-10.447120138074141</v>
      </c>
      <c r="D494">
        <v>-0.2398854522989799</v>
      </c>
      <c r="E494">
        <v>-37.125792269967413</v>
      </c>
      <c r="F494">
        <v>0.26997501963554954</v>
      </c>
      <c r="G494">
        <v>-4.9779229834735955E-2</v>
      </c>
      <c r="H494">
        <v>0.77559356228600063</v>
      </c>
      <c r="I494">
        <v>-0.58712583437634303</v>
      </c>
      <c r="J494">
        <v>18.101126783837955</v>
      </c>
      <c r="K494">
        <v>-4.6300686786399883</v>
      </c>
      <c r="L494">
        <v>18.683905555678095</v>
      </c>
      <c r="M494">
        <v>-14.34798881320037</v>
      </c>
      <c r="N494">
        <v>5.1852569660710869E-2</v>
      </c>
      <c r="O494">
        <v>1.3263315679740876E-2</v>
      </c>
      <c r="P494">
        <v>-3.621702050010328E-3</v>
      </c>
      <c r="Q494">
        <v>1.2459206755954256E-2</v>
      </c>
      <c r="R494">
        <v>96.769290296059665</v>
      </c>
      <c r="S494">
        <v>5.5474271710721196E-2</v>
      </c>
      <c r="T494">
        <v>8.0410892378661968E-4</v>
      </c>
      <c r="U494">
        <v>18.022587830201182</v>
      </c>
      <c r="V494">
        <v>-0.26124044997948287</v>
      </c>
      <c r="W494">
        <v>18.024481092947479</v>
      </c>
      <c r="X494">
        <v>-0.83045382763045728</v>
      </c>
      <c r="Y494">
        <v>19.180009470297147</v>
      </c>
      <c r="Z494">
        <v>18.34955564266669</v>
      </c>
      <c r="AA494">
        <v>-2.0290258791199923E-6</v>
      </c>
      <c r="AB494" s="7">
        <f t="shared" si="63"/>
        <v>128751659.93091489</v>
      </c>
      <c r="AC494" s="7">
        <f>等価回路パラメータ!$B$4/(等価回路パラメータ!$B$4^2+(AB494*等価回路パラメータ!$B$5)^2)</f>
        <v>6.9619375640687314E-13</v>
      </c>
      <c r="AD494" s="7">
        <f>-(AB494*等価回路パラメータ!$B$5)/(等価回路パラメータ!$B$4^2+(AB494*等価回路パラメータ!$B$5)^2)</f>
        <v>-1.720515786660853E-6</v>
      </c>
      <c r="AE494" s="7">
        <f>AB494*等価回路パラメータ!$B$6</f>
        <v>1.3959169069573502E-3</v>
      </c>
      <c r="AF494" s="7">
        <f>1/等価回路パラメータ!$B$7</f>
        <v>2.0783638028968546E-5</v>
      </c>
      <c r="AG494" s="7">
        <f>AB494*等価回路パラメータ!$B$9-1/(AB494*等価回路パラメータ!$B$10)</f>
        <v>5.3283183406167609</v>
      </c>
      <c r="AH494" s="7">
        <f>等価回路パラメータ!$B$8/(等価回路パラメータ!$B$8^2+AG494^2)</f>
        <v>5.2879659018843193E-2</v>
      </c>
      <c r="AI494" s="7">
        <f>-AG494/(等価回路パラメータ!$B$8^2+AG494^2)</f>
        <v>-1.6318198365706398E-2</v>
      </c>
      <c r="AJ494" s="7">
        <f t="shared" si="64"/>
        <v>5.2900442657568353E-2</v>
      </c>
      <c r="AK494" s="7">
        <f t="shared" si="65"/>
        <v>-1.4924001974535708E-2</v>
      </c>
      <c r="AL494" s="7">
        <f t="shared" si="66"/>
        <v>17.509845800647717</v>
      </c>
      <c r="AM494" s="7">
        <f t="shared" si="67"/>
        <v>4.9397880277528499</v>
      </c>
      <c r="AN494" s="7">
        <f t="shared" si="68"/>
        <v>18.193301122160069</v>
      </c>
      <c r="AO494" s="9">
        <f t="shared" si="69"/>
        <v>15.754548922657881</v>
      </c>
      <c r="AP494" s="9">
        <f t="shared" si="70"/>
        <v>25.198230153962005</v>
      </c>
      <c r="AQ494" s="9">
        <f t="shared" si="71"/>
        <v>-2.5950067200087972</v>
      </c>
    </row>
    <row r="495" spans="1:43">
      <c r="A495">
        <v>21007232.813443828</v>
      </c>
      <c r="B495">
        <v>-8.0272283731194189</v>
      </c>
      <c r="C495">
        <v>6.415539613081215</v>
      </c>
      <c r="D495">
        <v>-0.26886647387920792</v>
      </c>
      <c r="E495">
        <v>-38.133495947200117</v>
      </c>
      <c r="F495">
        <v>0.39437586199422997</v>
      </c>
      <c r="G495">
        <v>4.434465132804033E-2</v>
      </c>
      <c r="H495">
        <v>0.76259921011668241</v>
      </c>
      <c r="I495">
        <v>-0.59867441809463284</v>
      </c>
      <c r="J495">
        <v>31.990708593765213</v>
      </c>
      <c r="K495">
        <v>5.9888307398165717</v>
      </c>
      <c r="L495">
        <v>32.546451879757569</v>
      </c>
      <c r="M495">
        <v>10.603343729632034</v>
      </c>
      <c r="N495">
        <v>3.0200668751034689E-2</v>
      </c>
      <c r="O495">
        <v>-5.653725763813313E-3</v>
      </c>
      <c r="P495">
        <v>-3.7890995141243822E-3</v>
      </c>
      <c r="Q495">
        <v>1.2789336239046767E-2</v>
      </c>
      <c r="R495">
        <v>96.894536247818877</v>
      </c>
      <c r="S495">
        <v>3.3989768265159072E-2</v>
      </c>
      <c r="T495">
        <v>-1.844306200286008E-2</v>
      </c>
      <c r="U495">
        <v>22.728776088195563</v>
      </c>
      <c r="V495">
        <v>12.332776833709683</v>
      </c>
      <c r="W495">
        <v>25.859130822543449</v>
      </c>
      <c r="X495">
        <v>28.484536061802899</v>
      </c>
      <c r="Y495">
        <v>19.662769913383425</v>
      </c>
      <c r="Z495">
        <v>48.147305975186327</v>
      </c>
      <c r="AA495">
        <v>9.3435552057954935E-5</v>
      </c>
      <c r="AB495" s="7">
        <f t="shared" si="63"/>
        <v>131992336.55793114</v>
      </c>
      <c r="AC495" s="7">
        <f>等価回路パラメータ!$B$4/(等価回路パラメータ!$B$4^2+(AB495*等価回路パラメータ!$B$5)^2)</f>
        <v>6.6242751625414034E-13</v>
      </c>
      <c r="AD495" s="7">
        <f>-(AB495*等価回路パラメータ!$B$5)/(等価回路パラメータ!$B$4^2+(AB495*等価回路パラメータ!$B$5)^2)</f>
        <v>-1.6782736729015028E-6</v>
      </c>
      <c r="AE495" s="7">
        <f>AB495*等価回路パラメータ!$B$6</f>
        <v>1.4310521067369942E-3</v>
      </c>
      <c r="AF495" s="7">
        <f>1/等価回路パラメータ!$B$7</f>
        <v>2.0783638028968546E-5</v>
      </c>
      <c r="AG495" s="7">
        <f>AB495*等価回路パラメータ!$B$9-1/(AB495*等価回路パラメータ!$B$10)</f>
        <v>18.701348503309248</v>
      </c>
      <c r="AH495" s="7">
        <f>等価回路パラメータ!$B$8/(等価回路パラメータ!$B$8^2+AG495^2)</f>
        <v>2.6651090091541544E-2</v>
      </c>
      <c r="AI495" s="7">
        <f>-AG495/(等価回路パラメータ!$B$8^2+AG495^2)</f>
        <v>-2.8865647183572839E-2</v>
      </c>
      <c r="AJ495" s="7">
        <f t="shared" si="64"/>
        <v>2.6671873730232939E-2</v>
      </c>
      <c r="AK495" s="7">
        <f t="shared" si="65"/>
        <v>-2.7436273350508748E-2</v>
      </c>
      <c r="AL495" s="7">
        <f t="shared" si="66"/>
        <v>18.216776531196807</v>
      </c>
      <c r="AM495" s="7">
        <f t="shared" si="67"/>
        <v>18.738858226841312</v>
      </c>
      <c r="AN495" s="7">
        <f t="shared" si="68"/>
        <v>26.134187472221537</v>
      </c>
      <c r="AO495" s="9">
        <f t="shared" si="69"/>
        <v>45.809378275997943</v>
      </c>
      <c r="AP495" s="9">
        <f t="shared" si="70"/>
        <v>28.344180043283313</v>
      </c>
      <c r="AQ495" s="9">
        <f t="shared" si="71"/>
        <v>-2.3379276991883842</v>
      </c>
    </row>
    <row r="496" spans="1:43">
      <c r="A496">
        <v>21535984.43041984</v>
      </c>
      <c r="B496">
        <v>-5.1011625179935818</v>
      </c>
      <c r="C496">
        <v>7.2292675122554968</v>
      </c>
      <c r="D496">
        <v>-0.29632852343973998</v>
      </c>
      <c r="E496">
        <v>-39.155753527684041</v>
      </c>
      <c r="F496">
        <v>0.55141131835470814</v>
      </c>
      <c r="G496">
        <v>6.9945631664228958E-2</v>
      </c>
      <c r="H496">
        <v>0.74942380400238284</v>
      </c>
      <c r="I496">
        <v>-0.61025204549771905</v>
      </c>
      <c r="J496">
        <v>58.579883122714421</v>
      </c>
      <c r="K496">
        <v>16.89899833609217</v>
      </c>
      <c r="L496">
        <v>60.968671065016075</v>
      </c>
      <c r="M496">
        <v>16.091678773110715</v>
      </c>
      <c r="N496">
        <v>1.575923178948295E-2</v>
      </c>
      <c r="O496">
        <v>-4.5461891965656569E-3</v>
      </c>
      <c r="P496">
        <v>-3.9690061272648841E-3</v>
      </c>
      <c r="Q496">
        <v>1.311936314037975E-2</v>
      </c>
      <c r="R496">
        <v>96.954541398149743</v>
      </c>
      <c r="S496">
        <v>1.9728237916747833E-2</v>
      </c>
      <c r="T496">
        <v>-1.7665552336945407E-2</v>
      </c>
      <c r="U496">
        <v>28.131952234727024</v>
      </c>
      <c r="V496">
        <v>25.190616447357939</v>
      </c>
      <c r="W496">
        <v>37.762069508103799</v>
      </c>
      <c r="X496">
        <v>41.842696922888223</v>
      </c>
      <c r="Y496">
        <v>20.157681426872973</v>
      </c>
      <c r="Z496">
        <v>62.000378349761192</v>
      </c>
      <c r="AA496">
        <v>1.8616335557272956E-4</v>
      </c>
      <c r="AB496" s="7">
        <f t="shared" si="63"/>
        <v>135314580.94886225</v>
      </c>
      <c r="AC496" s="7">
        <f>等価回路パラメータ!$B$4/(等価回路パラメータ!$B$4^2+(AB496*等価回路パラメータ!$B$5)^2)</f>
        <v>6.3029897963373499E-13</v>
      </c>
      <c r="AD496" s="7">
        <f>-(AB496*等価回路パラメータ!$B$5)/(等価回路パラメータ!$B$4^2+(AB496*等価回路パラメータ!$B$5)^2)</f>
        <v>-1.6370686877687489E-6</v>
      </c>
      <c r="AE496" s="7">
        <f>AB496*等価回路パラメータ!$B$6</f>
        <v>1.4670716587709904E-3</v>
      </c>
      <c r="AF496" s="7">
        <f>1/等価回路パラメータ!$B$7</f>
        <v>2.0783638028968546E-5</v>
      </c>
      <c r="AG496" s="7">
        <f>AB496*等価回路パラメータ!$B$9-1/(AB496*等価回路パラメータ!$B$10)</f>
        <v>32.085935603468045</v>
      </c>
      <c r="AH496" s="7">
        <f>等価回路パラメータ!$B$8/(等価回路パラメータ!$B$8^2+AG496^2)</f>
        <v>1.3005452846630404E-2</v>
      </c>
      <c r="AI496" s="7">
        <f>-AG496/(等価回路パラメータ!$B$8^2+AG496^2)</f>
        <v>-2.416760335568938E-2</v>
      </c>
      <c r="AJ496" s="7">
        <f t="shared" si="64"/>
        <v>1.3026236485289671E-2</v>
      </c>
      <c r="AK496" s="7">
        <f t="shared" si="65"/>
        <v>-2.2702168765606157E-2</v>
      </c>
      <c r="AL496" s="7">
        <f t="shared" si="66"/>
        <v>19.014424361690402</v>
      </c>
      <c r="AM496" s="7">
        <f t="shared" si="67"/>
        <v>33.138402740302269</v>
      </c>
      <c r="AN496" s="7">
        <f t="shared" si="68"/>
        <v>38.206047557748214</v>
      </c>
      <c r="AO496" s="9">
        <f t="shared" si="69"/>
        <v>60.153304870254388</v>
      </c>
      <c r="AP496" s="9">
        <f t="shared" si="70"/>
        <v>31.642642238905722</v>
      </c>
      <c r="AQ496" s="9">
        <f t="shared" si="71"/>
        <v>-1.847073479506804</v>
      </c>
    </row>
    <row r="497" spans="1:43">
      <c r="A497">
        <v>22078044.714698091</v>
      </c>
      <c r="B497">
        <v>-3.1476015888362991</v>
      </c>
      <c r="C497">
        <v>2.051128161030249</v>
      </c>
      <c r="D497">
        <v>-0.33275710668969338</v>
      </c>
      <c r="E497">
        <v>-40.251429144252839</v>
      </c>
      <c r="F497">
        <v>0.69557116984585776</v>
      </c>
      <c r="G497">
        <v>2.4911353170428238E-2</v>
      </c>
      <c r="H497">
        <v>0.73453046301575897</v>
      </c>
      <c r="I497">
        <v>-0.62185739010104313</v>
      </c>
      <c r="J497">
        <v>112.6969336578923</v>
      </c>
      <c r="K497">
        <v>13.297093121613216</v>
      </c>
      <c r="L497">
        <v>113.47868320251268</v>
      </c>
      <c r="M497">
        <v>6.7292078048540453</v>
      </c>
      <c r="N497">
        <v>8.7515206993103653E-3</v>
      </c>
      <c r="O497">
        <v>-1.0325905232498401E-3</v>
      </c>
      <c r="P497">
        <v>-4.1561742195657253E-3</v>
      </c>
      <c r="Q497">
        <v>1.3481467457628234E-2</v>
      </c>
      <c r="R497">
        <v>97.184429769074384</v>
      </c>
      <c r="S497">
        <v>1.2907694918876091E-2</v>
      </c>
      <c r="T497">
        <v>-1.4514057980878074E-2</v>
      </c>
      <c r="U497">
        <v>34.213734962929706</v>
      </c>
      <c r="V497">
        <v>38.47163541711565</v>
      </c>
      <c r="W497">
        <v>51.484428634112916</v>
      </c>
      <c r="X497">
        <v>48.352548661303373</v>
      </c>
      <c r="Y497">
        <v>20.665049852957416</v>
      </c>
      <c r="Z497">
        <v>69.017598514260783</v>
      </c>
      <c r="AA497">
        <v>2.773321199674414E-4</v>
      </c>
      <c r="AB497" s="7">
        <f t="shared" si="63"/>
        <v>138720446.16264495</v>
      </c>
      <c r="AC497" s="7">
        <f>等価回路パラメータ!$B$4/(等価回路パラメータ!$B$4^2+(AB497*等価回路パラメータ!$B$5)^2)</f>
        <v>5.9972871594137081E-13</v>
      </c>
      <c r="AD497" s="7">
        <f>-(AB497*等価回路パラメータ!$B$5)/(等価回路パラメータ!$B$4^2+(AB497*等価回路パラメータ!$B$5)^2)</f>
        <v>-1.5968753676744231E-6</v>
      </c>
      <c r="AE497" s="7">
        <f>AB497*等価回路パラメータ!$B$6</f>
        <v>1.5039978221873551E-3</v>
      </c>
      <c r="AF497" s="7">
        <f>1/等価回路パラメータ!$B$7</f>
        <v>2.0783638028968546E-5</v>
      </c>
      <c r="AG497" s="7">
        <f>AB497*等価回路パラメータ!$B$9-1/(AB497*等価回路パラメータ!$B$10)</f>
        <v>45.490350960998057</v>
      </c>
      <c r="AH497" s="7">
        <f>等価回路パラメータ!$B$8/(等価回路パラメータ!$B$8^2+AG497^2)</f>
        <v>7.2931524906203566E-3</v>
      </c>
      <c r="AI497" s="7">
        <f>-AG497/(等価回路パラメータ!$B$8^2+AG497^2)</f>
        <v>-1.9214450985703225E-2</v>
      </c>
      <c r="AJ497" s="7">
        <f t="shared" si="64"/>
        <v>7.3139361292490542E-3</v>
      </c>
      <c r="AK497" s="7">
        <f t="shared" si="65"/>
        <v>-1.7712050038883546E-2</v>
      </c>
      <c r="AL497" s="7">
        <f t="shared" si="66"/>
        <v>19.917563777621147</v>
      </c>
      <c r="AM497" s="7">
        <f t="shared" si="67"/>
        <v>48.234067135352646</v>
      </c>
      <c r="AN497" s="7">
        <f t="shared" si="68"/>
        <v>52.184620140931486</v>
      </c>
      <c r="AO497" s="9">
        <f t="shared" si="69"/>
        <v>67.562526655806394</v>
      </c>
      <c r="AP497" s="9">
        <f t="shared" si="70"/>
        <v>34.350850530503358</v>
      </c>
      <c r="AQ497" s="9">
        <f t="shared" si="71"/>
        <v>-1.4550718584544029</v>
      </c>
    </row>
    <row r="498" spans="1:43">
      <c r="A498">
        <v>22633748.645160299</v>
      </c>
      <c r="B498">
        <v>-1.93994069385236</v>
      </c>
      <c r="C498">
        <v>-4.6552188869540032</v>
      </c>
      <c r="D498">
        <v>-0.37424930085950631</v>
      </c>
      <c r="E498">
        <v>-41.33672689080403</v>
      </c>
      <c r="F498">
        <v>0.79720114393351038</v>
      </c>
      <c r="G498">
        <v>-6.4914618609948127E-2</v>
      </c>
      <c r="H498">
        <v>0.71917646228331789</v>
      </c>
      <c r="I498">
        <v>-0.63262921273031236</v>
      </c>
      <c r="J498">
        <v>172.94144446361108</v>
      </c>
      <c r="K498">
        <v>-71.298113788391746</v>
      </c>
      <c r="L498">
        <v>187.06192622482729</v>
      </c>
      <c r="M498">
        <v>-22.404755806658013</v>
      </c>
      <c r="N498">
        <v>4.9422906014877348E-3</v>
      </c>
      <c r="O498">
        <v>2.0375451284860503E-3</v>
      </c>
      <c r="P498">
        <v>-4.3393671904952344E-3</v>
      </c>
      <c r="Q498">
        <v>1.3846653663974418E-2</v>
      </c>
      <c r="R498">
        <v>97.366256489477095</v>
      </c>
      <c r="S498">
        <v>9.2816577919829692E-3</v>
      </c>
      <c r="T498">
        <v>-1.1809108535488368E-2</v>
      </c>
      <c r="U498">
        <v>41.141331336769426</v>
      </c>
      <c r="V498">
        <v>52.34436109786823</v>
      </c>
      <c r="W498">
        <v>66.577333101483319</v>
      </c>
      <c r="X498">
        <v>51.833557436996266</v>
      </c>
      <c r="Y498">
        <v>21.185188731870042</v>
      </c>
      <c r="Z498">
        <v>73.018746168866301</v>
      </c>
      <c r="AA498">
        <v>3.6807264860627497E-4</v>
      </c>
      <c r="AB498" s="7">
        <f t="shared" si="63"/>
        <v>142212036.93366706</v>
      </c>
      <c r="AC498" s="7">
        <f>等価回路パラメータ!$B$4/(等価回路パラメータ!$B$4^2+(AB498*等価回路パラメータ!$B$5)^2)</f>
        <v>5.7064114705324605E-13</v>
      </c>
      <c r="AD498" s="7">
        <f>-(AB498*等価回路パラメータ!$B$5)/(等価回路パラメータ!$B$4^2+(AB498*等価回路パラメータ!$B$5)^2)</f>
        <v>-1.5576688742125247E-6</v>
      </c>
      <c r="AE498" s="7">
        <f>AB498*等価回路パラメータ!$B$6</f>
        <v>1.5418534163758981E-3</v>
      </c>
      <c r="AF498" s="7">
        <f>1/等価回路パラメータ!$B$7</f>
        <v>2.0783638028968546E-5</v>
      </c>
      <c r="AG498" s="7">
        <f>AB498*等価回路パラメータ!$B$9-1/(AB498*等価回路パラメータ!$B$10)</f>
        <v>58.92287814914161</v>
      </c>
      <c r="AH498" s="7">
        <f>等価回路パラメータ!$B$8/(等価回路パラメータ!$B$8^2+AG498^2)</f>
        <v>4.5799481266824904E-3</v>
      </c>
      <c r="AI498" s="7">
        <f>-AG498/(等価回路パラメータ!$B$8^2+AG498^2)</f>
        <v>-1.5629241778993469E-2</v>
      </c>
      <c r="AJ498" s="7">
        <f t="shared" si="64"/>
        <v>4.6007317652821001E-3</v>
      </c>
      <c r="AK498" s="7">
        <f t="shared" si="65"/>
        <v>-1.4088946031491783E-2</v>
      </c>
      <c r="AL498" s="7">
        <f t="shared" si="66"/>
        <v>20.94429690006146</v>
      </c>
      <c r="AM498" s="7">
        <f t="shared" si="67"/>
        <v>64.138290112728001</v>
      </c>
      <c r="AN498" s="7">
        <f t="shared" si="68"/>
        <v>67.471355634983254</v>
      </c>
      <c r="AO498" s="9">
        <f t="shared" si="69"/>
        <v>71.91560065021784</v>
      </c>
      <c r="AP498" s="9">
        <f t="shared" si="70"/>
        <v>36.582388721818837</v>
      </c>
      <c r="AQ498" s="9">
        <f t="shared" si="71"/>
        <v>-1.1031455186484607</v>
      </c>
    </row>
    <row r="499" spans="1:43">
      <c r="A499">
        <v>23203439.632099722</v>
      </c>
      <c r="B499">
        <v>-1.226575458352221</v>
      </c>
      <c r="C499">
        <v>-11.127623913334199</v>
      </c>
      <c r="D499">
        <v>-0.4238065054435004</v>
      </c>
      <c r="E499">
        <v>-42.419197177755898</v>
      </c>
      <c r="F499">
        <v>0.85197852284431397</v>
      </c>
      <c r="G499">
        <v>-0.16757815481468022</v>
      </c>
      <c r="H499">
        <v>0.70307393059268619</v>
      </c>
      <c r="I499">
        <v>-0.64242683639198583</v>
      </c>
      <c r="J499">
        <v>97.650636906693009</v>
      </c>
      <c r="K499">
        <v>-166.93189484309792</v>
      </c>
      <c r="L499">
        <v>193.39571971527678</v>
      </c>
      <c r="M499">
        <v>-59.673522134198912</v>
      </c>
      <c r="N499">
        <v>2.6108466523900803E-3</v>
      </c>
      <c r="O499">
        <v>4.4631923829097208E-3</v>
      </c>
      <c r="P499">
        <v>-4.5152073962473468E-3</v>
      </c>
      <c r="Q499">
        <v>1.4222468560728981E-2</v>
      </c>
      <c r="R499">
        <v>97.553475273452662</v>
      </c>
      <c r="S499">
        <v>7.1260540486374271E-3</v>
      </c>
      <c r="T499">
        <v>-9.7592761778192601E-3</v>
      </c>
      <c r="U499">
        <v>48.800527988587248</v>
      </c>
      <c r="V499">
        <v>66.833317150476404</v>
      </c>
      <c r="W499">
        <v>82.753754073764242</v>
      </c>
      <c r="X499">
        <v>53.863729828841322</v>
      </c>
      <c r="Y499">
        <v>21.718419495645339</v>
      </c>
      <c r="Z499">
        <v>75.582149324486664</v>
      </c>
      <c r="AA499">
        <v>4.5841706903710966E-4</v>
      </c>
      <c r="AB499" s="7">
        <f t="shared" si="63"/>
        <v>145791510.97243747</v>
      </c>
      <c r="AC499" s="7">
        <f>等価回路パラメータ!$B$4/(等価回路パラメータ!$B$4^2+(AB499*等価回路パラメータ!$B$5)^2)</f>
        <v>5.4296436047607608E-13</v>
      </c>
      <c r="AD499" s="7">
        <f>-(AB499*等価回路パラメータ!$B$5)/(等価回路パラメータ!$B$4^2+(AB499*等価回路パラメータ!$B$5)^2)</f>
        <v>-1.5194249788097457E-6</v>
      </c>
      <c r="AE499" s="7">
        <f>AB499*等価回路パラメータ!$B$6</f>
        <v>1.5806618350899995E-3</v>
      </c>
      <c r="AF499" s="7">
        <f>1/等価回路パラメータ!$B$7</f>
        <v>2.0783638028968546E-5</v>
      </c>
      <c r="AG499" s="7">
        <f>AB499*等価回路パラメータ!$B$9-1/(AB499*等価回路パラメータ!$B$10)</f>
        <v>72.391818113506474</v>
      </c>
      <c r="AH499" s="7">
        <f>等価回路パラメータ!$B$8/(等価回路パラメータ!$B$8^2+AG499^2)</f>
        <v>3.1174388000115476E-3</v>
      </c>
      <c r="AI499" s="7">
        <f>-AG499/(等価回路パラメータ!$B$8^2+AG499^2)</f>
        <v>-1.307015742852485E-2</v>
      </c>
      <c r="AJ499" s="7">
        <f t="shared" si="64"/>
        <v>3.1382224385834807E-3</v>
      </c>
      <c r="AK499" s="7">
        <f t="shared" si="65"/>
        <v>-1.149101501841366E-2</v>
      </c>
      <c r="AL499" s="7">
        <f t="shared" si="66"/>
        <v>22.117000234201257</v>
      </c>
      <c r="AM499" s="7">
        <f t="shared" si="67"/>
        <v>80.984310968148236</v>
      </c>
      <c r="AN499" s="7">
        <f t="shared" si="68"/>
        <v>83.95010614850581</v>
      </c>
      <c r="AO499" s="9">
        <f t="shared" si="69"/>
        <v>74.724884208571325</v>
      </c>
      <c r="AP499" s="9">
        <f t="shared" si="70"/>
        <v>38.480424992133216</v>
      </c>
      <c r="AQ499" s="9">
        <f t="shared" si="71"/>
        <v>-0.85726511591533949</v>
      </c>
    </row>
    <row r="500" spans="1:43">
      <c r="A500">
        <v>23787469.72943965</v>
      </c>
      <c r="B500">
        <v>-0.80462862377791899</v>
      </c>
      <c r="C500">
        <v>-16.945466669433049</v>
      </c>
      <c r="D500">
        <v>-0.46660941909426129</v>
      </c>
      <c r="E500">
        <v>-43.497739754677532</v>
      </c>
      <c r="F500">
        <v>0.87194892152297887</v>
      </c>
      <c r="G500">
        <v>-0.26567432014283299</v>
      </c>
      <c r="H500">
        <v>0.68746088592218091</v>
      </c>
      <c r="I500">
        <v>-0.65232448223453854</v>
      </c>
      <c r="J500">
        <v>23.515122411734875</v>
      </c>
      <c r="K500">
        <v>-152.11074779367493</v>
      </c>
      <c r="L500">
        <v>153.91764218694962</v>
      </c>
      <c r="M500">
        <v>-81.21209014514632</v>
      </c>
      <c r="N500">
        <v>9.9259124445837447E-4</v>
      </c>
      <c r="O500">
        <v>6.4207106305630588E-3</v>
      </c>
      <c r="P500">
        <v>-4.7101186702749737E-3</v>
      </c>
      <c r="Q500">
        <v>1.4584625348004318E-2</v>
      </c>
      <c r="R500">
        <v>97.581426006208588</v>
      </c>
      <c r="S500">
        <v>5.7027099147333483E-3</v>
      </c>
      <c r="T500">
        <v>-8.1639147174412605E-3</v>
      </c>
      <c r="U500">
        <v>57.50415135277489</v>
      </c>
      <c r="V500">
        <v>82.322088018190911</v>
      </c>
      <c r="W500">
        <v>100.41739689156263</v>
      </c>
      <c r="X500">
        <v>55.064684382148542</v>
      </c>
      <c r="Y500">
        <v>22.265071666755514</v>
      </c>
      <c r="Z500">
        <v>77.329756048904059</v>
      </c>
      <c r="AA500">
        <v>5.5079280742188514E-4</v>
      </c>
      <c r="AB500" s="7">
        <f t="shared" si="63"/>
        <v>149461080.29899436</v>
      </c>
      <c r="AC500" s="7">
        <f>等価回路パラメータ!$B$4/(等価回路パラメータ!$B$4^2+(AB500*等価回路パラメータ!$B$5)^2)</f>
        <v>5.1662993155957159E-13</v>
      </c>
      <c r="AD500" s="7">
        <f>-(AB500*等価回路パラメータ!$B$5)/(等価回路パラメータ!$B$4^2+(AB500*等価回路パラメータ!$B$5)^2)</f>
        <v>-1.4821200477528494E-6</v>
      </c>
      <c r="AE500" s="7">
        <f>AB500*等価回路パラメータ!$B$6</f>
        <v>1.6204470609033322E-3</v>
      </c>
      <c r="AF500" s="7">
        <f>1/等価回路パラメータ!$B$7</f>
        <v>2.0783638028968546E-5</v>
      </c>
      <c r="AG500" s="7">
        <f>AB500*等価回路パラメータ!$B$9-1/(AB500*等価回路パラメータ!$B$10)</f>
        <v>85.905494301831538</v>
      </c>
      <c r="AH500" s="7">
        <f>等価回路パラメータ!$B$8/(等価回路パラメータ!$B$8^2+AG500^2)</f>
        <v>2.2488721492011044E-3</v>
      </c>
      <c r="AI500" s="7">
        <f>-AG500/(等価回路パラメータ!$B$8^2+AG500^2)</f>
        <v>-1.1188686500273472E-2</v>
      </c>
      <c r="AJ500" s="7">
        <f t="shared" si="64"/>
        <v>2.2696557877467031E-3</v>
      </c>
      <c r="AK500" s="7">
        <f t="shared" si="65"/>
        <v>-9.569721559417892E-3</v>
      </c>
      <c r="AL500" s="7">
        <f t="shared" si="66"/>
        <v>23.463604672660825</v>
      </c>
      <c r="AM500" s="7">
        <f t="shared" si="67"/>
        <v>98.931373078621064</v>
      </c>
      <c r="AN500" s="7">
        <f t="shared" si="68"/>
        <v>101.67574599409743</v>
      </c>
      <c r="AO500" s="9">
        <f t="shared" si="69"/>
        <v>76.657653008756569</v>
      </c>
      <c r="AP500" s="9">
        <f t="shared" si="70"/>
        <v>40.144347350065878</v>
      </c>
      <c r="AQ500" s="9">
        <f t="shared" si="71"/>
        <v>-0.67210304014747635</v>
      </c>
    </row>
    <row r="501" spans="1:43">
      <c r="A501">
        <v>24386199.852293331</v>
      </c>
      <c r="B501">
        <v>-0.56066524542600382</v>
      </c>
      <c r="C501">
        <v>-22.190757684451341</v>
      </c>
      <c r="D501">
        <v>-0.5025749116640934</v>
      </c>
      <c r="E501">
        <v>-44.660259344645233</v>
      </c>
      <c r="F501">
        <v>0.86805172993281599</v>
      </c>
      <c r="G501">
        <v>-0.35408201595557348</v>
      </c>
      <c r="H501">
        <v>0.67129936488860897</v>
      </c>
      <c r="I501">
        <v>-0.66338513620671613</v>
      </c>
      <c r="J501">
        <v>-3.7794058098979275</v>
      </c>
      <c r="K501">
        <v>-123.49585756605785</v>
      </c>
      <c r="L501">
        <v>123.55367555945854</v>
      </c>
      <c r="M501">
        <v>-91.752904437580057</v>
      </c>
      <c r="N501">
        <v>-2.4757807800967433E-4</v>
      </c>
      <c r="O501">
        <v>8.0898608395764855E-3</v>
      </c>
      <c r="P501">
        <v>-4.9466469271698919E-3</v>
      </c>
      <c r="Q501">
        <v>1.49552571481076E-2</v>
      </c>
      <c r="R501">
        <v>97.60451053253739</v>
      </c>
      <c r="S501">
        <v>4.6990688491602177E-3</v>
      </c>
      <c r="T501">
        <v>-6.8653963085311149E-3</v>
      </c>
      <c r="U501">
        <v>67.890986813882321</v>
      </c>
      <c r="V501">
        <v>99.189551210312644</v>
      </c>
      <c r="W501">
        <v>120.19880681548374</v>
      </c>
      <c r="X501">
        <v>55.610035863860489</v>
      </c>
      <c r="Y501">
        <v>22.82548306174656</v>
      </c>
      <c r="Z501">
        <v>78.435518925607056</v>
      </c>
      <c r="AA501">
        <v>6.4735413774210293E-4</v>
      </c>
      <c r="AB501" s="7">
        <f t="shared" si="63"/>
        <v>153223012.60987446</v>
      </c>
      <c r="AC501" s="7">
        <f>等価回路パラメータ!$B$4/(等価回路パラメータ!$B$4^2+(AB501*等価回路パラメータ!$B$5)^2)</f>
        <v>4.9157275433183437E-13</v>
      </c>
      <c r="AD501" s="7">
        <f>-(AB501*等価回路パラメータ!$B$5)/(等価回路パラメータ!$B$4^2+(AB501*等価回路パラメータ!$B$5)^2)</f>
        <v>-1.4457310275836692E-6</v>
      </c>
      <c r="AE501" s="7">
        <f>AB501*等価回路パラメータ!$B$6</f>
        <v>1.6612336800304517E-3</v>
      </c>
      <c r="AF501" s="7">
        <f>1/等価回路パラメータ!$B$7</f>
        <v>2.0783638028968546E-5</v>
      </c>
      <c r="AG501" s="7">
        <f>AB501*等価回路パラメータ!$B$9-1/(AB501*等価回路パラメータ!$B$10)</f>
        <v>99.472257807654898</v>
      </c>
      <c r="AH501" s="7">
        <f>等価回路パラメータ!$B$8/(等価回路パラメータ!$B$8^2+AG501^2)</f>
        <v>1.6939879606198019E-3</v>
      </c>
      <c r="AI501" s="7">
        <f>-AG501/(等価回路パラメータ!$B$8^2+AG501^2)</f>
        <v>-9.7590084323459954E-3</v>
      </c>
      <c r="AJ501" s="7">
        <f t="shared" si="64"/>
        <v>1.7147715991403432E-3</v>
      </c>
      <c r="AK501" s="7">
        <f t="shared" si="65"/>
        <v>-8.0992204833431267E-3</v>
      </c>
      <c r="AL501" s="7">
        <f t="shared" si="66"/>
        <v>25.019350591825287</v>
      </c>
      <c r="AM501" s="7">
        <f t="shared" si="67"/>
        <v>118.17156109585751</v>
      </c>
      <c r="AN501" s="7">
        <f t="shared" si="68"/>
        <v>120.79108309750622</v>
      </c>
      <c r="AO501" s="9">
        <f t="shared" si="69"/>
        <v>78.045835895279481</v>
      </c>
      <c r="AP501" s="9">
        <f t="shared" si="70"/>
        <v>41.64069750946333</v>
      </c>
      <c r="AQ501" s="9">
        <f t="shared" si="71"/>
        <v>-0.3896830303275749</v>
      </c>
    </row>
    <row r="502" spans="1:43">
      <c r="A502">
        <v>25000000</v>
      </c>
      <c r="B502">
        <v>-0.4978228381563472</v>
      </c>
      <c r="C502">
        <v>-25.664145564769949</v>
      </c>
      <c r="D502">
        <v>-0.80688610694390284</v>
      </c>
      <c r="E502">
        <v>-45.238379483565041</v>
      </c>
      <c r="F502">
        <v>0.85114090562983169</v>
      </c>
      <c r="G502">
        <v>-0.40897066147954003</v>
      </c>
      <c r="H502">
        <v>0.64169148019217603</v>
      </c>
      <c r="I502">
        <v>-0.64705334280336169</v>
      </c>
      <c r="J502">
        <v>-10.662959570057732</v>
      </c>
      <c r="K502">
        <v>-107.52383910910457</v>
      </c>
      <c r="L502">
        <v>108.05125951858818</v>
      </c>
      <c r="M502">
        <v>-95.663409881347775</v>
      </c>
      <c r="N502">
        <v>-9.1330975253448834E-4</v>
      </c>
      <c r="O502">
        <v>9.2096917598800208E-3</v>
      </c>
      <c r="P502">
        <v>-4.564115133750774E-3</v>
      </c>
      <c r="Q502">
        <v>1.5645856876385658E-2</v>
      </c>
      <c r="R502">
        <v>99.604618431403964</v>
      </c>
      <c r="S502">
        <v>3.6508053812162856E-3</v>
      </c>
      <c r="T502">
        <v>-6.4361651165056374E-3</v>
      </c>
      <c r="U502">
        <v>66.678208742075867</v>
      </c>
      <c r="V502">
        <v>117.54994208808128</v>
      </c>
      <c r="W502">
        <v>135.14426516120875</v>
      </c>
      <c r="X502">
        <v>60.43666127685357</v>
      </c>
      <c r="Y502">
        <v>23.400000000000002</v>
      </c>
      <c r="Z502">
        <v>83.836661276853576</v>
      </c>
      <c r="AA502">
        <v>7.4834617373936675E-4</v>
      </c>
      <c r="AB502" s="7">
        <f t="shared" si="63"/>
        <v>157079632.67948964</v>
      </c>
      <c r="AC502" s="7">
        <f>等価回路パラメータ!$B$4/(等価回路パラメータ!$B$4^2+(AB502*等価回路パラメータ!$B$5)^2)</f>
        <v>4.6773088053943405E-13</v>
      </c>
      <c r="AD502" s="7">
        <f>-(AB502*等価回路パラメータ!$B$5)/(等価回路パラメータ!$B$4^2+(AB502*等価回路パラメータ!$B$5)^2)</f>
        <v>-1.4102354308526785E-6</v>
      </c>
      <c r="AE502" s="7">
        <f>AB502*等価回路パラメータ!$B$6</f>
        <v>1.7030468975204286E-3</v>
      </c>
      <c r="AF502" s="7">
        <f>1/等価回路パラメータ!$B$7</f>
        <v>2.0783638028968546E-5</v>
      </c>
      <c r="AG502" s="7">
        <f>AB502*等価回路パラメータ!$B$9-1/(AB502*等価回路パラメータ!$B$10)</f>
        <v>113.10049253106931</v>
      </c>
      <c r="AH502" s="7">
        <f>等価回路パラメータ!$B$8/(等価回路パラメータ!$B$8^2+AG502^2)</f>
        <v>1.3190817560084925E-3</v>
      </c>
      <c r="AI502" s="7">
        <f>-AG502/(等価回路パラメータ!$B$8^2+AG502^2)</f>
        <v>-8.6403156428198086E-3</v>
      </c>
      <c r="AJ502" s="7">
        <f t="shared" si="64"/>
        <v>1.3398653945051919E-3</v>
      </c>
      <c r="AK502" s="7">
        <f t="shared" si="65"/>
        <v>-6.9386789807302325E-3</v>
      </c>
      <c r="AL502" s="7">
        <f t="shared" si="66"/>
        <v>26.829231846579699</v>
      </c>
      <c r="AM502" s="7">
        <f t="shared" si="67"/>
        <v>138.93890225573651</v>
      </c>
      <c r="AN502" s="7">
        <f t="shared" si="68"/>
        <v>141.50556964835917</v>
      </c>
      <c r="AO502" s="9">
        <f t="shared" si="69"/>
        <v>79.070650855940571</v>
      </c>
      <c r="AP502" s="9">
        <f t="shared" si="70"/>
        <v>43.015470679883876</v>
      </c>
      <c r="AQ502" s="9">
        <f t="shared" si="71"/>
        <v>-4.7660104209130054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3.8"/>
  <cols>
    <col min="1" max="8" width="18" customWidth="1"/>
  </cols>
  <sheetData>
    <row r="1" spans="1:8" ht="17.399999999999999">
      <c r="A1" s="17" t="s">
        <v>91</v>
      </c>
      <c r="B1" s="18" t="s">
        <v>91</v>
      </c>
      <c r="C1" s="18" t="s">
        <v>91</v>
      </c>
      <c r="D1" s="18" t="s">
        <v>91</v>
      </c>
      <c r="E1" s="19" t="s">
        <v>91</v>
      </c>
      <c r="F1" s="19" t="s">
        <v>91</v>
      </c>
      <c r="G1" s="19" t="s">
        <v>91</v>
      </c>
      <c r="H1" s="19" t="s">
        <v>91</v>
      </c>
    </row>
    <row r="3" spans="1:8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</row>
    <row r="4" spans="1:8">
      <c r="A4">
        <v>100</v>
      </c>
      <c r="B4">
        <v>100.0000000000002</v>
      </c>
      <c r="C4">
        <v>2.913732679406337</v>
      </c>
      <c r="D4">
        <v>2.9137149426212612</v>
      </c>
      <c r="E4">
        <v>86.554482057300518</v>
      </c>
      <c r="F4">
        <v>86.551765256281499</v>
      </c>
      <c r="G4">
        <v>86.551858856281498</v>
      </c>
      <c r="H4">
        <v>9.3600000000000188E-5</v>
      </c>
    </row>
    <row r="5" spans="1:8">
      <c r="A5">
        <v>1000</v>
      </c>
      <c r="B5">
        <v>1009.292024902557</v>
      </c>
      <c r="C5">
        <v>29.082625491901609</v>
      </c>
      <c r="D5">
        <v>29.07389439271936</v>
      </c>
      <c r="E5">
        <v>88.693821868699331</v>
      </c>
      <c r="F5">
        <v>88.669532247278809</v>
      </c>
      <c r="G5">
        <v>88.670476944614123</v>
      </c>
      <c r="H5">
        <v>9.4469733530879341E-4</v>
      </c>
    </row>
    <row r="6" spans="1:8">
      <c r="A6">
        <v>10000</v>
      </c>
      <c r="B6">
        <v>9936.599900604333</v>
      </c>
      <c r="C6">
        <v>273.51597615169896</v>
      </c>
      <c r="D6">
        <v>271.25280053091683</v>
      </c>
      <c r="E6">
        <v>89.046344307043569</v>
      </c>
      <c r="F6">
        <v>89.444428481475867</v>
      </c>
      <c r="G6">
        <v>89.453729138982837</v>
      </c>
      <c r="H6">
        <v>9.3006575069656556E-3</v>
      </c>
    </row>
    <row r="7" spans="1:8">
      <c r="A7">
        <v>100000</v>
      </c>
      <c r="B7">
        <v>100289.3103432748</v>
      </c>
      <c r="C7">
        <v>3573.4259439537518</v>
      </c>
      <c r="D7">
        <v>2936.799113465378</v>
      </c>
      <c r="E7">
        <v>80.294337681282514</v>
      </c>
      <c r="F7">
        <v>88.073240155027051</v>
      </c>
      <c r="G7">
        <v>88.167110949508356</v>
      </c>
      <c r="H7">
        <v>9.3870794481305225E-2</v>
      </c>
    </row>
    <row r="8" spans="1:8">
      <c r="A8">
        <v>200000</v>
      </c>
      <c r="B8">
        <v>201158.91538259311</v>
      </c>
      <c r="C8">
        <v>23948.78948182708</v>
      </c>
      <c r="D8">
        <v>7753.0638301503004</v>
      </c>
      <c r="E8">
        <v>4.1317468700537034</v>
      </c>
      <c r="F8">
        <v>84.980185370054045</v>
      </c>
      <c r="G8">
        <v>85.168470114852155</v>
      </c>
      <c r="H8">
        <v>0.18828474479810717</v>
      </c>
    </row>
    <row r="9" spans="1:8">
      <c r="A9">
        <v>300000</v>
      </c>
      <c r="B9">
        <v>299414.87030625989</v>
      </c>
      <c r="C9">
        <v>5843.6177201547052</v>
      </c>
      <c r="D9">
        <v>24091.641335169057</v>
      </c>
      <c r="E9">
        <v>-72.687680039895938</v>
      </c>
      <c r="F9">
        <v>60.198202346728841</v>
      </c>
      <c r="G9">
        <v>60.478454665335498</v>
      </c>
      <c r="H9">
        <v>0.28025231860665928</v>
      </c>
    </row>
    <row r="10" spans="1:8">
      <c r="A10">
        <v>400000</v>
      </c>
      <c r="B10">
        <v>403481.77786242799</v>
      </c>
      <c r="C10">
        <v>3415.1339352585915</v>
      </c>
      <c r="D10">
        <v>33933.378954246866</v>
      </c>
      <c r="E10">
        <v>-76.041525741474942</v>
      </c>
      <c r="F10">
        <v>-33.235047459816236</v>
      </c>
      <c r="G10">
        <v>-32.857388515737007</v>
      </c>
      <c r="H10">
        <v>0.37765894407923262</v>
      </c>
    </row>
    <row r="11" spans="1:8">
      <c r="A11">
        <v>1000000</v>
      </c>
      <c r="B11">
        <v>1012212.011124444</v>
      </c>
      <c r="C11">
        <v>1187.0416197495992</v>
      </c>
      <c r="D11">
        <v>4578.8371246572942</v>
      </c>
      <c r="E11">
        <v>-84.751534542946274</v>
      </c>
      <c r="F11">
        <v>-82.308810487084827</v>
      </c>
      <c r="G11">
        <v>-81.361380044672345</v>
      </c>
      <c r="H11">
        <v>0.94743044241247965</v>
      </c>
    </row>
    <row r="12" spans="1:8">
      <c r="A12">
        <v>10000000</v>
      </c>
      <c r="B12">
        <v>9965347.5118865892</v>
      </c>
      <c r="C12">
        <v>110.5741842227296</v>
      </c>
      <c r="D12">
        <v>335.11523666653676</v>
      </c>
      <c r="E12">
        <v>-97.264171003055296</v>
      </c>
      <c r="F12">
        <v>-95.630266331199962</v>
      </c>
      <c r="G12">
        <v>-86.302701060074114</v>
      </c>
      <c r="H12">
        <v>9.327565271125847</v>
      </c>
    </row>
    <row r="13" spans="1:8">
      <c r="A13">
        <v>18900000</v>
      </c>
      <c r="B13">
        <v>19018897.089194048</v>
      </c>
      <c r="C13">
        <v>26.210061806061976</v>
      </c>
      <c r="D13">
        <v>37.08039726105202</v>
      </c>
      <c r="E13">
        <v>-88.103467476186239</v>
      </c>
      <c r="F13">
        <v>-80.558308667685694</v>
      </c>
      <c r="G13">
        <v>-62.756620992200062</v>
      </c>
      <c r="H13">
        <v>17.801687675485631</v>
      </c>
    </row>
    <row r="14" spans="1:8">
      <c r="A14">
        <v>20000000</v>
      </c>
      <c r="B14">
        <v>19988356.58596345</v>
      </c>
      <c r="C14">
        <v>16.612007078645021</v>
      </c>
      <c r="D14">
        <v>18.701509191530644</v>
      </c>
      <c r="E14">
        <v>-53.361679958758089</v>
      </c>
      <c r="F14">
        <v>-42.554971932106945</v>
      </c>
      <c r="G14">
        <v>-23.845870167645153</v>
      </c>
      <c r="H14">
        <v>18.709101764461792</v>
      </c>
    </row>
    <row r="15" spans="1:8">
      <c r="A15">
        <v>25000000</v>
      </c>
      <c r="B15">
        <v>25000000</v>
      </c>
      <c r="C15">
        <v>108.05125951858818</v>
      </c>
      <c r="D15">
        <v>135.14426516120875</v>
      </c>
      <c r="E15">
        <v>-95.663409881347775</v>
      </c>
      <c r="F15">
        <v>60.43666127685357</v>
      </c>
      <c r="G15">
        <v>83.836661276853576</v>
      </c>
      <c r="H15">
        <v>23.400000000000002</v>
      </c>
    </row>
  </sheetData>
  <mergeCells count="1">
    <mergeCell ref="A1:H1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3.8"/>
  <sheetData>
    <row r="1" spans="1:8" ht="17.399999999999999">
      <c r="A1" s="20" t="s">
        <v>100</v>
      </c>
      <c r="B1" s="12" t="s">
        <v>101</v>
      </c>
      <c r="C1" s="12" t="s">
        <v>101</v>
      </c>
      <c r="D1" s="12" t="s">
        <v>101</v>
      </c>
      <c r="E1" s="12" t="s">
        <v>101</v>
      </c>
      <c r="F1" s="12" t="s">
        <v>101</v>
      </c>
      <c r="G1" s="12" t="s">
        <v>101</v>
      </c>
      <c r="H1" s="12" t="s">
        <v>101</v>
      </c>
    </row>
    <row r="2" spans="1:8">
      <c r="A2" s="21" t="s">
        <v>102</v>
      </c>
      <c r="B2" s="12" t="s">
        <v>103</v>
      </c>
      <c r="C2" s="12" t="s">
        <v>103</v>
      </c>
      <c r="D2" s="12" t="s">
        <v>103</v>
      </c>
      <c r="E2" s="12" t="s">
        <v>103</v>
      </c>
      <c r="F2" s="12" t="s">
        <v>103</v>
      </c>
      <c r="G2" s="12" t="s">
        <v>103</v>
      </c>
      <c r="H2" s="12" t="s">
        <v>103</v>
      </c>
    </row>
    <row r="3" spans="1:8">
      <c r="A3" s="12"/>
      <c r="B3" s="12"/>
      <c r="C3" s="12"/>
      <c r="D3" s="12"/>
      <c r="E3" s="12"/>
      <c r="F3" s="12"/>
      <c r="G3" s="12"/>
      <c r="H3" s="12"/>
    </row>
  </sheetData>
  <mergeCells count="2">
    <mergeCell ref="A1:H1"/>
    <mergeCell ref="A2:H3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3.8"/>
  <sheetData>
    <row r="1" spans="1:8" ht="17.399999999999999">
      <c r="A1" s="20" t="s">
        <v>104</v>
      </c>
      <c r="B1" s="12" t="s">
        <v>105</v>
      </c>
      <c r="C1" s="12" t="s">
        <v>105</v>
      </c>
      <c r="D1" s="12" t="s">
        <v>105</v>
      </c>
      <c r="E1" s="12" t="s">
        <v>105</v>
      </c>
      <c r="F1" s="12" t="s">
        <v>105</v>
      </c>
      <c r="G1" s="12" t="s">
        <v>105</v>
      </c>
      <c r="H1" s="12" t="s">
        <v>105</v>
      </c>
    </row>
    <row r="2" spans="1:8">
      <c r="A2" s="21" t="s">
        <v>106</v>
      </c>
      <c r="B2" s="12" t="s">
        <v>107</v>
      </c>
      <c r="C2" s="12" t="s">
        <v>107</v>
      </c>
      <c r="D2" s="12" t="s">
        <v>107</v>
      </c>
      <c r="E2" s="12" t="s">
        <v>107</v>
      </c>
      <c r="F2" s="12" t="s">
        <v>107</v>
      </c>
      <c r="G2" s="12" t="s">
        <v>107</v>
      </c>
      <c r="H2" s="12" t="s">
        <v>107</v>
      </c>
    </row>
    <row r="3" spans="1:8">
      <c r="A3" s="12"/>
      <c r="B3" s="12"/>
      <c r="C3" s="12"/>
      <c r="D3" s="12"/>
      <c r="E3" s="12"/>
      <c r="F3" s="12"/>
      <c r="G3" s="12"/>
      <c r="H3" s="12"/>
    </row>
  </sheetData>
  <mergeCells count="2">
    <mergeCell ref="A1:H1"/>
    <mergeCell ref="A2:H3"/>
  </mergeCells>
  <phoneticPr fontId="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3.8"/>
  <sheetData>
    <row r="1" spans="1:8" ht="17.399999999999999">
      <c r="A1" s="20" t="s">
        <v>108</v>
      </c>
      <c r="B1" s="12" t="s">
        <v>108</v>
      </c>
      <c r="C1" s="12" t="s">
        <v>108</v>
      </c>
      <c r="D1" s="12" t="s">
        <v>108</v>
      </c>
      <c r="E1" s="12" t="s">
        <v>108</v>
      </c>
      <c r="F1" s="12" t="s">
        <v>108</v>
      </c>
      <c r="G1" s="12" t="s">
        <v>108</v>
      </c>
      <c r="H1" s="12" t="s">
        <v>108</v>
      </c>
    </row>
    <row r="2" spans="1:8">
      <c r="A2" s="14" t="s">
        <v>109</v>
      </c>
      <c r="B2" s="12" t="s">
        <v>109</v>
      </c>
      <c r="C2" s="12" t="s">
        <v>109</v>
      </c>
      <c r="D2" s="12" t="s">
        <v>109</v>
      </c>
      <c r="E2" s="12" t="s">
        <v>109</v>
      </c>
      <c r="F2" s="12" t="s">
        <v>109</v>
      </c>
      <c r="G2" s="12" t="s">
        <v>109</v>
      </c>
      <c r="H2" s="12" t="s">
        <v>109</v>
      </c>
    </row>
    <row r="3" spans="1:8">
      <c r="A3" s="12"/>
      <c r="B3" s="12"/>
      <c r="C3" s="12"/>
      <c r="D3" s="12"/>
      <c r="E3" s="12"/>
      <c r="F3" s="12"/>
      <c r="G3" s="12"/>
      <c r="H3" s="12"/>
    </row>
  </sheetData>
  <mergeCells count="2">
    <mergeCell ref="A1:H1"/>
    <mergeCell ref="A2:H3"/>
  </mergeCells>
  <phoneticPr fontId="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3.8"/>
  <sheetData>
    <row r="1" spans="1:8" ht="17.399999999999999">
      <c r="A1" s="20" t="s">
        <v>110</v>
      </c>
      <c r="B1" s="12" t="s">
        <v>111</v>
      </c>
      <c r="C1" s="12" t="s">
        <v>111</v>
      </c>
      <c r="D1" s="12" t="s">
        <v>111</v>
      </c>
      <c r="E1" s="12" t="s">
        <v>111</v>
      </c>
      <c r="F1" s="12" t="s">
        <v>111</v>
      </c>
      <c r="G1" s="12" t="s">
        <v>111</v>
      </c>
      <c r="H1" s="12" t="s">
        <v>111</v>
      </c>
    </row>
    <row r="2" spans="1:8">
      <c r="A2" s="21" t="s">
        <v>112</v>
      </c>
      <c r="B2" s="12" t="s">
        <v>113</v>
      </c>
      <c r="C2" s="12" t="s">
        <v>113</v>
      </c>
      <c r="D2" s="12" t="s">
        <v>113</v>
      </c>
      <c r="E2" s="12" t="s">
        <v>113</v>
      </c>
      <c r="F2" s="12" t="s">
        <v>113</v>
      </c>
      <c r="G2" s="12" t="s">
        <v>113</v>
      </c>
      <c r="H2" s="12" t="s">
        <v>113</v>
      </c>
    </row>
    <row r="3" spans="1:8">
      <c r="A3" s="12"/>
      <c r="B3" s="12"/>
      <c r="C3" s="12"/>
      <c r="D3" s="12"/>
      <c r="E3" s="12"/>
      <c r="F3" s="12"/>
      <c r="G3" s="12"/>
      <c r="H3" s="12"/>
    </row>
  </sheetData>
  <mergeCells count="2">
    <mergeCell ref="A1:H1"/>
    <mergeCell ref="A2:H3"/>
  </mergeCells>
  <phoneticPr fontId="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3.8"/>
  <sheetData>
    <row r="1" spans="1:8" ht="17.399999999999999">
      <c r="A1" s="20" t="s">
        <v>114</v>
      </c>
      <c r="B1" s="12" t="s">
        <v>115</v>
      </c>
      <c r="C1" s="12" t="s">
        <v>115</v>
      </c>
      <c r="D1" s="12" t="s">
        <v>115</v>
      </c>
      <c r="E1" s="12" t="s">
        <v>115</v>
      </c>
      <c r="F1" s="12" t="s">
        <v>115</v>
      </c>
      <c r="G1" s="12" t="s">
        <v>115</v>
      </c>
      <c r="H1" s="12" t="s">
        <v>115</v>
      </c>
    </row>
    <row r="2" spans="1:8">
      <c r="A2" s="21" t="s">
        <v>112</v>
      </c>
      <c r="B2" s="12" t="s">
        <v>113</v>
      </c>
      <c r="C2" s="12" t="s">
        <v>113</v>
      </c>
      <c r="D2" s="12" t="s">
        <v>113</v>
      </c>
      <c r="E2" s="12" t="s">
        <v>113</v>
      </c>
      <c r="F2" s="12" t="s">
        <v>113</v>
      </c>
      <c r="G2" s="12" t="s">
        <v>113</v>
      </c>
      <c r="H2" s="12" t="s">
        <v>113</v>
      </c>
    </row>
    <row r="3" spans="1:8">
      <c r="A3" s="12"/>
      <c r="B3" s="12"/>
      <c r="C3" s="12"/>
      <c r="D3" s="12"/>
      <c r="E3" s="12"/>
      <c r="F3" s="12"/>
      <c r="G3" s="12"/>
      <c r="H3" s="12"/>
    </row>
  </sheetData>
  <mergeCells count="2">
    <mergeCell ref="A1:H1"/>
    <mergeCell ref="A2:H3"/>
  </mergeCells>
  <phoneticPr fontId="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/>
  </sheetViews>
  <sheetFormatPr defaultRowHeight="13.8"/>
  <cols>
    <col min="1" max="1" width="63.5" customWidth="1"/>
    <col min="2" max="2" width="104" customWidth="1"/>
    <col min="3" max="3" width="4.19921875" customWidth="1"/>
    <col min="4" max="4" width="48" customWidth="1"/>
  </cols>
  <sheetData>
    <row r="1" spans="1:4" ht="17.399999999999999">
      <c r="A1" s="5" t="s">
        <v>116</v>
      </c>
      <c r="B1" s="5"/>
      <c r="C1" s="5"/>
      <c r="D1" s="5"/>
    </row>
    <row r="3" spans="1:4">
      <c r="A3" s="6" t="s">
        <v>117</v>
      </c>
      <c r="B3" s="6" t="s">
        <v>2</v>
      </c>
      <c r="C3" s="6" t="s">
        <v>3</v>
      </c>
      <c r="D3" s="6" t="s">
        <v>118</v>
      </c>
    </row>
    <row r="4" spans="1:4">
      <c r="A4" t="s">
        <v>119</v>
      </c>
      <c r="B4" s="7">
        <v>0.2351867227551018</v>
      </c>
      <c r="C4" t="s">
        <v>12</v>
      </c>
      <c r="D4" s="2" t="s">
        <v>120</v>
      </c>
    </row>
    <row r="5" spans="1:4">
      <c r="A5" t="s">
        <v>121</v>
      </c>
      <c r="B5" s="7">
        <v>4.5142800871382765E-3</v>
      </c>
      <c r="C5" t="s">
        <v>122</v>
      </c>
      <c r="D5" s="2" t="s">
        <v>123</v>
      </c>
    </row>
    <row r="6" spans="1:4">
      <c r="A6" t="s">
        <v>124</v>
      </c>
      <c r="B6" s="7">
        <v>1.084193328230771E-11</v>
      </c>
      <c r="C6" t="s">
        <v>125</v>
      </c>
      <c r="D6" s="2" t="s">
        <v>126</v>
      </c>
    </row>
    <row r="7" spans="1:4">
      <c r="A7" t="s">
        <v>127</v>
      </c>
      <c r="B7" s="7">
        <v>48114.77175488646</v>
      </c>
      <c r="C7" t="s">
        <v>12</v>
      </c>
      <c r="D7" s="2" t="s">
        <v>128</v>
      </c>
    </row>
    <row r="8" spans="1:4">
      <c r="A8" t="s">
        <v>129</v>
      </c>
      <c r="B8" s="7">
        <v>17.266590997434882</v>
      </c>
      <c r="C8" t="s">
        <v>12</v>
      </c>
      <c r="D8" s="2" t="s">
        <v>130</v>
      </c>
    </row>
    <row r="9" spans="1:4">
      <c r="A9" t="s">
        <v>131</v>
      </c>
      <c r="B9" s="7">
        <v>2.1093873720629231E-6</v>
      </c>
      <c r="C9" t="s">
        <v>122</v>
      </c>
      <c r="D9" s="2" t="s">
        <v>132</v>
      </c>
    </row>
    <row r="10" spans="1:4">
      <c r="A10" t="s">
        <v>133</v>
      </c>
      <c r="B10" s="7">
        <v>2.9170453498068793E-11</v>
      </c>
      <c r="C10" t="s">
        <v>125</v>
      </c>
      <c r="D10" s="2" t="s">
        <v>134</v>
      </c>
    </row>
    <row r="11" spans="1:4">
      <c r="A11" t="s">
        <v>135</v>
      </c>
      <c r="B11" s="7">
        <v>347575.0914401348</v>
      </c>
      <c r="C11" t="s">
        <v>26</v>
      </c>
      <c r="D11" s="2" t="s">
        <v>136</v>
      </c>
    </row>
    <row r="12" spans="1:4">
      <c r="A12" t="s">
        <v>137</v>
      </c>
      <c r="B12" s="7">
        <v>20491463.109291822</v>
      </c>
      <c r="C12" t="s">
        <v>26</v>
      </c>
      <c r="D12" s="2" t="s">
        <v>138</v>
      </c>
    </row>
    <row r="13" spans="1:4">
      <c r="A13" t="s">
        <v>139</v>
      </c>
      <c r="B13" s="7">
        <v>0.34921115895217064</v>
      </c>
      <c r="C13" t="s">
        <v>140</v>
      </c>
      <c r="D13" s="2" t="s">
        <v>141</v>
      </c>
    </row>
    <row r="14" spans="1:4" ht="27.6">
      <c r="A14" t="s">
        <v>142</v>
      </c>
      <c r="B14" s="7">
        <v>1.962477377463572</v>
      </c>
      <c r="C14" t="s">
        <v>143</v>
      </c>
      <c r="D14" s="2" t="s">
        <v>144</v>
      </c>
    </row>
    <row r="15" spans="1:4">
      <c r="D15" s="2"/>
    </row>
    <row r="16" spans="1:4">
      <c r="A16" t="s">
        <v>145</v>
      </c>
      <c r="B16" t="s">
        <v>146</v>
      </c>
      <c r="D16" s="2" t="s">
        <v>39</v>
      </c>
    </row>
    <row r="17" spans="1:4">
      <c r="A17" t="s">
        <v>147</v>
      </c>
      <c r="B17" t="s">
        <v>148</v>
      </c>
      <c r="D17" s="2"/>
    </row>
  </sheetData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3.8"/>
  <cols>
    <col min="1" max="1" width="72" customWidth="1"/>
  </cols>
  <sheetData>
    <row r="1" spans="1:1">
      <c r="A1" s="10" t="s">
        <v>149</v>
      </c>
    </row>
    <row r="2" spans="1:1">
      <c r="A2" s="10" t="s">
        <v>150</v>
      </c>
    </row>
    <row r="3" spans="1:1">
      <c r="A3" s="10" t="s">
        <v>151</v>
      </c>
    </row>
    <row r="4" spans="1:1">
      <c r="A4" s="10" t="s">
        <v>152</v>
      </c>
    </row>
    <row r="5" spans="1:1">
      <c r="A5" s="10" t="s">
        <v>153</v>
      </c>
    </row>
    <row r="6" spans="1:1">
      <c r="A6" s="10" t="s">
        <v>154</v>
      </c>
    </row>
    <row r="7" spans="1:1">
      <c r="A7" s="10" t="s">
        <v>155</v>
      </c>
    </row>
    <row r="8" spans="1:1">
      <c r="A8" s="10" t="s">
        <v>156</v>
      </c>
    </row>
    <row r="9" spans="1:1">
      <c r="A9" s="10" t="s">
        <v>157</v>
      </c>
    </row>
    <row r="10" spans="1:1">
      <c r="A10" s="10" t="s">
        <v>158</v>
      </c>
    </row>
    <row r="11" spans="1:1">
      <c r="A11" s="10" t="s">
        <v>159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概要</vt:lpstr>
      <vt:lpstr>計算データ</vt:lpstr>
      <vt:lpstr>主要点</vt:lpstr>
      <vt:lpstr>グラフ_振幅</vt:lpstr>
      <vt:lpstr>グラフ_位相_tau</vt:lpstr>
      <vt:lpstr>グラフ_Open容量</vt:lpstr>
      <vt:lpstr>グラフ_主自己共振拡大</vt:lpstr>
      <vt:lpstr>グラフ_18.9MHz拡大</vt:lpstr>
      <vt:lpstr>等価回路パラメータ</vt:lpstr>
      <vt:lpstr>LTspice_Subckt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2026-07-01T13:41:50Z</dcterms:modified>
</cp:coreProperties>
</file>