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liber\Dropbox\projects\current projects\naval card game\version1dot1\"/>
    </mc:Choice>
  </mc:AlternateContent>
  <xr:revisionPtr revIDLastSave="0" documentId="13_ncr:1_{1FB335A7-3C2F-47FF-9B37-8B71202DE0DF}" xr6:coauthVersionLast="45" xr6:coauthVersionMax="45" xr10:uidLastSave="{00000000-0000-0000-0000-000000000000}"/>
  <bookViews>
    <workbookView xWindow="-120" yWindow="-120" windowWidth="38640" windowHeight="21240" xr2:uid="{F50BFA29-F894-47F8-8978-4D4DA77633D4}"/>
  </bookViews>
  <sheets>
    <sheet name="military_assets" sheetId="1" r:id="rId1"/>
    <sheet name="ship_effects" sheetId="2" r:id="rId2"/>
    <sheet name="actions" sheetId="3" r:id="rId3"/>
    <sheet name="territories" sheetId="5" r:id="rId4"/>
    <sheet name="balanc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20" i="1"/>
  <c r="L21" i="1"/>
  <c r="L22" i="1"/>
  <c r="L23" i="1"/>
  <c r="L24" i="1"/>
  <c r="L25" i="1"/>
  <c r="L26" i="1"/>
  <c r="L27" i="1"/>
  <c r="L3" i="1"/>
  <c r="L4" i="1"/>
  <c r="A7" i="6" l="1"/>
  <c r="B7" i="6"/>
  <c r="C7" i="6"/>
  <c r="E7" i="6"/>
  <c r="F7" i="6"/>
  <c r="G7" i="6"/>
  <c r="I7" i="6"/>
  <c r="J7" i="6"/>
  <c r="K7" i="6"/>
  <c r="L7" i="6"/>
  <c r="M7" i="6"/>
  <c r="N7" i="6"/>
  <c r="L2" i="1"/>
  <c r="C26" i="6" l="1"/>
  <c r="C25" i="6"/>
  <c r="C24" i="6"/>
  <c r="C23" i="6"/>
  <c r="C22" i="6"/>
  <c r="C21" i="6"/>
  <c r="C20" i="6"/>
  <c r="C19" i="6"/>
  <c r="C18" i="6"/>
  <c r="C17" i="6"/>
  <c r="C16" i="6"/>
  <c r="C15" i="6"/>
  <c r="C14" i="6"/>
  <c r="C13" i="6"/>
  <c r="C12" i="6"/>
  <c r="C11" i="6"/>
  <c r="C10" i="6"/>
  <c r="C9" i="6"/>
  <c r="C8" i="6"/>
  <c r="C6" i="6"/>
  <c r="C5" i="6"/>
  <c r="C4" i="6"/>
  <c r="C3" i="6"/>
  <c r="C2" i="6"/>
  <c r="C1" i="6"/>
  <c r="B26" i="6"/>
  <c r="B25" i="6"/>
  <c r="B24" i="6"/>
  <c r="B23" i="6"/>
  <c r="B22" i="6"/>
  <c r="B21" i="6"/>
  <c r="B20" i="6"/>
  <c r="B19" i="6"/>
  <c r="B18" i="6"/>
  <c r="B17" i="6"/>
  <c r="B16" i="6"/>
  <c r="B15" i="6"/>
  <c r="B14" i="6"/>
  <c r="B13" i="6"/>
  <c r="B12" i="6"/>
  <c r="B11" i="6"/>
  <c r="B10" i="6"/>
  <c r="B9" i="6"/>
  <c r="B8" i="6"/>
  <c r="B6" i="6"/>
  <c r="B5" i="6"/>
  <c r="B4" i="6"/>
  <c r="B3" i="6"/>
  <c r="B2" i="6"/>
  <c r="B1" i="6"/>
  <c r="A26" i="6"/>
  <c r="A25" i="6"/>
  <c r="A24" i="6"/>
  <c r="A23" i="6"/>
  <c r="A22" i="6"/>
  <c r="A21" i="6"/>
  <c r="A20" i="6"/>
  <c r="A19" i="6"/>
  <c r="A18" i="6"/>
  <c r="A17" i="6"/>
  <c r="A16" i="6"/>
  <c r="A15" i="6"/>
  <c r="A14" i="6"/>
  <c r="A13" i="6"/>
  <c r="A12" i="6"/>
  <c r="A11" i="6"/>
  <c r="A10" i="6"/>
  <c r="A9" i="6"/>
  <c r="A8" i="6"/>
  <c r="A6" i="6"/>
  <c r="A5" i="6"/>
  <c r="A4" i="6"/>
  <c r="A3" i="6"/>
  <c r="A2" i="6"/>
  <c r="A1" i="6"/>
  <c r="I26" i="6"/>
  <c r="G26" i="6"/>
  <c r="F26" i="6"/>
  <c r="E26" i="6"/>
  <c r="I25" i="6"/>
  <c r="G25" i="6"/>
  <c r="F25" i="6"/>
  <c r="E25" i="6"/>
  <c r="I24" i="6"/>
  <c r="G24" i="6"/>
  <c r="F24" i="6"/>
  <c r="E24" i="6"/>
  <c r="I23" i="6"/>
  <c r="G23" i="6"/>
  <c r="F23" i="6"/>
  <c r="E23" i="6"/>
  <c r="I22" i="6"/>
  <c r="G22" i="6"/>
  <c r="F22" i="6"/>
  <c r="E22" i="6"/>
  <c r="I21" i="6"/>
  <c r="G21" i="6"/>
  <c r="F21" i="6"/>
  <c r="E21" i="6"/>
  <c r="I20" i="6"/>
  <c r="G20" i="6"/>
  <c r="F20" i="6"/>
  <c r="E20" i="6"/>
  <c r="I19" i="6"/>
  <c r="G19" i="6"/>
  <c r="F19" i="6"/>
  <c r="E19" i="6"/>
  <c r="I18" i="6"/>
  <c r="G18" i="6"/>
  <c r="F18" i="6"/>
  <c r="E18" i="6"/>
  <c r="I17" i="6"/>
  <c r="G17" i="6"/>
  <c r="F17" i="6"/>
  <c r="E17" i="6"/>
  <c r="I16" i="6"/>
  <c r="G16" i="6"/>
  <c r="F16" i="6"/>
  <c r="E16" i="6"/>
  <c r="I15" i="6"/>
  <c r="G15" i="6"/>
  <c r="F15" i="6"/>
  <c r="E15" i="6"/>
  <c r="I14" i="6"/>
  <c r="G14" i="6"/>
  <c r="F14" i="6"/>
  <c r="E14" i="6"/>
  <c r="I13" i="6"/>
  <c r="G13" i="6"/>
  <c r="F13" i="6"/>
  <c r="E13" i="6"/>
  <c r="I12" i="6"/>
  <c r="G12" i="6"/>
  <c r="F12" i="6"/>
  <c r="E12" i="6"/>
  <c r="I11" i="6"/>
  <c r="G11" i="6"/>
  <c r="F11" i="6"/>
  <c r="E11" i="6"/>
  <c r="I10" i="6"/>
  <c r="G10" i="6"/>
  <c r="F10" i="6"/>
  <c r="E10" i="6"/>
  <c r="I9" i="6"/>
  <c r="G9" i="6"/>
  <c r="F9" i="6"/>
  <c r="E9" i="6"/>
  <c r="I8" i="6"/>
  <c r="G8" i="6"/>
  <c r="F8" i="6"/>
  <c r="E8" i="6"/>
  <c r="I6" i="6"/>
  <c r="G6" i="6"/>
  <c r="F6" i="6"/>
  <c r="E6" i="6"/>
  <c r="I5" i="6"/>
  <c r="G5" i="6"/>
  <c r="F5" i="6"/>
  <c r="E5" i="6"/>
  <c r="I4" i="6"/>
  <c r="G4" i="6"/>
  <c r="F4" i="6"/>
  <c r="E4" i="6"/>
  <c r="I3" i="6"/>
  <c r="G3" i="6"/>
  <c r="F3" i="6"/>
  <c r="E3" i="6"/>
  <c r="I2" i="6"/>
  <c r="G2" i="6"/>
  <c r="F2" i="6"/>
  <c r="E2" i="6"/>
  <c r="I1" i="6"/>
  <c r="G1" i="6"/>
  <c r="F1" i="6"/>
  <c r="E1" i="6"/>
  <c r="K5" i="6" l="1"/>
  <c r="K9" i="6"/>
  <c r="K13" i="6"/>
  <c r="K21" i="6"/>
  <c r="L5" i="6"/>
  <c r="L9" i="6"/>
  <c r="L13" i="6"/>
  <c r="L21" i="6"/>
  <c r="L25" i="6"/>
  <c r="J5" i="6"/>
  <c r="L3" i="6"/>
  <c r="L15" i="6"/>
  <c r="L19" i="6"/>
  <c r="L23" i="6"/>
  <c r="J13" i="6"/>
  <c r="N13" i="6" s="1"/>
  <c r="K3" i="6"/>
  <c r="K15" i="6"/>
  <c r="K19" i="6"/>
  <c r="K23" i="6"/>
  <c r="L4" i="6"/>
  <c r="L8" i="6"/>
  <c r="L16" i="6"/>
  <c r="L20" i="6"/>
  <c r="L24" i="6"/>
  <c r="K4" i="6"/>
  <c r="K8" i="6"/>
  <c r="K16" i="6"/>
  <c r="K20" i="6"/>
  <c r="K24" i="6"/>
  <c r="J15" i="6"/>
  <c r="J21" i="6"/>
  <c r="N21" i="6" s="1"/>
  <c r="K25" i="6"/>
  <c r="L2" i="6"/>
  <c r="L6" i="6"/>
  <c r="L14" i="6"/>
  <c r="L22" i="6"/>
  <c r="L26" i="6"/>
  <c r="J9" i="6"/>
  <c r="J25" i="6"/>
  <c r="K2" i="6"/>
  <c r="K6" i="6"/>
  <c r="K14" i="6"/>
  <c r="K22" i="6"/>
  <c r="K26" i="6"/>
  <c r="J26" i="6"/>
  <c r="N26" i="6" s="1"/>
  <c r="J6" i="6"/>
  <c r="J22" i="6"/>
  <c r="J16" i="6"/>
  <c r="N16" i="6" s="1"/>
  <c r="L12" i="6"/>
  <c r="K12" i="6"/>
  <c r="K10" i="6"/>
  <c r="J11" i="6"/>
  <c r="L11" i="6"/>
  <c r="K11" i="6"/>
  <c r="L10" i="6"/>
  <c r="J10" i="6"/>
  <c r="J4" i="6"/>
  <c r="J20" i="6"/>
  <c r="L17" i="6"/>
  <c r="J23" i="6"/>
  <c r="J8" i="6"/>
  <c r="N8" i="6" s="1"/>
  <c r="J24" i="6"/>
  <c r="J2" i="6"/>
  <c r="J14" i="6"/>
  <c r="J18" i="6"/>
  <c r="J12" i="6"/>
  <c r="J3" i="6"/>
  <c r="J19" i="6"/>
  <c r="K17" i="6"/>
  <c r="J17" i="6"/>
  <c r="L18" i="6"/>
  <c r="K18" i="6"/>
  <c r="E12" i="5"/>
  <c r="N4" i="6" l="1"/>
  <c r="N24" i="6"/>
  <c r="N5" i="6"/>
  <c r="N9" i="6"/>
  <c r="M15" i="6"/>
  <c r="M25" i="6"/>
  <c r="M12" i="6"/>
  <c r="N23" i="6"/>
  <c r="M5" i="6"/>
  <c r="N15" i="6"/>
  <c r="M16" i="6"/>
  <c r="N25" i="6"/>
  <c r="N20" i="6"/>
  <c r="M13" i="6"/>
  <c r="M21" i="6"/>
  <c r="M22" i="6"/>
  <c r="M11" i="6"/>
  <c r="M6" i="6"/>
  <c r="M4" i="6"/>
  <c r="N6" i="6"/>
  <c r="N22" i="6"/>
  <c r="M26" i="6"/>
  <c r="N2" i="6"/>
  <c r="M9" i="6"/>
  <c r="N11" i="6"/>
  <c r="N12" i="6"/>
  <c r="M10" i="6"/>
  <c r="N10" i="6"/>
  <c r="M17" i="6"/>
  <c r="M14" i="6"/>
  <c r="N14" i="6"/>
  <c r="N17" i="6"/>
  <c r="M23" i="6"/>
  <c r="M2" i="6"/>
  <c r="M18" i="6"/>
  <c r="M19" i="6"/>
  <c r="N19" i="6"/>
  <c r="N3" i="6"/>
  <c r="M3" i="6"/>
  <c r="M20" i="6"/>
  <c r="M24" i="6"/>
  <c r="M8" i="6"/>
  <c r="N18" i="6"/>
</calcChain>
</file>

<file path=xl/sharedStrings.xml><?xml version="1.0" encoding="utf-8"?>
<sst xmlns="http://schemas.openxmlformats.org/spreadsheetml/2006/main" count="340" uniqueCount="194">
  <si>
    <t>Title</t>
  </si>
  <si>
    <t>Description</t>
  </si>
  <si>
    <t>ShoreAttack</t>
  </si>
  <si>
    <t>Defense</t>
  </si>
  <si>
    <t>Duplication</t>
  </si>
  <si>
    <t>Type</t>
  </si>
  <si>
    <t>Tactic</t>
  </si>
  <si>
    <t>AV-8B Harrier II</t>
  </si>
  <si>
    <t>Electronic Warfare Attack</t>
  </si>
  <si>
    <t>Scuttlebutt</t>
  </si>
  <si>
    <t>Naval Intelligence</t>
  </si>
  <si>
    <t>KH-11 Key Hole</t>
  </si>
  <si>
    <t>Semper Fidelis</t>
  </si>
  <si>
    <t>Strategy</t>
  </si>
  <si>
    <t>NATO Allies</t>
  </si>
  <si>
    <t>You may play aircraft cards without a carrier as long as you control a face up ship at an additional cost of 2 per action</t>
  </si>
  <si>
    <t>The Long Winter</t>
  </si>
  <si>
    <t>Both players must discard 2 cards from their deck at the end of each turn</t>
  </si>
  <si>
    <t>State Controlled Media</t>
  </si>
  <si>
    <t>Disinformation Campaigns</t>
  </si>
  <si>
    <t>Arctic Warfare</t>
  </si>
  <si>
    <t>The Russians Used a Pencil</t>
  </si>
  <si>
    <t>Submarine</t>
  </si>
  <si>
    <t>Special Purposes: When flipped, opponent must reveal one card from their hand or hidden on the board</t>
  </si>
  <si>
    <t>Strategic Strike Capability: At the end of your turn, if this asset was not part of a combat, it deals 1 damage directly to your opponent</t>
  </si>
  <si>
    <t>Logistics</t>
  </si>
  <si>
    <t>Ship</t>
  </si>
  <si>
    <t>Fixed-Wing</t>
  </si>
  <si>
    <t>VTOL</t>
  </si>
  <si>
    <t>F-35B Lightning II</t>
  </si>
  <si>
    <t>F-35C  Lightning II</t>
  </si>
  <si>
    <t>Stealth Fighter: If the combined attack of stealth fighters + bonuses exceeds the combined defense of enemy assets, enemy assets do no damage in combat</t>
  </si>
  <si>
    <t>Roster</t>
  </si>
  <si>
    <t>USN</t>
  </si>
  <si>
    <t>Rosters</t>
  </si>
  <si>
    <t>RUS</t>
  </si>
  <si>
    <t>Return all ships to your hand, they can be replayed immediately. Play this only anytime you could play a strategy</t>
  </si>
  <si>
    <t>Attack</t>
  </si>
  <si>
    <t>LogisticsCapacity</t>
  </si>
  <si>
    <t>ShoreDefense</t>
  </si>
  <si>
    <t>Naval Station Norfolk</t>
  </si>
  <si>
    <t>Joint Base Pearl Harbor</t>
  </si>
  <si>
    <t>Naval Air Station Jacksonville</t>
  </si>
  <si>
    <t>Naval Base San Diego</t>
  </si>
  <si>
    <t>Naval Station Mayport</t>
  </si>
  <si>
    <t>Naval Air Station Corpus Christi</t>
  </si>
  <si>
    <t>Naval Air Station Joint Reserve Base Fort Worth</t>
  </si>
  <si>
    <t>Naval Base Kitsap</t>
  </si>
  <si>
    <t>Naval Air Station Patuxent River</t>
  </si>
  <si>
    <t>Naval Base Coronado</t>
  </si>
  <si>
    <t>Pine Gap</t>
  </si>
  <si>
    <t>RAINFALL: If controlled by a USN player, mark one enemy ship. That ship loses the stealth tag and cannot hide. If it is hidden, flip it. The target of this action may be changed during the first deployment step</t>
  </si>
  <si>
    <t>Marine Corps Base, Okinawa</t>
  </si>
  <si>
    <t>Joint Region Marianas, Guam</t>
  </si>
  <si>
    <t>Naval Support Activity Bahrain</t>
  </si>
  <si>
    <t>Guantanamo Bay</t>
  </si>
  <si>
    <t>Souda Naval Base, Crete</t>
  </si>
  <si>
    <t>Naval Support Activity Naples</t>
  </si>
  <si>
    <t>United States Fleet Activities Yokosuka</t>
  </si>
  <si>
    <t>Has +2 additional logistics capacity if not controlled by a USN player</t>
  </si>
  <si>
    <t>Grants 2 logistics capacity to the USN player if controlled by their opponent</t>
  </si>
  <si>
    <t>Your opponents must discard 1 card from their deck each turn for every Russian territory they control</t>
  </si>
  <si>
    <t>Uncommon Valor Was A Common Virtue</t>
  </si>
  <si>
    <t>You may choose one attack against a territory in which you have won the combat. You automatically succeed during the assault step for that territory.</t>
  </si>
  <si>
    <t>I Have Not Yet Begun To Fight</t>
  </si>
  <si>
    <t>AF Is Short On Water</t>
  </si>
  <si>
    <t>One military asset that participated in a previous combat this turn may participate in a second combat.</t>
  </si>
  <si>
    <t>Build 'em Faster Than They Can Sink 'Em</t>
  </si>
  <si>
    <t>Whenever a ship deals shore damage, it deals +1 damage</t>
  </si>
  <si>
    <t>Gunboat Diplomacy</t>
  </si>
  <si>
    <t>Friendly ships have +2 shore attack when assaulting undefended territories</t>
  </si>
  <si>
    <t>Whenever you lose a ship of logistics 3 or greater, draw a card</t>
  </si>
  <si>
    <t>One Million Deaths Is A Statistic</t>
  </si>
  <si>
    <t>Destroy one territory conquered this turn, it is placed in its original owners discard pile.</t>
  </si>
  <si>
    <t>First Use Nuclear Doctrine</t>
  </si>
  <si>
    <t>Destroy all attacking and defending ships engaged in one attack. The territory is also destroyed.</t>
  </si>
  <si>
    <t>Death By Natural Causes</t>
  </si>
  <si>
    <t>Ignore the effects of a tactic card</t>
  </si>
  <si>
    <t>You take no damage from direct assaults this turn</t>
  </si>
  <si>
    <t>Strategic Flexibility</t>
  </si>
  <si>
    <t>This strategy is a copy of your opponents current strategy or a strategy in their discard pile</t>
  </si>
  <si>
    <t>Beyond the Urals</t>
  </si>
  <si>
    <t>Strategic Paranoia</t>
  </si>
  <si>
    <t>If at any time you would be required to display cards in your hand, you may avoid this by discarding that many cards from your deck.</t>
  </si>
  <si>
    <t>Severomorsk</t>
  </si>
  <si>
    <t>Sevastopol</t>
  </si>
  <si>
    <t>Atstrakhan</t>
  </si>
  <si>
    <t>Vladivostok</t>
  </si>
  <si>
    <t>Petrapavlovsk-Kamchatskiy</t>
  </si>
  <si>
    <t>Mekhachkala</t>
  </si>
  <si>
    <t>Novorossiysk</t>
  </si>
  <si>
    <t>Kaliningrad, Kaliningrad Oblast</t>
  </si>
  <si>
    <t>Baltiysk</t>
  </si>
  <si>
    <t>Kronshtadt</t>
  </si>
  <si>
    <t>Tartus, Syria</t>
  </si>
  <si>
    <t>Provides -1 logistics capacity if owned by a non-Russian player</t>
  </si>
  <si>
    <t>Normalized Attack</t>
  </si>
  <si>
    <t>Normalized Defense</t>
  </si>
  <si>
    <t>Norm Combined</t>
  </si>
  <si>
    <t>NormShore</t>
  </si>
  <si>
    <t>Norm Combat</t>
  </si>
  <si>
    <t>Lada Class SSK</t>
  </si>
  <si>
    <t>Yassen Class SSGN</t>
  </si>
  <si>
    <t>Kondor SSN</t>
  </si>
  <si>
    <t>AEGIS: +2 Help Defense</t>
  </si>
  <si>
    <t>F/A-18 Superhornet Strike Squadron</t>
  </si>
  <si>
    <t>Zumwalt Class DDG</t>
  </si>
  <si>
    <t>Ticonderoga Class CG</t>
  </si>
  <si>
    <t>Arleigh Burke Class DDG</t>
  </si>
  <si>
    <t>S-300 (S): +1 Help Defense</t>
  </si>
  <si>
    <t>S-300 (L): +2 Help Defense</t>
  </si>
  <si>
    <t>Ohio Class SSGN</t>
  </si>
  <si>
    <t>Virginia Class SSN</t>
  </si>
  <si>
    <t>Seawolf Class SSN</t>
  </si>
  <si>
    <t>Wasp Class LHA</t>
  </si>
  <si>
    <t>America Class LHA</t>
  </si>
  <si>
    <t>Gerald R Ford CVN</t>
  </si>
  <si>
    <t>Nimitz Class CVN</t>
  </si>
  <si>
    <t>Oscar II SSGN</t>
  </si>
  <si>
    <t>Mig-29K Strike Squadron</t>
  </si>
  <si>
    <t>Su-33 Flanker-D Strike Squadron</t>
  </si>
  <si>
    <t>Gorshkov Class FFG</t>
  </si>
  <si>
    <t>Udaloy Class DDG</t>
  </si>
  <si>
    <t>Slava Class CG</t>
  </si>
  <si>
    <t>Kirov Class CGN</t>
  </si>
  <si>
    <t>Kuznetsov Class CV</t>
  </si>
  <si>
    <t>ASW</t>
  </si>
  <si>
    <t>AIR</t>
  </si>
  <si>
    <t>Akula Class SSN</t>
  </si>
  <si>
    <t>Image</t>
  </si>
  <si>
    <t>Images/nimitz.jpg</t>
  </si>
  <si>
    <t>Images/ford.jpg</t>
  </si>
  <si>
    <t>Images/wasp.jpg</t>
  </si>
  <si>
    <t>Images/america.jpg</t>
  </si>
  <si>
    <t>Images/seawolf.jpg</t>
  </si>
  <si>
    <t>Images/virginia.jpg</t>
  </si>
  <si>
    <t>Images/ohio.jpg</t>
  </si>
  <si>
    <t>Images/ticonderoga.jpg</t>
  </si>
  <si>
    <t>Images/arleighburke.jpg</t>
  </si>
  <si>
    <t>Images/zumwalt.jpg</t>
  </si>
  <si>
    <t>Images/f18.jpg</t>
  </si>
  <si>
    <t>Images/f35b.jpg</t>
  </si>
  <si>
    <t>Images/f35c.jpg</t>
  </si>
  <si>
    <t>Images/harrier.jpg</t>
  </si>
  <si>
    <t>Images/kuznetsov.jpg</t>
  </si>
  <si>
    <t>Images/kirov.jpg</t>
  </si>
  <si>
    <t>Images/slava.jpg</t>
  </si>
  <si>
    <t>Images/udaloy.jpg</t>
  </si>
  <si>
    <t>Images/gorshkov.jpg</t>
  </si>
  <si>
    <t>Images/yasen.jpg</t>
  </si>
  <si>
    <t>Images/lada.jpg</t>
  </si>
  <si>
    <t>Images/oscar2.jpg</t>
  </si>
  <si>
    <t>Images/mig29k.jpg</t>
  </si>
  <si>
    <t>Images/su33.jpg</t>
  </si>
  <si>
    <t>Images/kondor.jpg</t>
  </si>
  <si>
    <t>Images/akula.jpg</t>
  </si>
  <si>
    <t>CATOBAR: Compatible with all carrier aircraft squadrons</t>
  </si>
  <si>
    <t>Ambush: This asset deals damage before other assets in combat. Any assets destroyed are removed and do not participate in combat.</t>
  </si>
  <si>
    <t>E-2C Hawkeye: All friendly air squadrons in combat with this asset have +1 attack and  defense</t>
  </si>
  <si>
    <t>Hidden: Can be played face down. Must turn face up when it attacks or blocks, and may turn face up as a tactic.</t>
  </si>
  <si>
    <t>STOBAR: Compatible with STOBAR and VTOL squadrons</t>
  </si>
  <si>
    <t>VTOL: Compatible with all VTOL carrier aircraft squadrons</t>
  </si>
  <si>
    <t>UNUSED</t>
  </si>
  <si>
    <t>Coastal Defender: Cannot attack</t>
  </si>
  <si>
    <t>Commerce Raider: Deals damage during assault with attack instead of shore attack</t>
  </si>
  <si>
    <t>E-2D Hawkeye-I: All friendly air squadrons in combat with this asset have +1 attack and  defense. Enemy air squadrons lose Ambush</t>
  </si>
  <si>
    <t>That's the Spirit!</t>
  </si>
  <si>
    <t>Reveal all opposing ships</t>
  </si>
  <si>
    <t>Look at and reorder the top 4 cards of your deck. You may put any number on the bottom of your deck</t>
  </si>
  <si>
    <t>Retrieve one card from your discard pile and put it on top of your deck</t>
  </si>
  <si>
    <t>Flip All Opposing Ships</t>
  </si>
  <si>
    <t>Deal 6 damage to one face-up ship</t>
  </si>
  <si>
    <t>Images/scuttlebutt.jpg</t>
  </si>
  <si>
    <t>Images/midway.jpg</t>
  </si>
  <si>
    <t>Images/keyhole.jpg</t>
  </si>
  <si>
    <t>Images/semperfi.jpg</t>
  </si>
  <si>
    <t>Images/buildem.jpg</t>
  </si>
  <si>
    <t>Images/valor.jpg</t>
  </si>
  <si>
    <t>Images/fight.jpg</t>
  </si>
  <si>
    <t>Images/gundiplomacy.jpg</t>
  </si>
  <si>
    <t>Images/winter.jpg</t>
  </si>
  <si>
    <t>Images/statemedia.jpg</t>
  </si>
  <si>
    <t>Images/disinformation.jpg</t>
  </si>
  <si>
    <t>Images/arcticwar.jpg</t>
  </si>
  <si>
    <t>Images/sputnik.jpg</t>
  </si>
  <si>
    <t>Images/russialand.jpg</t>
  </si>
  <si>
    <t>Images/putingun.jpg</t>
  </si>
  <si>
    <t>Images/urals.jpg</t>
  </si>
  <si>
    <t>Images/b2.jpg</t>
  </si>
  <si>
    <t>You oppone must discard 2 cards from their hand. If they have fewer than 2 cards, the remainder must be discarded from their deck.</t>
  </si>
  <si>
    <t>Your submarines have an additional 1 defense</t>
  </si>
  <si>
    <t>Ships you control require -1 logistics</t>
  </si>
  <si>
    <t>In Soviet Russia, Land Conquers You</t>
  </si>
  <si>
    <t>Regain control of one territory you've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</si>
</sst>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 Cost</a:t>
            </a:r>
            <a:r>
              <a:rPr lang="en-US" baseline="0"/>
              <a:t> Efficiency by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balance!$M$1</c:f>
              <c:strCache>
                <c:ptCount val="1"/>
                <c:pt idx="0">
                  <c:v>Norm Combined</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F89126C3-7951-42F0-AEBE-1B904EA3948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1E04-41CA-9D67-7C598562139A}"/>
                </c:ext>
              </c:extLst>
            </c:dLbl>
            <c:dLbl>
              <c:idx val="1"/>
              <c:tx>
                <c:rich>
                  <a:bodyPr/>
                  <a:lstStyle/>
                  <a:p>
                    <a:fld id="{4AC7F1E9-EABA-461B-B6A0-7900DEE8A88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1E04-41CA-9D67-7C598562139A}"/>
                </c:ext>
              </c:extLst>
            </c:dLbl>
            <c:dLbl>
              <c:idx val="2"/>
              <c:tx>
                <c:rich>
                  <a:bodyPr/>
                  <a:lstStyle/>
                  <a:p>
                    <a:fld id="{248090E4-86BE-4C9C-A3BC-E1C2BD3343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1E04-41CA-9D67-7C598562139A}"/>
                </c:ext>
              </c:extLst>
            </c:dLbl>
            <c:dLbl>
              <c:idx val="3"/>
              <c:tx>
                <c:rich>
                  <a:bodyPr/>
                  <a:lstStyle/>
                  <a:p>
                    <a:fld id="{F9A6D984-9430-4F96-9331-D580739B08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1E04-41CA-9D67-7C598562139A}"/>
                </c:ext>
              </c:extLst>
            </c:dLbl>
            <c:dLbl>
              <c:idx val="4"/>
              <c:tx>
                <c:rich>
                  <a:bodyPr/>
                  <a:lstStyle/>
                  <a:p>
                    <a:fld id="{C45F9DE7-F66C-4184-99E1-12AC05FC44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1E04-41CA-9D67-7C598562139A}"/>
                </c:ext>
              </c:extLst>
            </c:dLbl>
            <c:dLbl>
              <c:idx val="5"/>
              <c:tx>
                <c:rich>
                  <a:bodyPr/>
                  <a:lstStyle/>
                  <a:p>
                    <a:fld id="{D945787A-966B-4C56-96BA-68A408E595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1E04-41CA-9D67-7C598562139A}"/>
                </c:ext>
              </c:extLst>
            </c:dLbl>
            <c:dLbl>
              <c:idx val="6"/>
              <c:tx>
                <c:rich>
                  <a:bodyPr/>
                  <a:lstStyle/>
                  <a:p>
                    <a:fld id="{FFC399B9-124F-486F-85E3-02D1318862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1E04-41CA-9D67-7C598562139A}"/>
                </c:ext>
              </c:extLst>
            </c:dLbl>
            <c:dLbl>
              <c:idx val="7"/>
              <c:tx>
                <c:rich>
                  <a:bodyPr/>
                  <a:lstStyle/>
                  <a:p>
                    <a:fld id="{69EA6BAF-0E70-4524-ABFE-280F90577E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1E04-41CA-9D67-7C598562139A}"/>
                </c:ext>
              </c:extLst>
            </c:dLbl>
            <c:dLbl>
              <c:idx val="8"/>
              <c:tx>
                <c:rich>
                  <a:bodyPr/>
                  <a:lstStyle/>
                  <a:p>
                    <a:fld id="{A1A9312D-B631-4FB2-9DD4-A011C3EC80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1E04-41CA-9D67-7C598562139A}"/>
                </c:ext>
              </c:extLst>
            </c:dLbl>
            <c:dLbl>
              <c:idx val="9"/>
              <c:tx>
                <c:rich>
                  <a:bodyPr/>
                  <a:lstStyle/>
                  <a:p>
                    <a:fld id="{63EA3426-E31A-4C6E-8B82-2F47A6F7591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1E04-41CA-9D67-7C598562139A}"/>
                </c:ext>
              </c:extLst>
            </c:dLbl>
            <c:dLbl>
              <c:idx val="10"/>
              <c:tx>
                <c:rich>
                  <a:bodyPr/>
                  <a:lstStyle/>
                  <a:p>
                    <a:fld id="{68853042-E9A8-4BE6-A3E4-DF43A57AD2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1E04-41CA-9D67-7C598562139A}"/>
                </c:ext>
              </c:extLst>
            </c:dLbl>
            <c:dLbl>
              <c:idx val="11"/>
              <c:tx>
                <c:rich>
                  <a:bodyPr/>
                  <a:lstStyle/>
                  <a:p>
                    <a:fld id="{BFC1022D-CD96-41BD-BB50-226FBCF50A3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1E04-41CA-9D67-7C598562139A}"/>
                </c:ext>
              </c:extLst>
            </c:dLbl>
            <c:dLbl>
              <c:idx val="12"/>
              <c:tx>
                <c:rich>
                  <a:bodyPr/>
                  <a:lstStyle/>
                  <a:p>
                    <a:fld id="{67B2FB76-8742-4452-AC0E-B429E4C90F7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1E04-41CA-9D67-7C598562139A}"/>
                </c:ext>
              </c:extLst>
            </c:dLbl>
            <c:dLbl>
              <c:idx val="13"/>
              <c:tx>
                <c:rich>
                  <a:bodyPr/>
                  <a:lstStyle/>
                  <a:p>
                    <a:fld id="{A2B235E7-1B3B-414C-BE26-8F8E86151DE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1E04-41CA-9D67-7C598562139A}"/>
                </c:ext>
              </c:extLst>
            </c:dLbl>
            <c:dLbl>
              <c:idx val="14"/>
              <c:tx>
                <c:rich>
                  <a:bodyPr/>
                  <a:lstStyle/>
                  <a:p>
                    <a:fld id="{EF765A96-A5E5-4CCC-A155-6EE9ACD174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1E04-41CA-9D67-7C598562139A}"/>
                </c:ext>
              </c:extLst>
            </c:dLbl>
            <c:dLbl>
              <c:idx val="15"/>
              <c:tx>
                <c:rich>
                  <a:bodyPr/>
                  <a:lstStyle/>
                  <a:p>
                    <a:fld id="{1B3D6417-FFCB-4ACC-9EB2-76C64F33FD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1E04-41CA-9D67-7C598562139A}"/>
                </c:ext>
              </c:extLst>
            </c:dLbl>
            <c:dLbl>
              <c:idx val="16"/>
              <c:tx>
                <c:rich>
                  <a:bodyPr/>
                  <a:lstStyle/>
                  <a:p>
                    <a:fld id="{7278A91C-1C2A-4B9E-95EC-D9B5494D4C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1E04-41CA-9D67-7C598562139A}"/>
                </c:ext>
              </c:extLst>
            </c:dLbl>
            <c:dLbl>
              <c:idx val="17"/>
              <c:tx>
                <c:rich>
                  <a:bodyPr/>
                  <a:lstStyle/>
                  <a:p>
                    <a:fld id="{2BB6C9F7-CA30-4392-AED7-31F34934D3D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1E04-41CA-9D67-7C598562139A}"/>
                </c:ext>
              </c:extLst>
            </c:dLbl>
            <c:dLbl>
              <c:idx val="18"/>
              <c:tx>
                <c:rich>
                  <a:bodyPr/>
                  <a:lstStyle/>
                  <a:p>
                    <a:fld id="{32195216-E9DF-40AA-B91B-C3DEC9A692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1E04-41CA-9D67-7C598562139A}"/>
                </c:ext>
              </c:extLst>
            </c:dLbl>
            <c:dLbl>
              <c:idx val="19"/>
              <c:tx>
                <c:rich>
                  <a:bodyPr/>
                  <a:lstStyle/>
                  <a:p>
                    <a:fld id="{1E14549A-ECD5-4148-8394-5481CFDDAD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1E04-41CA-9D67-7C598562139A}"/>
                </c:ext>
              </c:extLst>
            </c:dLbl>
            <c:dLbl>
              <c:idx val="20"/>
              <c:tx>
                <c:rich>
                  <a:bodyPr/>
                  <a:lstStyle/>
                  <a:p>
                    <a:fld id="{E7D70241-9417-4DD9-992F-4A0CB561A2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1E04-41CA-9D67-7C598562139A}"/>
                </c:ext>
              </c:extLst>
            </c:dLbl>
            <c:dLbl>
              <c:idx val="21"/>
              <c:tx>
                <c:rich>
                  <a:bodyPr/>
                  <a:lstStyle/>
                  <a:p>
                    <a:fld id="{1B41F497-68B2-42FF-8EC3-4C1BA31163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1E04-41CA-9D67-7C598562139A}"/>
                </c:ext>
              </c:extLst>
            </c:dLbl>
            <c:dLbl>
              <c:idx val="22"/>
              <c:tx>
                <c:rich>
                  <a:bodyPr/>
                  <a:lstStyle/>
                  <a:p>
                    <a:fld id="{6BD0C71D-0BE7-4B18-AAFF-28E9030FB86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1E04-41CA-9D67-7C598562139A}"/>
                </c:ext>
              </c:extLst>
            </c:dLbl>
            <c:dLbl>
              <c:idx val="23"/>
              <c:tx>
                <c:rich>
                  <a:bodyPr/>
                  <a:lstStyle/>
                  <a:p>
                    <a:fld id="{D64F7A5E-3EA9-4BCD-895F-F5D0E1AC7A9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1E04-41CA-9D67-7C598562139A}"/>
                </c:ext>
              </c:extLst>
            </c:dLbl>
            <c:dLbl>
              <c:idx val="24"/>
              <c:tx>
                <c:rich>
                  <a:bodyPr/>
                  <a:lstStyle/>
                  <a:p>
                    <a:fld id="{97887A24-F05D-4DF2-ACA5-A2193724C9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1E04-41CA-9D67-7C598562139A}"/>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1E04-41CA-9D67-7C598562139A}"/>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1E04-41CA-9D67-7C598562139A}"/>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1E04-41CA-9D67-7C598562139A}"/>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1E04-41CA-9D67-7C598562139A}"/>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1E04-41CA-9D67-7C598562139A}"/>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1E04-41CA-9D67-7C598562139A}"/>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1E04-41CA-9D67-7C598562139A}"/>
                </c:ext>
              </c:extLst>
            </c:dLbl>
            <c:dLbl>
              <c:idx val="3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8-1E04-41CA-9D67-7C598562139A}"/>
                </c:ext>
              </c:extLst>
            </c:dLbl>
            <c:dLbl>
              <c:idx val="3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9-1E04-41CA-9D67-7C598562139A}"/>
                </c:ext>
              </c:extLst>
            </c:dLbl>
            <c:dLbl>
              <c:idx val="3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A-1E04-41CA-9D67-7C598562139A}"/>
                </c:ext>
              </c:extLst>
            </c:dLbl>
            <c:dLbl>
              <c:idx val="3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1E04-41CA-9D67-7C598562139A}"/>
                </c:ext>
              </c:extLst>
            </c:dLbl>
            <c:dLbl>
              <c:idx val="3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C-1E04-41CA-9D67-7C598562139A}"/>
                </c:ext>
              </c:extLst>
            </c:dLbl>
            <c:dLbl>
              <c:idx val="3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D-1E04-41CA-9D67-7C598562139A}"/>
                </c:ext>
              </c:extLst>
            </c:dLbl>
            <c:dLbl>
              <c:idx val="3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E-1E04-41CA-9D67-7C598562139A}"/>
                </c:ext>
              </c:extLst>
            </c:dLbl>
            <c:dLbl>
              <c:idx val="3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F-1E04-41CA-9D67-7C598562139A}"/>
                </c:ext>
              </c:extLst>
            </c:dLbl>
            <c:dLbl>
              <c:idx val="4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0-1E04-41CA-9D67-7C598562139A}"/>
                </c:ext>
              </c:extLst>
            </c:dLbl>
            <c:dLbl>
              <c:idx val="4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1-1E04-41CA-9D67-7C598562139A}"/>
                </c:ext>
              </c:extLst>
            </c:dLbl>
            <c:dLbl>
              <c:idx val="4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2-1E04-41CA-9D67-7C598562139A}"/>
                </c:ext>
              </c:extLst>
            </c:dLbl>
            <c:dLbl>
              <c:idx val="4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3-1E04-41CA-9D67-7C598562139A}"/>
                </c:ext>
              </c:extLst>
            </c:dLbl>
            <c:dLbl>
              <c:idx val="4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4-1E04-41CA-9D67-7C598562139A}"/>
                </c:ext>
              </c:extLst>
            </c:dLbl>
            <c:dLbl>
              <c:idx val="4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5-1E04-41CA-9D67-7C598562139A}"/>
                </c:ext>
              </c:extLst>
            </c:dLbl>
            <c:dLbl>
              <c:idx val="4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6-1E04-41CA-9D67-7C598562139A}"/>
                </c:ext>
              </c:extLst>
            </c:dLbl>
            <c:dLbl>
              <c:idx val="4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7-1E04-41CA-9D67-7C598562139A}"/>
                </c:ext>
              </c:extLst>
            </c:dLbl>
            <c:dLbl>
              <c:idx val="4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8-1E04-41CA-9D67-7C59856213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poly"/>
            <c:order val="2"/>
            <c:dispRSqr val="0"/>
            <c:dispEq val="0"/>
          </c:trendline>
          <c:xVal>
            <c:numRef>
              <c:f>balance!$G$2:$G$50</c:f>
              <c:numCache>
                <c:formatCode>General</c:formatCode>
                <c:ptCount val="49"/>
                <c:pt idx="0">
                  <c:v>8</c:v>
                </c:pt>
                <c:pt idx="1">
                  <c:v>9</c:v>
                </c:pt>
                <c:pt idx="2">
                  <c:v>6</c:v>
                </c:pt>
                <c:pt idx="3">
                  <c:v>6</c:v>
                </c:pt>
                <c:pt idx="4">
                  <c:v>5</c:v>
                </c:pt>
                <c:pt idx="5">
                  <c:v>0</c:v>
                </c:pt>
                <c:pt idx="6">
                  <c:v>4</c:v>
                </c:pt>
                <c:pt idx="7">
                  <c:v>6</c:v>
                </c:pt>
                <c:pt idx="8">
                  <c:v>4</c:v>
                </c:pt>
                <c:pt idx="9">
                  <c:v>3</c:v>
                </c:pt>
                <c:pt idx="10">
                  <c:v>6</c:v>
                </c:pt>
                <c:pt idx="11">
                  <c:v>2</c:v>
                </c:pt>
                <c:pt idx="12">
                  <c:v>3</c:v>
                </c:pt>
                <c:pt idx="13">
                  <c:v>2</c:v>
                </c:pt>
                <c:pt idx="14">
                  <c:v>1</c:v>
                </c:pt>
                <c:pt idx="15">
                  <c:v>7</c:v>
                </c:pt>
                <c:pt idx="16">
                  <c:v>6</c:v>
                </c:pt>
                <c:pt idx="17">
                  <c:v>3</c:v>
                </c:pt>
                <c:pt idx="18">
                  <c:v>2</c:v>
                </c:pt>
                <c:pt idx="19">
                  <c:v>1</c:v>
                </c:pt>
                <c:pt idx="20">
                  <c:v>3</c:v>
                </c:pt>
                <c:pt idx="21">
                  <c:v>1</c:v>
                </c:pt>
                <c:pt idx="22">
                  <c:v>5</c:v>
                </c:pt>
                <c:pt idx="23">
                  <c:v>1</c:v>
                </c:pt>
                <c:pt idx="24">
                  <c:v>1</c:v>
                </c:pt>
              </c:numCache>
            </c:numRef>
          </c:xVal>
          <c:yVal>
            <c:numRef>
              <c:f>balance!$M$2:$M$50</c:f>
              <c:numCache>
                <c:formatCode>General</c:formatCode>
                <c:ptCount val="49"/>
                <c:pt idx="0">
                  <c:v>0.5</c:v>
                </c:pt>
                <c:pt idx="1">
                  <c:v>0.44444444444444442</c:v>
                </c:pt>
                <c:pt idx="2">
                  <c:v>1.3333333333333333</c:v>
                </c:pt>
                <c:pt idx="3">
                  <c:v>1.3333333333333335</c:v>
                </c:pt>
                <c:pt idx="4">
                  <c:v>1.6</c:v>
                </c:pt>
                <c:pt idx="5">
                  <c:v>0</c:v>
                </c:pt>
                <c:pt idx="6">
                  <c:v>1.75</c:v>
                </c:pt>
                <c:pt idx="7">
                  <c:v>2</c:v>
                </c:pt>
                <c:pt idx="8">
                  <c:v>1.5</c:v>
                </c:pt>
                <c:pt idx="9">
                  <c:v>1.6666666666666665</c:v>
                </c:pt>
                <c:pt idx="10">
                  <c:v>1.1666666666666667</c:v>
                </c:pt>
                <c:pt idx="11">
                  <c:v>5.5</c:v>
                </c:pt>
                <c:pt idx="12">
                  <c:v>3</c:v>
                </c:pt>
                <c:pt idx="13">
                  <c:v>5</c:v>
                </c:pt>
                <c:pt idx="14">
                  <c:v>8</c:v>
                </c:pt>
                <c:pt idx="15">
                  <c:v>1.857142857142857</c:v>
                </c:pt>
                <c:pt idx="16">
                  <c:v>2.6666666666666665</c:v>
                </c:pt>
                <c:pt idx="17">
                  <c:v>2.6666666666666665</c:v>
                </c:pt>
                <c:pt idx="18">
                  <c:v>3</c:v>
                </c:pt>
                <c:pt idx="19">
                  <c:v>6</c:v>
                </c:pt>
                <c:pt idx="20">
                  <c:v>2</c:v>
                </c:pt>
                <c:pt idx="21">
                  <c:v>4</c:v>
                </c:pt>
                <c:pt idx="22">
                  <c:v>1.6</c:v>
                </c:pt>
                <c:pt idx="23">
                  <c:v>10</c:v>
                </c:pt>
                <c:pt idx="24">
                  <c:v>11</c:v>
                </c:pt>
              </c:numCache>
            </c:numRef>
          </c:yVal>
          <c:smooth val="0"/>
          <c:extLst>
            <c:ext xmlns:c15="http://schemas.microsoft.com/office/drawing/2012/chart" uri="{02D57815-91ED-43cb-92C2-25804820EDAC}">
              <c15:datalabelsRange>
                <c15:f>balance!$A$2:$A$26</c15:f>
                <c15:dlblRangeCache>
                  <c:ptCount val="25"/>
                  <c:pt idx="0">
                    <c:v>Nimitz Class CVN</c:v>
                  </c:pt>
                  <c:pt idx="1">
                    <c:v>Gerald R Ford CVN</c:v>
                  </c:pt>
                  <c:pt idx="2">
                    <c:v>Wasp Class LHA</c:v>
                  </c:pt>
                  <c:pt idx="3">
                    <c:v>America Class LHA</c:v>
                  </c:pt>
                  <c:pt idx="4">
                    <c:v>Seawolf Class SSN</c:v>
                  </c:pt>
                  <c:pt idx="5">
                    <c:v>#REF!</c:v>
                  </c:pt>
                  <c:pt idx="6">
                    <c:v>Virginia Class SSN</c:v>
                  </c:pt>
                  <c:pt idx="7">
                    <c:v>Ohio Class SSGN</c:v>
                  </c:pt>
                  <c:pt idx="8">
                    <c:v>Ticonderoga Class CG</c:v>
                  </c:pt>
                  <c:pt idx="9">
                    <c:v>Arleigh Burke Class DDG</c:v>
                  </c:pt>
                  <c:pt idx="10">
                    <c:v>Zumwalt Class DDG</c:v>
                  </c:pt>
                  <c:pt idx="11">
                    <c:v>F/A-18 Superhornet Strike Squadron</c:v>
                  </c:pt>
                  <c:pt idx="12">
                    <c:v>F-35B Lightning II</c:v>
                  </c:pt>
                  <c:pt idx="13">
                    <c:v>F-35C  Lightning II</c:v>
                  </c:pt>
                  <c:pt idx="14">
                    <c:v>AV-8B Harrier II</c:v>
                  </c:pt>
                  <c:pt idx="15">
                    <c:v>Kuznetsov Class CV</c:v>
                  </c:pt>
                  <c:pt idx="16">
                    <c:v>Kirov Class CGN</c:v>
                  </c:pt>
                  <c:pt idx="17">
                    <c:v>Slava Class CG</c:v>
                  </c:pt>
                  <c:pt idx="18">
                    <c:v>Udaloy Class DDG</c:v>
                  </c:pt>
                  <c:pt idx="19">
                    <c:v>Gorshkov Class FFG</c:v>
                  </c:pt>
                  <c:pt idx="20">
                    <c:v>Yassen Class SSGN</c:v>
                  </c:pt>
                  <c:pt idx="21">
                    <c:v>Lada Class SSK</c:v>
                  </c:pt>
                  <c:pt idx="22">
                    <c:v>Oscar II SSGN</c:v>
                  </c:pt>
                  <c:pt idx="23">
                    <c:v>Mig-29K Strike Squadron</c:v>
                  </c:pt>
                  <c:pt idx="24">
                    <c:v>Su-33 Flanker-D Strike Squadron</c:v>
                  </c:pt>
                </c15:dlblRangeCache>
              </c15:datalabelsRange>
            </c:ext>
            <c:ext xmlns:c16="http://schemas.microsoft.com/office/drawing/2014/chart" uri="{C3380CC4-5D6E-409C-BE32-E72D297353CC}">
              <c16:uniqueId val="{00000000-1E04-41CA-9D67-7C598562139A}"/>
            </c:ext>
          </c:extLst>
        </c:ser>
        <c:dLbls>
          <c:showLegendKey val="0"/>
          <c:showVal val="0"/>
          <c:showCatName val="0"/>
          <c:showSerName val="0"/>
          <c:showPercent val="0"/>
          <c:showBubbleSize val="0"/>
        </c:dLbls>
        <c:axId val="1982034512"/>
        <c:axId val="1983383248"/>
      </c:scatterChart>
      <c:valAx>
        <c:axId val="1982034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Logistics</a:t>
                </a:r>
              </a:p>
              <a:p>
                <a:pPr>
                  <a:defRPr/>
                </a:pPr>
                <a:r>
                  <a:rPr lang="en-US"/>
                  <a:t>Cost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383248"/>
        <c:crosses val="autoZero"/>
        <c:crossBetween val="midCat"/>
      </c:valAx>
      <c:valAx>
        <c:axId val="198338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t>
                </a:r>
                <a:r>
                  <a:rPr lang="en-US" baseline="0"/>
                  <a:t> Combined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34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257174</xdr:colOff>
      <xdr:row>30</xdr:row>
      <xdr:rowOff>14286</xdr:rowOff>
    </xdr:from>
    <xdr:to>
      <xdr:col>16</xdr:col>
      <xdr:colOff>323850</xdr:colOff>
      <xdr:row>78</xdr:row>
      <xdr:rowOff>85725</xdr:rowOff>
    </xdr:to>
    <xdr:graphicFrame macro="">
      <xdr:nvGraphicFramePr>
        <xdr:cNvPr id="3" name="Chart 2">
          <a:extLst>
            <a:ext uri="{FF2B5EF4-FFF2-40B4-BE49-F238E27FC236}">
              <a16:creationId xmlns:a16="http://schemas.microsoft.com/office/drawing/2014/main" id="{92DABE7B-5DF3-4952-8CFF-28D9C6F10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3C54-FC77-4A57-AEDF-D4D1B82432EF}">
  <dimension ref="A1:M27"/>
  <sheetViews>
    <sheetView tabSelected="1" zoomScaleNormal="100" workbookViewId="0">
      <pane ySplit="1" topLeftCell="A11" activePane="bottomLeft" state="frozen"/>
      <selection pane="bottomLeft" activeCell="E20" sqref="E20"/>
    </sheetView>
  </sheetViews>
  <sheetFormatPr defaultRowHeight="15" x14ac:dyDescent="0.25"/>
  <cols>
    <col min="1" max="1" width="26.85546875" customWidth="1"/>
    <col min="2" max="2" width="33.140625" customWidth="1"/>
    <col min="5" max="5" width="8.7109375" customWidth="1"/>
    <col min="6" max="6" width="12.5703125" customWidth="1"/>
    <col min="7" max="7" width="11.42578125" customWidth="1"/>
    <col min="8" max="8" width="8.5703125" customWidth="1"/>
    <col min="9" max="9" width="9.28515625" customWidth="1"/>
    <col min="10" max="10" width="15.42578125" customWidth="1"/>
    <col min="11" max="11" width="11.28515625" customWidth="1"/>
    <col min="12" max="12" width="128.28515625" style="1" customWidth="1"/>
    <col min="13" max="13" width="37.140625" customWidth="1"/>
  </cols>
  <sheetData>
    <row r="1" spans="1:13" x14ac:dyDescent="0.25">
      <c r="A1" t="s">
        <v>4</v>
      </c>
      <c r="B1" t="s">
        <v>0</v>
      </c>
      <c r="D1" t="s">
        <v>127</v>
      </c>
      <c r="E1" t="s">
        <v>126</v>
      </c>
      <c r="F1" t="s">
        <v>37</v>
      </c>
      <c r="G1" t="s">
        <v>2</v>
      </c>
      <c r="H1" t="s">
        <v>3</v>
      </c>
      <c r="I1" t="s">
        <v>25</v>
      </c>
      <c r="J1" t="s">
        <v>34</v>
      </c>
      <c r="K1" t="s">
        <v>5</v>
      </c>
      <c r="L1" s="1" t="s">
        <v>1</v>
      </c>
      <c r="M1" t="s">
        <v>129</v>
      </c>
    </row>
    <row r="2" spans="1:13" ht="87.75" customHeight="1" x14ac:dyDescent="0.25">
      <c r="A2">
        <v>2</v>
      </c>
      <c r="B2" t="s">
        <v>117</v>
      </c>
      <c r="F2">
        <v>0</v>
      </c>
      <c r="G2">
        <v>0</v>
      </c>
      <c r="H2">
        <v>4</v>
      </c>
      <c r="I2">
        <v>8</v>
      </c>
      <c r="J2" t="s">
        <v>33</v>
      </c>
      <c r="K2" t="s">
        <v>26</v>
      </c>
      <c r="L2" s="1" t="str">
        <f>ship_effects!$A3&amp;CHAR(10)&amp;ship_effects!$A4&amp;CHAR(10)</f>
        <v xml:space="preserve">CATOBAR: Compatible with all carrier aircraft squadrons
E-2C Hawkeye: All friendly air squadrons in combat with this asset have +1 attack and  defense
</v>
      </c>
      <c r="M2" t="s">
        <v>130</v>
      </c>
    </row>
    <row r="3" spans="1:13" ht="87.75" customHeight="1" x14ac:dyDescent="0.25">
      <c r="A3">
        <v>0</v>
      </c>
      <c r="B3" t="s">
        <v>116</v>
      </c>
      <c r="F3">
        <v>0</v>
      </c>
      <c r="G3">
        <v>0</v>
      </c>
      <c r="H3">
        <v>4</v>
      </c>
      <c r="I3">
        <v>9</v>
      </c>
      <c r="J3" t="s">
        <v>33</v>
      </c>
      <c r="K3" t="s">
        <v>26</v>
      </c>
      <c r="L3" s="1" t="str">
        <f>ship_effects!$A3&amp;CHAR(10)&amp;ship_effects!$A25</f>
        <v>CATOBAR: Compatible with all carrier aircraft squadrons
E-2D Hawkeye-I: All friendly air squadrons in combat with this asset have +1 attack and  defense. Enemy air squadrons lose Ambush</v>
      </c>
      <c r="M3" t="s">
        <v>131</v>
      </c>
    </row>
    <row r="4" spans="1:13" ht="87.75" customHeight="1" x14ac:dyDescent="0.25">
      <c r="A4">
        <v>3</v>
      </c>
      <c r="B4" t="s">
        <v>114</v>
      </c>
      <c r="F4">
        <v>0</v>
      </c>
      <c r="G4">
        <v>6</v>
      </c>
      <c r="H4">
        <v>2</v>
      </c>
      <c r="I4">
        <v>6</v>
      </c>
      <c r="J4" t="s">
        <v>33</v>
      </c>
      <c r="K4" t="s">
        <v>26</v>
      </c>
      <c r="L4" s="1" t="str">
        <f>ship_effects!$A6&amp;CHAR(10)</f>
        <v xml:space="preserve">VTOL: Compatible with all VTOL carrier aircraft squadrons
</v>
      </c>
      <c r="M4" t="s">
        <v>132</v>
      </c>
    </row>
    <row r="5" spans="1:13" ht="87.75" customHeight="1" x14ac:dyDescent="0.25">
      <c r="A5">
        <v>0</v>
      </c>
      <c r="B5" t="s">
        <v>115</v>
      </c>
      <c r="F5">
        <v>0</v>
      </c>
      <c r="G5">
        <v>5</v>
      </c>
      <c r="H5">
        <v>3</v>
      </c>
      <c r="I5">
        <v>6</v>
      </c>
      <c r="J5" t="s">
        <v>33</v>
      </c>
      <c r="K5" t="s">
        <v>26</v>
      </c>
      <c r="L5" s="1" t="str">
        <f>ship_effects!$A6&amp;CHAR(10)</f>
        <v xml:space="preserve">VTOL: Compatible with all VTOL carrier aircraft squadrons
</v>
      </c>
      <c r="M5" t="s">
        <v>133</v>
      </c>
    </row>
    <row r="6" spans="1:13" ht="71.25" customHeight="1" x14ac:dyDescent="0.25">
      <c r="A6">
        <v>1</v>
      </c>
      <c r="B6" t="s">
        <v>113</v>
      </c>
      <c r="F6">
        <v>4</v>
      </c>
      <c r="G6">
        <v>0</v>
      </c>
      <c r="H6">
        <v>4</v>
      </c>
      <c r="I6">
        <v>5</v>
      </c>
      <c r="J6" t="s">
        <v>33</v>
      </c>
      <c r="K6" t="s">
        <v>22</v>
      </c>
      <c r="L6" s="1" t="str">
        <f>ship_effects!$A8&amp;CHAR(10)&amp;ship_effects!$A9&amp;CHAR(10)&amp;ship_effects!$A22&amp;CHAR(10)&amp;ship_effects!$A24</f>
        <v>Ambush: This asset deals damage before other assets in combat. Any assets destroyed are removed and do not participate in combat.
Special Purposes: When flipped, opponent must reveal one card from their hand or hidden on the board
Hidden: Can be played face down. Must turn face up when it attacks or blocks, and may turn face up as a tactic.
Commerce Raider: Deals damage during assault with attack instead of shore attack</v>
      </c>
      <c r="M6" t="s">
        <v>134</v>
      </c>
    </row>
    <row r="7" spans="1:13" ht="67.5" customHeight="1" x14ac:dyDescent="0.25">
      <c r="A7">
        <v>2</v>
      </c>
      <c r="B7" t="s">
        <v>112</v>
      </c>
      <c r="F7">
        <v>3</v>
      </c>
      <c r="G7">
        <v>0</v>
      </c>
      <c r="H7">
        <v>4</v>
      </c>
      <c r="I7">
        <v>4</v>
      </c>
      <c r="J7" t="s">
        <v>33</v>
      </c>
      <c r="K7" t="s">
        <v>22</v>
      </c>
      <c r="L7" s="1" t="str">
        <f>ship_effects!$A8&amp;CHAR(10)&amp;ship_effects!$A22&amp;CHAR(10)&amp;ship_effects!$A24</f>
        <v>Ambush: This asset deals damage before other assets in combat. Any assets destroyed are removed and do not participate in combat.
Hidden: Can be played face down. Must turn face up when it attacks or blocks, and may turn face up as a tactic.
Commerce Raider: Deals damage during assault with attack instead of shore attack</v>
      </c>
      <c r="M7" t="s">
        <v>135</v>
      </c>
    </row>
    <row r="8" spans="1:13" ht="53.25" customHeight="1" x14ac:dyDescent="0.25">
      <c r="A8">
        <v>1</v>
      </c>
      <c r="B8" t="s">
        <v>111</v>
      </c>
      <c r="F8">
        <v>5</v>
      </c>
      <c r="G8">
        <v>4</v>
      </c>
      <c r="H8">
        <v>3</v>
      </c>
      <c r="I8">
        <v>6</v>
      </c>
      <c r="J8" t="s">
        <v>33</v>
      </c>
      <c r="K8" t="s">
        <v>22</v>
      </c>
      <c r="L8" s="1" t="str">
        <f>ship_effects!$A8&amp;CHAR(10)&amp;ship_effects!$A10&amp;CHAR(10)&amp;ship_effects!$A22</f>
        <v>Ambush: This asset deals damage before other assets in combat. Any assets destroyed are removed and do not participate in combat.
Strategic Strike Capability: At the end of your turn, if this asset was not part of a combat, it deals 1 damage directly to your opponent
Hidden: Can be played face down. Must turn face up when it attacks or blocks, and may turn face up as a tactic.</v>
      </c>
      <c r="M8" t="s">
        <v>136</v>
      </c>
    </row>
    <row r="9" spans="1:13" ht="53.25" customHeight="1" x14ac:dyDescent="0.25">
      <c r="A9">
        <v>3</v>
      </c>
      <c r="B9" t="s">
        <v>107</v>
      </c>
      <c r="F9">
        <v>2</v>
      </c>
      <c r="G9">
        <v>1</v>
      </c>
      <c r="H9">
        <v>3</v>
      </c>
      <c r="I9">
        <v>4</v>
      </c>
      <c r="J9" t="s">
        <v>33</v>
      </c>
      <c r="K9" t="s">
        <v>26</v>
      </c>
      <c r="L9" s="1" t="str">
        <f>ship_effects!$A11&amp;CHAR(10)</f>
        <v xml:space="preserve">AEGIS: +2 Help Defense
</v>
      </c>
      <c r="M9" t="s">
        <v>137</v>
      </c>
    </row>
    <row r="10" spans="1:13" ht="53.25" customHeight="1" x14ac:dyDescent="0.25">
      <c r="A10">
        <v>3</v>
      </c>
      <c r="B10" t="s">
        <v>108</v>
      </c>
      <c r="F10">
        <v>2</v>
      </c>
      <c r="G10">
        <v>1</v>
      </c>
      <c r="H10">
        <v>2</v>
      </c>
      <c r="I10">
        <v>3</v>
      </c>
      <c r="J10" t="s">
        <v>33</v>
      </c>
      <c r="K10" t="s">
        <v>26</v>
      </c>
      <c r="L10" s="1" t="str">
        <f>ship_effects!$A11&amp;CHAR(10)</f>
        <v xml:space="preserve">AEGIS: +2 Help Defense
</v>
      </c>
      <c r="M10" t="s">
        <v>138</v>
      </c>
    </row>
    <row r="11" spans="1:13" ht="53.25" customHeight="1" x14ac:dyDescent="0.25">
      <c r="A11">
        <v>0</v>
      </c>
      <c r="B11" t="s">
        <v>106</v>
      </c>
      <c r="F11">
        <v>2</v>
      </c>
      <c r="G11">
        <v>1</v>
      </c>
      <c r="H11">
        <v>4</v>
      </c>
      <c r="I11">
        <v>6</v>
      </c>
      <c r="J11" t="s">
        <v>33</v>
      </c>
      <c r="K11" t="s">
        <v>26</v>
      </c>
      <c r="L11" s="1" t="str">
        <f>ship_effects!$A22</f>
        <v>Hidden: Can be played face down. Must turn face up when it attacks or blocks, and may turn face up as a tactic.</v>
      </c>
      <c r="M11" t="s">
        <v>139</v>
      </c>
    </row>
    <row r="12" spans="1:13" ht="87.75" customHeight="1" x14ac:dyDescent="0.25">
      <c r="A12">
        <v>2</v>
      </c>
      <c r="B12" t="s">
        <v>105</v>
      </c>
      <c r="F12">
        <v>4</v>
      </c>
      <c r="G12">
        <v>4</v>
      </c>
      <c r="H12">
        <v>3</v>
      </c>
      <c r="I12">
        <v>2</v>
      </c>
      <c r="J12" t="s">
        <v>33</v>
      </c>
      <c r="K12" t="s">
        <v>27</v>
      </c>
      <c r="L12" s="1" t="str">
        <f>ship_effects!$A22</f>
        <v>Hidden: Can be played face down. Must turn face up when it attacks or blocks, and may turn face up as a tactic.</v>
      </c>
      <c r="M12" t="s">
        <v>140</v>
      </c>
    </row>
    <row r="13" spans="1:13" ht="68.25" customHeight="1" x14ac:dyDescent="0.25">
      <c r="A13">
        <v>2</v>
      </c>
      <c r="B13" t="s">
        <v>29</v>
      </c>
      <c r="F13">
        <v>4</v>
      </c>
      <c r="G13">
        <v>3</v>
      </c>
      <c r="H13">
        <v>2</v>
      </c>
      <c r="I13">
        <v>3</v>
      </c>
      <c r="J13" t="s">
        <v>33</v>
      </c>
      <c r="K13" t="s">
        <v>28</v>
      </c>
      <c r="L13" s="1" t="str">
        <f>ship_effects!$A22&amp;CHAR(10)&amp;ship_effects!$A8&amp;CHAR(10)</f>
        <v xml:space="preserve">Hidden: Can be played face down. Must turn face up when it attacks or blocks, and may turn face up as a tactic.
Ambush: This asset deals damage before other assets in combat. Any assets destroyed are removed and do not participate in combat.
</v>
      </c>
      <c r="M13" t="s">
        <v>141</v>
      </c>
    </row>
    <row r="14" spans="1:13" ht="44.25" customHeight="1" x14ac:dyDescent="0.25">
      <c r="A14">
        <v>1</v>
      </c>
      <c r="B14" t="s">
        <v>30</v>
      </c>
      <c r="F14">
        <v>4</v>
      </c>
      <c r="G14">
        <v>4</v>
      </c>
      <c r="H14">
        <v>2</v>
      </c>
      <c r="I14">
        <v>2</v>
      </c>
      <c r="J14" t="s">
        <v>33</v>
      </c>
      <c r="K14" t="s">
        <v>27</v>
      </c>
      <c r="L14" s="1" t="str">
        <f>ship_effects!$A22&amp;CHAR(10)&amp;ship_effects!$A8&amp;CHAR(10)</f>
        <v xml:space="preserve">Hidden: Can be played face down. Must turn face up when it attacks or blocks, and may turn face up as a tactic.
Ambush: This asset deals damage before other assets in combat. Any assets destroyed are removed and do not participate in combat.
</v>
      </c>
      <c r="M14" t="s">
        <v>142</v>
      </c>
    </row>
    <row r="15" spans="1:13" x14ac:dyDescent="0.25">
      <c r="A15">
        <v>1</v>
      </c>
      <c r="B15" t="s">
        <v>7</v>
      </c>
      <c r="F15">
        <v>3</v>
      </c>
      <c r="G15">
        <v>3</v>
      </c>
      <c r="H15">
        <v>2</v>
      </c>
      <c r="I15">
        <v>1</v>
      </c>
      <c r="J15" t="s">
        <v>33</v>
      </c>
      <c r="K15" t="s">
        <v>28</v>
      </c>
      <c r="L15" s="1" t="str">
        <f>ship_effects!$A22</f>
        <v>Hidden: Can be played face down. Must turn face up when it attacks or blocks, and may turn face up as a tactic.</v>
      </c>
      <c r="M15" t="s">
        <v>143</v>
      </c>
    </row>
    <row r="16" spans="1:13" ht="54.75" customHeight="1" x14ac:dyDescent="0.25">
      <c r="A16">
        <v>1</v>
      </c>
      <c r="B16" t="s">
        <v>125</v>
      </c>
      <c r="F16">
        <v>4</v>
      </c>
      <c r="G16">
        <v>4</v>
      </c>
      <c r="H16">
        <v>5</v>
      </c>
      <c r="I16">
        <v>7</v>
      </c>
      <c r="J16" t="s">
        <v>35</v>
      </c>
      <c r="K16" t="s">
        <v>26</v>
      </c>
      <c r="L16" s="1" t="str">
        <f>ship_effects!$A23&amp;CHAR(10)</f>
        <v xml:space="preserve">STOBAR: Compatible with STOBAR and VTOL squadrons
</v>
      </c>
      <c r="M16" t="s">
        <v>144</v>
      </c>
    </row>
    <row r="17" spans="1:13" ht="57" customHeight="1" x14ac:dyDescent="0.25">
      <c r="A17">
        <v>3</v>
      </c>
      <c r="B17" t="s">
        <v>124</v>
      </c>
      <c r="F17">
        <v>6</v>
      </c>
      <c r="G17">
        <v>4</v>
      </c>
      <c r="H17">
        <v>6</v>
      </c>
      <c r="I17">
        <v>6</v>
      </c>
      <c r="J17" t="s">
        <v>35</v>
      </c>
      <c r="K17" t="s">
        <v>26</v>
      </c>
      <c r="L17" s="1" t="str">
        <f>ship_effects!$A21&amp;CHAR(10)</f>
        <v xml:space="preserve">S-300 (L): +2 Help Defense
</v>
      </c>
      <c r="M17" t="s">
        <v>145</v>
      </c>
    </row>
    <row r="18" spans="1:13" ht="43.5" customHeight="1" x14ac:dyDescent="0.25">
      <c r="A18">
        <v>2</v>
      </c>
      <c r="B18" t="s">
        <v>123</v>
      </c>
      <c r="F18">
        <v>4</v>
      </c>
      <c r="G18">
        <v>2</v>
      </c>
      <c r="H18">
        <v>2</v>
      </c>
      <c r="I18">
        <v>3</v>
      </c>
      <c r="J18" t="s">
        <v>35</v>
      </c>
      <c r="K18" t="s">
        <v>26</v>
      </c>
      <c r="L18" s="1" t="str">
        <f>ship_effects!$A20&amp;CHAR(10)</f>
        <v xml:space="preserve">S-300 (S): +1 Help Defense
</v>
      </c>
      <c r="M18" t="s">
        <v>146</v>
      </c>
    </row>
    <row r="19" spans="1:13" ht="53.25" customHeight="1" x14ac:dyDescent="0.25">
      <c r="A19">
        <v>2</v>
      </c>
      <c r="B19" t="s">
        <v>122</v>
      </c>
      <c r="F19">
        <v>2</v>
      </c>
      <c r="G19">
        <v>2</v>
      </c>
      <c r="H19">
        <v>2</v>
      </c>
      <c r="I19">
        <v>2</v>
      </c>
      <c r="J19" t="s">
        <v>35</v>
      </c>
      <c r="K19" t="s">
        <v>26</v>
      </c>
      <c r="M19" t="s">
        <v>147</v>
      </c>
    </row>
    <row r="20" spans="1:13" ht="53.25" customHeight="1" x14ac:dyDescent="0.25">
      <c r="A20">
        <v>2</v>
      </c>
      <c r="B20" t="s">
        <v>121</v>
      </c>
      <c r="F20">
        <v>3</v>
      </c>
      <c r="G20">
        <v>1</v>
      </c>
      <c r="H20">
        <v>2</v>
      </c>
      <c r="I20">
        <v>1</v>
      </c>
      <c r="J20" t="s">
        <v>35</v>
      </c>
      <c r="K20" t="s">
        <v>26</v>
      </c>
      <c r="L20" s="1" t="str">
        <f>ship_effects!$A22</f>
        <v>Hidden: Can be played face down. Must turn face up when it attacks or blocks, and may turn face up as a tactic.</v>
      </c>
      <c r="M20" t="s">
        <v>148</v>
      </c>
    </row>
    <row r="21" spans="1:13" ht="64.5" customHeight="1" x14ac:dyDescent="0.25">
      <c r="A21">
        <v>2</v>
      </c>
      <c r="B21" t="s">
        <v>102</v>
      </c>
      <c r="F21">
        <v>3</v>
      </c>
      <c r="G21">
        <v>0</v>
      </c>
      <c r="H21">
        <v>3</v>
      </c>
      <c r="I21">
        <v>3</v>
      </c>
      <c r="J21" t="s">
        <v>35</v>
      </c>
      <c r="K21" t="s">
        <v>22</v>
      </c>
      <c r="L21" s="1" t="str">
        <f>ship_effects!$A8&amp;CHAR(10)&amp;ship_effects!$A24</f>
        <v>Ambush: This asset deals damage before other assets in combat. Any assets destroyed are removed and do not participate in combat.
Commerce Raider: Deals damage during assault with attack instead of shore attack</v>
      </c>
      <c r="M21" t="s">
        <v>149</v>
      </c>
    </row>
    <row r="22" spans="1:13" ht="30" x14ac:dyDescent="0.25">
      <c r="A22">
        <v>2</v>
      </c>
      <c r="B22" t="s">
        <v>101</v>
      </c>
      <c r="F22">
        <v>3</v>
      </c>
      <c r="G22">
        <v>0</v>
      </c>
      <c r="H22">
        <v>1</v>
      </c>
      <c r="I22">
        <v>1</v>
      </c>
      <c r="J22" t="s">
        <v>35</v>
      </c>
      <c r="K22" t="s">
        <v>22</v>
      </c>
      <c r="L22" s="1" t="str">
        <f>ship_effects!$A8&amp;CHAR(10)&amp;ship_effects!$A19</f>
        <v>Ambush: This asset deals damage before other assets in combat. Any assets destroyed are removed and do not participate in combat.
Coastal Defender: Cannot attack</v>
      </c>
      <c r="M22" t="s">
        <v>150</v>
      </c>
    </row>
    <row r="23" spans="1:13" ht="52.5" customHeight="1" x14ac:dyDescent="0.25">
      <c r="A23">
        <v>2</v>
      </c>
      <c r="B23" t="s">
        <v>118</v>
      </c>
      <c r="F23">
        <v>6</v>
      </c>
      <c r="G23">
        <v>0</v>
      </c>
      <c r="H23">
        <v>2</v>
      </c>
      <c r="I23">
        <v>5</v>
      </c>
      <c r="J23" t="s">
        <v>35</v>
      </c>
      <c r="K23" t="s">
        <v>22</v>
      </c>
      <c r="L23" s="1" t="str">
        <f>ship_effects!$A8&amp;CHAR(10)&amp;ship_effects!$A10&amp;CHAR(10)&amp;ship_effects!$A24</f>
        <v>Ambush: This asset deals damage before other assets in combat. Any assets destroyed are removed and do not participate in combat.
Strategic Strike Capability: At the end of your turn, if this asset was not part of a combat, it deals 1 damage directly to your opponent
Commerce Raider: Deals damage during assault with attack instead of shore attack</v>
      </c>
      <c r="M23" t="s">
        <v>151</v>
      </c>
    </row>
    <row r="24" spans="1:13" x14ac:dyDescent="0.25">
      <c r="A24">
        <v>2</v>
      </c>
      <c r="B24" t="s">
        <v>119</v>
      </c>
      <c r="F24">
        <v>4</v>
      </c>
      <c r="G24">
        <v>3</v>
      </c>
      <c r="H24">
        <v>3</v>
      </c>
      <c r="I24">
        <v>1</v>
      </c>
      <c r="J24" t="s">
        <v>35</v>
      </c>
      <c r="K24" t="s">
        <v>27</v>
      </c>
      <c r="L24" s="1" t="str">
        <f>ship_effects!$A22</f>
        <v>Hidden: Can be played face down. Must turn face up when it attacks or blocks, and may turn face up as a tactic.</v>
      </c>
      <c r="M24" t="s">
        <v>152</v>
      </c>
    </row>
    <row r="25" spans="1:13" x14ac:dyDescent="0.25">
      <c r="A25">
        <v>2</v>
      </c>
      <c r="B25" t="s">
        <v>120</v>
      </c>
      <c r="F25">
        <v>4</v>
      </c>
      <c r="G25">
        <v>4</v>
      </c>
      <c r="H25">
        <v>3</v>
      </c>
      <c r="I25">
        <v>1</v>
      </c>
      <c r="J25" t="s">
        <v>35</v>
      </c>
      <c r="K25" t="s">
        <v>27</v>
      </c>
      <c r="L25" s="1" t="str">
        <f>ship_effects!$A22</f>
        <v>Hidden: Can be played face down. Must turn face up when it attacks or blocks, and may turn face up as a tactic.</v>
      </c>
      <c r="M25" t="s">
        <v>153</v>
      </c>
    </row>
    <row r="26" spans="1:13" ht="39.75" customHeight="1" x14ac:dyDescent="0.25">
      <c r="A26">
        <v>0</v>
      </c>
      <c r="B26" t="s">
        <v>103</v>
      </c>
      <c r="F26">
        <v>3</v>
      </c>
      <c r="G26">
        <v>0</v>
      </c>
      <c r="H26">
        <v>4</v>
      </c>
      <c r="I26">
        <v>4</v>
      </c>
      <c r="J26" t="s">
        <v>35</v>
      </c>
      <c r="K26" t="s">
        <v>22</v>
      </c>
      <c r="L26" s="1" t="str">
        <f>ship_effects!$A8&amp;CHAR(10)&amp;ship_effects!$A24</f>
        <v>Ambush: This asset deals damage before other assets in combat. Any assets destroyed are removed and do not participate in combat.
Commerce Raider: Deals damage during assault with attack instead of shore attack</v>
      </c>
      <c r="M26" t="s">
        <v>154</v>
      </c>
    </row>
    <row r="27" spans="1:13" ht="34.5" customHeight="1" x14ac:dyDescent="0.25">
      <c r="A27">
        <v>4</v>
      </c>
      <c r="B27" t="s">
        <v>128</v>
      </c>
      <c r="F27">
        <v>2</v>
      </c>
      <c r="G27">
        <v>0</v>
      </c>
      <c r="H27">
        <v>2</v>
      </c>
      <c r="I27">
        <v>2</v>
      </c>
      <c r="J27" t="s">
        <v>35</v>
      </c>
      <c r="K27" t="s">
        <v>22</v>
      </c>
      <c r="L27" s="1" t="str">
        <f>ship_effects!$A8&amp;CHAR(10)&amp;ship_effects!$A24</f>
        <v>Ambush: This asset deals damage before other assets in combat. Any assets destroyed are removed and do not participate in combat.
Commerce Raider: Deals damage during assault with attack instead of shore attack</v>
      </c>
      <c r="M27" t="s">
        <v>155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B9FA-5F3A-48BD-A332-49100C2F7779}">
  <dimension ref="A1:A25"/>
  <sheetViews>
    <sheetView workbookViewId="0">
      <selection activeCell="A15" sqref="A15"/>
    </sheetView>
  </sheetViews>
  <sheetFormatPr defaultRowHeight="15" x14ac:dyDescent="0.25"/>
  <cols>
    <col min="1" max="1" width="137.85546875" customWidth="1"/>
  </cols>
  <sheetData>
    <row r="1" spans="1:1" x14ac:dyDescent="0.25">
      <c r="A1" t="s">
        <v>162</v>
      </c>
    </row>
    <row r="2" spans="1:1" x14ac:dyDescent="0.25">
      <c r="A2" t="s">
        <v>162</v>
      </c>
    </row>
    <row r="3" spans="1:1" x14ac:dyDescent="0.25">
      <c r="A3" t="s">
        <v>156</v>
      </c>
    </row>
    <row r="4" spans="1:1" x14ac:dyDescent="0.25">
      <c r="A4" t="s">
        <v>158</v>
      </c>
    </row>
    <row r="5" spans="1:1" x14ac:dyDescent="0.25">
      <c r="A5" t="s">
        <v>162</v>
      </c>
    </row>
    <row r="6" spans="1:1" x14ac:dyDescent="0.25">
      <c r="A6" t="s">
        <v>161</v>
      </c>
    </row>
    <row r="7" spans="1:1" x14ac:dyDescent="0.25">
      <c r="A7" t="s">
        <v>162</v>
      </c>
    </row>
    <row r="8" spans="1:1" x14ac:dyDescent="0.25">
      <c r="A8" t="s">
        <v>157</v>
      </c>
    </row>
    <row r="9" spans="1:1" x14ac:dyDescent="0.25">
      <c r="A9" t="s">
        <v>23</v>
      </c>
    </row>
    <row r="10" spans="1:1" x14ac:dyDescent="0.25">
      <c r="A10" t="s">
        <v>24</v>
      </c>
    </row>
    <row r="11" spans="1:1" x14ac:dyDescent="0.25">
      <c r="A11" t="s">
        <v>104</v>
      </c>
    </row>
    <row r="12" spans="1:1" x14ac:dyDescent="0.25">
      <c r="A12" t="s">
        <v>162</v>
      </c>
    </row>
    <row r="13" spans="1:1" x14ac:dyDescent="0.25">
      <c r="A13" t="s">
        <v>162</v>
      </c>
    </row>
    <row r="14" spans="1:1" x14ac:dyDescent="0.25">
      <c r="A14" t="s">
        <v>162</v>
      </c>
    </row>
    <row r="15" spans="1:1" x14ac:dyDescent="0.25">
      <c r="A15" t="s">
        <v>162</v>
      </c>
    </row>
    <row r="16" spans="1:1" x14ac:dyDescent="0.25">
      <c r="A16" t="s">
        <v>162</v>
      </c>
    </row>
    <row r="17" spans="1:1" x14ac:dyDescent="0.25">
      <c r="A17" t="s">
        <v>31</v>
      </c>
    </row>
    <row r="18" spans="1:1" x14ac:dyDescent="0.25">
      <c r="A18" t="s">
        <v>51</v>
      </c>
    </row>
    <row r="19" spans="1:1" x14ac:dyDescent="0.25">
      <c r="A19" t="s">
        <v>163</v>
      </c>
    </row>
    <row r="20" spans="1:1" x14ac:dyDescent="0.25">
      <c r="A20" t="s">
        <v>109</v>
      </c>
    </row>
    <row r="21" spans="1:1" x14ac:dyDescent="0.25">
      <c r="A21" t="s">
        <v>110</v>
      </c>
    </row>
    <row r="22" spans="1:1" x14ac:dyDescent="0.25">
      <c r="A22" t="s">
        <v>159</v>
      </c>
    </row>
    <row r="23" spans="1:1" x14ac:dyDescent="0.25">
      <c r="A23" t="s">
        <v>160</v>
      </c>
    </row>
    <row r="24" spans="1:1" x14ac:dyDescent="0.25">
      <c r="A24" t="s">
        <v>164</v>
      </c>
    </row>
    <row r="25" spans="1:1" x14ac:dyDescent="0.25">
      <c r="A25"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B4C7-500D-47EB-BE6D-92AD1D35CF94}">
  <dimension ref="A1:F25"/>
  <sheetViews>
    <sheetView workbookViewId="0">
      <selection activeCell="E24" sqref="E24"/>
    </sheetView>
  </sheetViews>
  <sheetFormatPr defaultRowHeight="15" x14ac:dyDescent="0.25"/>
  <cols>
    <col min="1" max="1" width="13.85546875" customWidth="1"/>
    <col min="2" max="2" width="44.7109375" customWidth="1"/>
    <col min="3" max="3" width="12.5703125" customWidth="1"/>
    <col min="5" max="5" width="90.28515625" style="1" customWidth="1"/>
    <col min="6" max="6" width="29.42578125" customWidth="1"/>
  </cols>
  <sheetData>
    <row r="1" spans="1:6" x14ac:dyDescent="0.25">
      <c r="A1" t="s">
        <v>4</v>
      </c>
      <c r="B1" t="s">
        <v>0</v>
      </c>
      <c r="C1" t="s">
        <v>5</v>
      </c>
      <c r="D1" t="s">
        <v>32</v>
      </c>
      <c r="E1" s="1" t="s">
        <v>1</v>
      </c>
      <c r="F1" t="s">
        <v>129</v>
      </c>
    </row>
    <row r="2" spans="1:6" ht="30" x14ac:dyDescent="0.25">
      <c r="A2">
        <v>0</v>
      </c>
      <c r="B2" t="s">
        <v>8</v>
      </c>
      <c r="C2" t="s">
        <v>6</v>
      </c>
      <c r="D2" t="s">
        <v>33</v>
      </c>
      <c r="E2" s="1" t="s">
        <v>36</v>
      </c>
    </row>
    <row r="3" spans="1:6" ht="30" x14ac:dyDescent="0.25">
      <c r="A3">
        <v>1</v>
      </c>
      <c r="B3" t="s">
        <v>9</v>
      </c>
      <c r="C3" t="s">
        <v>6</v>
      </c>
      <c r="D3" t="s">
        <v>33</v>
      </c>
      <c r="E3" s="1" t="s">
        <v>168</v>
      </c>
      <c r="F3" t="s">
        <v>172</v>
      </c>
    </row>
    <row r="4" spans="1:6" ht="30" x14ac:dyDescent="0.25">
      <c r="A4">
        <v>1</v>
      </c>
      <c r="B4" t="s">
        <v>65</v>
      </c>
      <c r="C4" t="s">
        <v>6</v>
      </c>
      <c r="D4" t="s">
        <v>33</v>
      </c>
      <c r="E4" s="1" t="s">
        <v>66</v>
      </c>
      <c r="F4" t="s">
        <v>173</v>
      </c>
    </row>
    <row r="5" spans="1:6" x14ac:dyDescent="0.25">
      <c r="A5">
        <v>0</v>
      </c>
      <c r="B5" t="s">
        <v>10</v>
      </c>
      <c r="C5" t="s">
        <v>13</v>
      </c>
      <c r="D5" t="s">
        <v>33</v>
      </c>
      <c r="E5" s="1" t="s">
        <v>167</v>
      </c>
    </row>
    <row r="6" spans="1:6" ht="33.75" customHeight="1" x14ac:dyDescent="0.25">
      <c r="A6">
        <v>1</v>
      </c>
      <c r="B6" t="s">
        <v>11</v>
      </c>
      <c r="C6" t="s">
        <v>6</v>
      </c>
      <c r="D6" t="s">
        <v>33</v>
      </c>
      <c r="E6" s="1" t="s">
        <v>170</v>
      </c>
      <c r="F6" t="s">
        <v>174</v>
      </c>
    </row>
    <row r="7" spans="1:6" x14ac:dyDescent="0.25">
      <c r="A7">
        <v>1</v>
      </c>
      <c r="B7" t="s">
        <v>12</v>
      </c>
      <c r="C7" t="s">
        <v>13</v>
      </c>
      <c r="D7" t="s">
        <v>33</v>
      </c>
      <c r="E7" s="1" t="s">
        <v>68</v>
      </c>
      <c r="F7" t="s">
        <v>175</v>
      </c>
    </row>
    <row r="8" spans="1:6" x14ac:dyDescent="0.25">
      <c r="A8">
        <v>1</v>
      </c>
      <c r="B8" t="s">
        <v>67</v>
      </c>
      <c r="C8" t="s">
        <v>13</v>
      </c>
      <c r="D8" t="s">
        <v>33</v>
      </c>
      <c r="E8" s="1" t="s">
        <v>71</v>
      </c>
      <c r="F8" t="s">
        <v>176</v>
      </c>
    </row>
    <row r="9" spans="1:6" ht="30" x14ac:dyDescent="0.25">
      <c r="A9">
        <v>0</v>
      </c>
      <c r="B9" t="s">
        <v>14</v>
      </c>
      <c r="C9" t="s">
        <v>13</v>
      </c>
      <c r="D9" t="s">
        <v>33</v>
      </c>
      <c r="E9" s="1" t="s">
        <v>15</v>
      </c>
    </row>
    <row r="10" spans="1:6" ht="30" x14ac:dyDescent="0.25">
      <c r="A10">
        <v>1</v>
      </c>
      <c r="B10" t="s">
        <v>62</v>
      </c>
      <c r="C10" t="s">
        <v>6</v>
      </c>
      <c r="D10" t="s">
        <v>33</v>
      </c>
      <c r="E10" s="1" t="s">
        <v>63</v>
      </c>
      <c r="F10" t="s">
        <v>177</v>
      </c>
    </row>
    <row r="11" spans="1:6" x14ac:dyDescent="0.25">
      <c r="A11">
        <v>1</v>
      </c>
      <c r="B11" t="s">
        <v>64</v>
      </c>
      <c r="C11" t="s">
        <v>6</v>
      </c>
      <c r="D11" t="s">
        <v>33</v>
      </c>
      <c r="E11" s="1" t="s">
        <v>169</v>
      </c>
      <c r="F11" t="s">
        <v>178</v>
      </c>
    </row>
    <row r="12" spans="1:6" x14ac:dyDescent="0.25">
      <c r="A12">
        <v>1</v>
      </c>
      <c r="B12" t="s">
        <v>69</v>
      </c>
      <c r="C12" t="s">
        <v>13</v>
      </c>
      <c r="D12" t="s">
        <v>33</v>
      </c>
      <c r="E12" s="1" t="s">
        <v>70</v>
      </c>
      <c r="F12" t="s">
        <v>179</v>
      </c>
    </row>
    <row r="13" spans="1:6" x14ac:dyDescent="0.25">
      <c r="A13">
        <v>1</v>
      </c>
      <c r="B13" t="s">
        <v>16</v>
      </c>
      <c r="C13" t="s">
        <v>13</v>
      </c>
      <c r="D13" t="s">
        <v>35</v>
      </c>
      <c r="E13" s="1" t="s">
        <v>17</v>
      </c>
      <c r="F13" t="s">
        <v>180</v>
      </c>
    </row>
    <row r="14" spans="1:6" x14ac:dyDescent="0.25">
      <c r="A14">
        <v>1</v>
      </c>
      <c r="B14" t="s">
        <v>18</v>
      </c>
      <c r="C14" t="s">
        <v>6</v>
      </c>
      <c r="D14" t="s">
        <v>35</v>
      </c>
      <c r="E14" s="1" t="s">
        <v>78</v>
      </c>
      <c r="F14" t="s">
        <v>181</v>
      </c>
    </row>
    <row r="15" spans="1:6" ht="39.75" customHeight="1" x14ac:dyDescent="0.25">
      <c r="A15">
        <v>1</v>
      </c>
      <c r="B15" t="s">
        <v>19</v>
      </c>
      <c r="C15" t="s">
        <v>13</v>
      </c>
      <c r="D15" t="s">
        <v>35</v>
      </c>
      <c r="E15" s="1" t="s">
        <v>189</v>
      </c>
      <c r="F15" t="s">
        <v>182</v>
      </c>
    </row>
    <row r="16" spans="1:6" x14ac:dyDescent="0.25">
      <c r="A16">
        <v>1</v>
      </c>
      <c r="B16" t="s">
        <v>20</v>
      </c>
      <c r="C16" t="s">
        <v>13</v>
      </c>
      <c r="D16" t="s">
        <v>35</v>
      </c>
      <c r="E16" s="1" t="s">
        <v>190</v>
      </c>
      <c r="F16" t="s">
        <v>183</v>
      </c>
    </row>
    <row r="17" spans="1:6" x14ac:dyDescent="0.25">
      <c r="A17">
        <v>1</v>
      </c>
      <c r="B17" t="s">
        <v>21</v>
      </c>
      <c r="C17" t="s">
        <v>13</v>
      </c>
      <c r="D17" t="s">
        <v>35</v>
      </c>
      <c r="E17" s="1" t="s">
        <v>191</v>
      </c>
      <c r="F17" t="s">
        <v>184</v>
      </c>
    </row>
    <row r="18" spans="1:6" x14ac:dyDescent="0.25">
      <c r="A18">
        <v>0</v>
      </c>
      <c r="B18" t="s">
        <v>74</v>
      </c>
      <c r="C18" t="s">
        <v>6</v>
      </c>
      <c r="D18" t="s">
        <v>35</v>
      </c>
      <c r="E18" s="1" t="s">
        <v>75</v>
      </c>
    </row>
    <row r="19" spans="1:6" ht="30" x14ac:dyDescent="0.25">
      <c r="A19">
        <v>1</v>
      </c>
      <c r="B19" t="s">
        <v>192</v>
      </c>
      <c r="C19" t="s">
        <v>13</v>
      </c>
      <c r="D19" t="s">
        <v>35</v>
      </c>
      <c r="E19" s="1" t="s">
        <v>61</v>
      </c>
      <c r="F19" t="s">
        <v>185</v>
      </c>
    </row>
    <row r="20" spans="1:6" x14ac:dyDescent="0.25">
      <c r="A20">
        <v>0</v>
      </c>
      <c r="B20" t="s">
        <v>72</v>
      </c>
      <c r="C20" t="s">
        <v>6</v>
      </c>
      <c r="D20" t="s">
        <v>35</v>
      </c>
      <c r="E20" s="1" t="s">
        <v>73</v>
      </c>
    </row>
    <row r="21" spans="1:6" x14ac:dyDescent="0.25">
      <c r="A21">
        <v>1</v>
      </c>
      <c r="B21" t="s">
        <v>76</v>
      </c>
      <c r="C21" t="s">
        <v>6</v>
      </c>
      <c r="D21" t="s">
        <v>35</v>
      </c>
      <c r="E21" s="1" t="s">
        <v>77</v>
      </c>
      <c r="F21" t="s">
        <v>186</v>
      </c>
    </row>
    <row r="22" spans="1:6" x14ac:dyDescent="0.25">
      <c r="A22">
        <v>0</v>
      </c>
      <c r="B22" t="s">
        <v>79</v>
      </c>
      <c r="C22" t="s">
        <v>13</v>
      </c>
      <c r="D22" t="s">
        <v>35</v>
      </c>
      <c r="E22" s="1" t="s">
        <v>80</v>
      </c>
    </row>
    <row r="23" spans="1:6" x14ac:dyDescent="0.25">
      <c r="A23">
        <v>1</v>
      </c>
      <c r="B23" t="s">
        <v>81</v>
      </c>
      <c r="C23" t="s">
        <v>6</v>
      </c>
      <c r="D23" t="s">
        <v>35</v>
      </c>
      <c r="E23" s="1" t="s">
        <v>193</v>
      </c>
      <c r="F23" t="s">
        <v>187</v>
      </c>
    </row>
    <row r="24" spans="1:6" ht="30" x14ac:dyDescent="0.25">
      <c r="A24">
        <v>0</v>
      </c>
      <c r="B24" t="s">
        <v>82</v>
      </c>
      <c r="C24" t="s">
        <v>13</v>
      </c>
      <c r="D24" t="s">
        <v>35</v>
      </c>
      <c r="E24" s="1" t="s">
        <v>83</v>
      </c>
    </row>
    <row r="25" spans="1:6" x14ac:dyDescent="0.25">
      <c r="A25">
        <v>2</v>
      </c>
      <c r="B25" t="s">
        <v>166</v>
      </c>
      <c r="C25" t="s">
        <v>6</v>
      </c>
      <c r="D25" t="s">
        <v>33</v>
      </c>
      <c r="E25" s="1" t="s">
        <v>171</v>
      </c>
      <c r="F25" t="s">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2BAA-2E94-43DB-8D32-B8E4A4E5FFFC}">
  <dimension ref="A1:F30"/>
  <sheetViews>
    <sheetView workbookViewId="0">
      <selection activeCell="A22" sqref="A22"/>
    </sheetView>
  </sheetViews>
  <sheetFormatPr defaultRowHeight="15" x14ac:dyDescent="0.25"/>
  <cols>
    <col min="1" max="1" width="11.42578125" customWidth="1"/>
    <col min="2" max="2" width="73" customWidth="1"/>
    <col min="3" max="3" width="15.85546875" customWidth="1"/>
    <col min="4" max="4" width="13.7109375" customWidth="1"/>
    <col min="5" max="5" width="187.28515625" style="1" customWidth="1"/>
  </cols>
  <sheetData>
    <row r="1" spans="1:6" x14ac:dyDescent="0.25">
      <c r="A1" t="s">
        <v>4</v>
      </c>
      <c r="B1" t="s">
        <v>0</v>
      </c>
      <c r="C1" t="s">
        <v>38</v>
      </c>
      <c r="D1" t="s">
        <v>39</v>
      </c>
      <c r="E1" s="1" t="s">
        <v>1</v>
      </c>
      <c r="F1" t="s">
        <v>32</v>
      </c>
    </row>
    <row r="2" spans="1:6" x14ac:dyDescent="0.25">
      <c r="A2">
        <v>1</v>
      </c>
      <c r="B2" t="s">
        <v>40</v>
      </c>
      <c r="C2">
        <v>6</v>
      </c>
      <c r="D2">
        <v>2</v>
      </c>
      <c r="F2" t="s">
        <v>33</v>
      </c>
    </row>
    <row r="3" spans="1:6" x14ac:dyDescent="0.25">
      <c r="A3">
        <v>1</v>
      </c>
      <c r="B3" t="s">
        <v>41</v>
      </c>
      <c r="C3">
        <v>4</v>
      </c>
      <c r="D3">
        <v>2</v>
      </c>
      <c r="E3" s="1" t="s">
        <v>60</v>
      </c>
      <c r="F3" t="s">
        <v>33</v>
      </c>
    </row>
    <row r="4" spans="1:6" x14ac:dyDescent="0.25">
      <c r="A4">
        <v>1</v>
      </c>
      <c r="B4" t="s">
        <v>42</v>
      </c>
      <c r="C4">
        <v>6</v>
      </c>
      <c r="D4">
        <v>2</v>
      </c>
      <c r="F4" t="s">
        <v>33</v>
      </c>
    </row>
    <row r="5" spans="1:6" x14ac:dyDescent="0.25">
      <c r="A5">
        <v>1</v>
      </c>
      <c r="B5" t="s">
        <v>43</v>
      </c>
      <c r="C5">
        <v>6</v>
      </c>
      <c r="D5">
        <v>2</v>
      </c>
      <c r="F5" t="s">
        <v>33</v>
      </c>
    </row>
    <row r="6" spans="1:6" x14ac:dyDescent="0.25">
      <c r="A6">
        <v>1</v>
      </c>
      <c r="B6" t="s">
        <v>44</v>
      </c>
      <c r="C6">
        <v>6</v>
      </c>
      <c r="D6">
        <v>2</v>
      </c>
      <c r="F6" t="s">
        <v>33</v>
      </c>
    </row>
    <row r="7" spans="1:6" x14ac:dyDescent="0.25">
      <c r="A7">
        <v>1</v>
      </c>
      <c r="B7" t="s">
        <v>45</v>
      </c>
      <c r="C7">
        <v>6</v>
      </c>
      <c r="D7">
        <v>2</v>
      </c>
      <c r="F7" t="s">
        <v>33</v>
      </c>
    </row>
    <row r="8" spans="1:6" x14ac:dyDescent="0.25">
      <c r="A8">
        <v>1</v>
      </c>
      <c r="B8" t="s">
        <v>46</v>
      </c>
      <c r="C8">
        <v>6</v>
      </c>
      <c r="D8">
        <v>2</v>
      </c>
      <c r="F8" t="s">
        <v>33</v>
      </c>
    </row>
    <row r="9" spans="1:6" x14ac:dyDescent="0.25">
      <c r="A9">
        <v>1</v>
      </c>
      <c r="B9" t="s">
        <v>47</v>
      </c>
      <c r="C9">
        <v>6</v>
      </c>
      <c r="D9">
        <v>2</v>
      </c>
      <c r="F9" t="s">
        <v>33</v>
      </c>
    </row>
    <row r="10" spans="1:6" x14ac:dyDescent="0.25">
      <c r="A10">
        <v>1</v>
      </c>
      <c r="B10" t="s">
        <v>48</v>
      </c>
      <c r="C10">
        <v>6</v>
      </c>
      <c r="D10">
        <v>2</v>
      </c>
      <c r="F10" t="s">
        <v>33</v>
      </c>
    </row>
    <row r="11" spans="1:6" x14ac:dyDescent="0.25">
      <c r="A11">
        <v>1</v>
      </c>
      <c r="B11" t="s">
        <v>49</v>
      </c>
      <c r="C11">
        <v>6</v>
      </c>
      <c r="D11">
        <v>2</v>
      </c>
      <c r="F11" t="s">
        <v>33</v>
      </c>
    </row>
    <row r="12" spans="1:6" x14ac:dyDescent="0.25">
      <c r="A12">
        <v>1</v>
      </c>
      <c r="B12" t="s">
        <v>50</v>
      </c>
      <c r="C12">
        <v>2</v>
      </c>
      <c r="D12">
        <v>2</v>
      </c>
      <c r="E12" s="1" t="str">
        <f>ship_effects!A18</f>
        <v>RAINFALL: If controlled by a USN player, mark one enemy ship. That ship loses the stealth tag and cannot hide. If it is hidden, flip it. The target of this action may be changed during the first deployment step</v>
      </c>
      <c r="F12" t="s">
        <v>33</v>
      </c>
    </row>
    <row r="13" spans="1:6" x14ac:dyDescent="0.25">
      <c r="A13">
        <v>0</v>
      </c>
      <c r="B13" t="s">
        <v>52</v>
      </c>
      <c r="C13">
        <v>4</v>
      </c>
      <c r="D13">
        <v>4</v>
      </c>
      <c r="F13" t="s">
        <v>33</v>
      </c>
    </row>
    <row r="14" spans="1:6" x14ac:dyDescent="0.25">
      <c r="A14">
        <v>0</v>
      </c>
      <c r="B14" t="s">
        <v>53</v>
      </c>
      <c r="C14">
        <v>4</v>
      </c>
      <c r="D14">
        <v>4</v>
      </c>
      <c r="F14" t="s">
        <v>33</v>
      </c>
    </row>
    <row r="15" spans="1:6" x14ac:dyDescent="0.25">
      <c r="A15">
        <v>0</v>
      </c>
      <c r="B15" t="s">
        <v>54</v>
      </c>
      <c r="C15">
        <v>4</v>
      </c>
      <c r="D15">
        <v>4</v>
      </c>
      <c r="F15" t="s">
        <v>33</v>
      </c>
    </row>
    <row r="16" spans="1:6" x14ac:dyDescent="0.25">
      <c r="A16">
        <v>0</v>
      </c>
      <c r="B16" t="s">
        <v>55</v>
      </c>
      <c r="C16">
        <v>5</v>
      </c>
      <c r="D16">
        <v>3</v>
      </c>
      <c r="E16" s="1" t="s">
        <v>59</v>
      </c>
      <c r="F16" t="s">
        <v>33</v>
      </c>
    </row>
    <row r="17" spans="1:6" x14ac:dyDescent="0.25">
      <c r="A17">
        <v>0</v>
      </c>
      <c r="B17" t="s">
        <v>56</v>
      </c>
      <c r="C17">
        <v>4</v>
      </c>
      <c r="D17">
        <v>4</v>
      </c>
      <c r="F17" t="s">
        <v>33</v>
      </c>
    </row>
    <row r="18" spans="1:6" x14ac:dyDescent="0.25">
      <c r="A18">
        <v>0</v>
      </c>
      <c r="B18" t="s">
        <v>57</v>
      </c>
      <c r="C18">
        <v>4</v>
      </c>
      <c r="D18">
        <v>4</v>
      </c>
      <c r="F18" t="s">
        <v>33</v>
      </c>
    </row>
    <row r="19" spans="1:6" x14ac:dyDescent="0.25">
      <c r="A19">
        <v>0</v>
      </c>
      <c r="B19" t="s">
        <v>58</v>
      </c>
      <c r="C19">
        <v>4</v>
      </c>
      <c r="D19">
        <v>4</v>
      </c>
      <c r="F19" t="s">
        <v>33</v>
      </c>
    </row>
    <row r="20" spans="1:6" x14ac:dyDescent="0.25">
      <c r="A20">
        <v>1</v>
      </c>
      <c r="B20" t="s">
        <v>84</v>
      </c>
      <c r="C20">
        <v>5</v>
      </c>
      <c r="D20">
        <v>4</v>
      </c>
      <c r="E20" s="1" t="s">
        <v>95</v>
      </c>
      <c r="F20" t="s">
        <v>35</v>
      </c>
    </row>
    <row r="21" spans="1:6" x14ac:dyDescent="0.25">
      <c r="A21">
        <v>1</v>
      </c>
      <c r="B21" t="s">
        <v>91</v>
      </c>
      <c r="C21">
        <v>5</v>
      </c>
      <c r="D21">
        <v>4</v>
      </c>
      <c r="E21" s="1" t="s">
        <v>95</v>
      </c>
      <c r="F21" t="s">
        <v>35</v>
      </c>
    </row>
    <row r="22" spans="1:6" x14ac:dyDescent="0.25">
      <c r="A22">
        <v>0</v>
      </c>
      <c r="B22" t="s">
        <v>85</v>
      </c>
      <c r="C22">
        <v>4</v>
      </c>
      <c r="D22">
        <v>5</v>
      </c>
      <c r="F22" t="s">
        <v>35</v>
      </c>
    </row>
    <row r="23" spans="1:6" x14ac:dyDescent="0.25">
      <c r="A23">
        <v>1</v>
      </c>
      <c r="B23" t="s">
        <v>86</v>
      </c>
      <c r="C23">
        <v>5</v>
      </c>
      <c r="D23">
        <v>4</v>
      </c>
      <c r="E23" s="1" t="s">
        <v>95</v>
      </c>
      <c r="F23" t="s">
        <v>35</v>
      </c>
    </row>
    <row r="24" spans="1:6" x14ac:dyDescent="0.25">
      <c r="A24">
        <v>1</v>
      </c>
      <c r="B24" t="s">
        <v>87</v>
      </c>
      <c r="C24">
        <v>5</v>
      </c>
      <c r="D24">
        <v>4</v>
      </c>
      <c r="E24" s="1" t="s">
        <v>95</v>
      </c>
      <c r="F24" t="s">
        <v>35</v>
      </c>
    </row>
    <row r="25" spans="1:6" x14ac:dyDescent="0.25">
      <c r="A25">
        <v>1</v>
      </c>
      <c r="B25" t="s">
        <v>88</v>
      </c>
      <c r="C25">
        <v>5</v>
      </c>
      <c r="D25">
        <v>4</v>
      </c>
      <c r="E25" s="1" t="s">
        <v>95</v>
      </c>
      <c r="F25" t="s">
        <v>35</v>
      </c>
    </row>
    <row r="26" spans="1:6" x14ac:dyDescent="0.25">
      <c r="A26">
        <v>1</v>
      </c>
      <c r="B26" t="s">
        <v>89</v>
      </c>
      <c r="C26">
        <v>5</v>
      </c>
      <c r="D26">
        <v>4</v>
      </c>
      <c r="E26" s="1" t="s">
        <v>95</v>
      </c>
      <c r="F26" t="s">
        <v>35</v>
      </c>
    </row>
    <row r="27" spans="1:6" x14ac:dyDescent="0.25">
      <c r="A27">
        <v>1</v>
      </c>
      <c r="B27" t="s">
        <v>90</v>
      </c>
      <c r="C27">
        <v>5</v>
      </c>
      <c r="D27">
        <v>4</v>
      </c>
      <c r="E27" s="1" t="s">
        <v>95</v>
      </c>
      <c r="F27" t="s">
        <v>35</v>
      </c>
    </row>
    <row r="28" spans="1:6" x14ac:dyDescent="0.25">
      <c r="A28">
        <v>1</v>
      </c>
      <c r="B28" t="s">
        <v>92</v>
      </c>
      <c r="C28">
        <v>5</v>
      </c>
      <c r="D28">
        <v>4</v>
      </c>
      <c r="E28" s="1" t="s">
        <v>95</v>
      </c>
      <c r="F28" t="s">
        <v>35</v>
      </c>
    </row>
    <row r="29" spans="1:6" x14ac:dyDescent="0.25">
      <c r="A29">
        <v>1</v>
      </c>
      <c r="B29" t="s">
        <v>93</v>
      </c>
      <c r="C29">
        <v>5</v>
      </c>
      <c r="D29">
        <v>4</v>
      </c>
      <c r="E29" s="1" t="s">
        <v>95</v>
      </c>
      <c r="F29" t="s">
        <v>35</v>
      </c>
    </row>
    <row r="30" spans="1:6" x14ac:dyDescent="0.25">
      <c r="A30">
        <v>0</v>
      </c>
      <c r="B30" t="s">
        <v>94</v>
      </c>
      <c r="C30">
        <v>4</v>
      </c>
      <c r="D30">
        <v>5</v>
      </c>
      <c r="F30"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294D-8A6F-470F-8FC6-DE99DB04E18C}">
  <dimension ref="A1:N26"/>
  <sheetViews>
    <sheetView topLeftCell="A28" workbookViewId="0">
      <selection activeCell="H29" sqref="H29"/>
    </sheetView>
  </sheetViews>
  <sheetFormatPr defaultRowHeight="15" x14ac:dyDescent="0.25"/>
  <cols>
    <col min="1" max="1" width="30.85546875" customWidth="1"/>
    <col min="10" max="10" width="21" customWidth="1"/>
    <col min="11" max="11" width="20.140625" customWidth="1"/>
    <col min="12" max="12" width="12" customWidth="1"/>
    <col min="13" max="14" width="15.42578125" customWidth="1"/>
  </cols>
  <sheetData>
    <row r="1" spans="1:14" x14ac:dyDescent="0.25">
      <c r="A1" t="str">
        <f>military_assets!B1</f>
        <v>Title</v>
      </c>
      <c r="B1" t="str">
        <f>military_assets!K1</f>
        <v>Type</v>
      </c>
      <c r="C1" t="str">
        <f>military_assets!F1</f>
        <v>Attack</v>
      </c>
      <c r="E1" t="str">
        <f>military_assets!G1</f>
        <v>ShoreAttack</v>
      </c>
      <c r="F1" t="str">
        <f>military_assets!H1</f>
        <v>Defense</v>
      </c>
      <c r="G1" t="str">
        <f>military_assets!I1</f>
        <v>Logistics</v>
      </c>
      <c r="I1" t="str">
        <f>military_assets!J1</f>
        <v>Rosters</v>
      </c>
      <c r="J1" t="s">
        <v>96</v>
      </c>
      <c r="K1" t="s">
        <v>97</v>
      </c>
      <c r="L1" t="s">
        <v>99</v>
      </c>
      <c r="M1" t="s">
        <v>98</v>
      </c>
      <c r="N1" t="s">
        <v>100</v>
      </c>
    </row>
    <row r="2" spans="1:14" x14ac:dyDescent="0.25">
      <c r="A2" t="str">
        <f>military_assets!B2</f>
        <v>Nimitz Class CVN</v>
      </c>
      <c r="B2" t="str">
        <f>military_assets!K2</f>
        <v>Ship</v>
      </c>
      <c r="C2">
        <f>military_assets!F2</f>
        <v>0</v>
      </c>
      <c r="E2">
        <f>military_assets!G2</f>
        <v>0</v>
      </c>
      <c r="F2">
        <f>military_assets!H2</f>
        <v>4</v>
      </c>
      <c r="G2">
        <f>military_assets!I2</f>
        <v>8</v>
      </c>
      <c r="I2" t="str">
        <f>military_assets!J2</f>
        <v>USN</v>
      </c>
      <c r="J2">
        <f>C2/G2</f>
        <v>0</v>
      </c>
      <c r="K2">
        <f>F2/G2</f>
        <v>0.5</v>
      </c>
      <c r="L2">
        <f>E2/G2</f>
        <v>0</v>
      </c>
      <c r="M2">
        <f>K2+J2+L2</f>
        <v>0.5</v>
      </c>
      <c r="N2">
        <f>J2+K2</f>
        <v>0.5</v>
      </c>
    </row>
    <row r="3" spans="1:14" x14ac:dyDescent="0.25">
      <c r="A3" t="str">
        <f>military_assets!B3</f>
        <v>Gerald R Ford CVN</v>
      </c>
      <c r="B3" t="str">
        <f>military_assets!K3</f>
        <v>Ship</v>
      </c>
      <c r="C3">
        <f>military_assets!F3</f>
        <v>0</v>
      </c>
      <c r="E3">
        <f>military_assets!G3</f>
        <v>0</v>
      </c>
      <c r="F3">
        <f>military_assets!H3</f>
        <v>4</v>
      </c>
      <c r="G3">
        <f>military_assets!I3</f>
        <v>9</v>
      </c>
      <c r="I3" t="str">
        <f>military_assets!J3</f>
        <v>USN</v>
      </c>
      <c r="J3">
        <f t="shared" ref="J3:J7" si="0">C3/G3</f>
        <v>0</v>
      </c>
      <c r="K3">
        <f t="shared" ref="K3:K7" si="1">F3/G3</f>
        <v>0.44444444444444442</v>
      </c>
      <c r="L3">
        <f t="shared" ref="L3:L7" si="2">E3/G3</f>
        <v>0</v>
      </c>
      <c r="M3">
        <f t="shared" ref="M3:M7" si="3">K3+J3+L3</f>
        <v>0.44444444444444442</v>
      </c>
      <c r="N3">
        <f t="shared" ref="N3:N7" si="4">J3+K3</f>
        <v>0.44444444444444442</v>
      </c>
    </row>
    <row r="4" spans="1:14" x14ac:dyDescent="0.25">
      <c r="A4" t="str">
        <f>military_assets!B4</f>
        <v>Wasp Class LHA</v>
      </c>
      <c r="B4" t="str">
        <f>military_assets!K4</f>
        <v>Ship</v>
      </c>
      <c r="C4">
        <f>military_assets!F4</f>
        <v>0</v>
      </c>
      <c r="E4">
        <f>military_assets!G4</f>
        <v>6</v>
      </c>
      <c r="F4">
        <f>military_assets!H4</f>
        <v>2</v>
      </c>
      <c r="G4">
        <f>military_assets!I4</f>
        <v>6</v>
      </c>
      <c r="I4" t="str">
        <f>military_assets!J4</f>
        <v>USN</v>
      </c>
      <c r="J4">
        <f t="shared" si="0"/>
        <v>0</v>
      </c>
      <c r="K4">
        <f t="shared" si="1"/>
        <v>0.33333333333333331</v>
      </c>
      <c r="L4">
        <f t="shared" si="2"/>
        <v>1</v>
      </c>
      <c r="M4">
        <f t="shared" si="3"/>
        <v>1.3333333333333333</v>
      </c>
      <c r="N4">
        <f t="shared" si="4"/>
        <v>0.33333333333333331</v>
      </c>
    </row>
    <row r="5" spans="1:14" x14ac:dyDescent="0.25">
      <c r="A5" t="str">
        <f>military_assets!B5</f>
        <v>America Class LHA</v>
      </c>
      <c r="B5" t="str">
        <f>military_assets!K5</f>
        <v>Ship</v>
      </c>
      <c r="C5">
        <f>military_assets!F5</f>
        <v>0</v>
      </c>
      <c r="E5">
        <f>military_assets!G5</f>
        <v>5</v>
      </c>
      <c r="F5">
        <f>military_assets!H5</f>
        <v>3</v>
      </c>
      <c r="G5">
        <f>military_assets!I5</f>
        <v>6</v>
      </c>
      <c r="I5" t="str">
        <f>military_assets!J5</f>
        <v>USN</v>
      </c>
      <c r="J5">
        <f t="shared" si="0"/>
        <v>0</v>
      </c>
      <c r="K5">
        <f t="shared" si="1"/>
        <v>0.5</v>
      </c>
      <c r="L5">
        <f t="shared" si="2"/>
        <v>0.83333333333333337</v>
      </c>
      <c r="M5">
        <f t="shared" si="3"/>
        <v>1.3333333333333335</v>
      </c>
      <c r="N5">
        <f t="shared" si="4"/>
        <v>0.5</v>
      </c>
    </row>
    <row r="6" spans="1:14" x14ac:dyDescent="0.25">
      <c r="A6" t="str">
        <f>military_assets!B6</f>
        <v>Seawolf Class SSN</v>
      </c>
      <c r="B6" t="str">
        <f>military_assets!K6</f>
        <v>Submarine</v>
      </c>
      <c r="C6">
        <f>military_assets!F6</f>
        <v>4</v>
      </c>
      <c r="E6">
        <f>military_assets!G6</f>
        <v>0</v>
      </c>
      <c r="F6">
        <f>military_assets!H6</f>
        <v>4</v>
      </c>
      <c r="G6">
        <f>military_assets!I6</f>
        <v>5</v>
      </c>
      <c r="I6" t="str">
        <f>military_assets!J6</f>
        <v>USN</v>
      </c>
      <c r="J6">
        <f t="shared" si="0"/>
        <v>0.8</v>
      </c>
      <c r="K6">
        <f t="shared" si="1"/>
        <v>0.8</v>
      </c>
      <c r="L6">
        <f t="shared" si="2"/>
        <v>0</v>
      </c>
      <c r="M6">
        <f t="shared" si="3"/>
        <v>1.6</v>
      </c>
      <c r="N6">
        <f t="shared" si="4"/>
        <v>1.6</v>
      </c>
    </row>
    <row r="7" spans="1:14" x14ac:dyDescent="0.25">
      <c r="A7" t="e">
        <f>military_assets!#REF!</f>
        <v>#REF!</v>
      </c>
      <c r="B7" t="e">
        <f>military_assets!#REF!</f>
        <v>#REF!</v>
      </c>
      <c r="C7" t="e">
        <f>military_assets!#REF!</f>
        <v>#REF!</v>
      </c>
      <c r="E7" t="e">
        <f>military_assets!#REF!</f>
        <v>#REF!</v>
      </c>
      <c r="F7" t="e">
        <f>military_assets!#REF!</f>
        <v>#REF!</v>
      </c>
      <c r="G7" t="e">
        <f>military_assets!#REF!</f>
        <v>#REF!</v>
      </c>
      <c r="I7" t="e">
        <f>military_assets!#REF!</f>
        <v>#REF!</v>
      </c>
      <c r="J7" t="e">
        <f t="shared" si="0"/>
        <v>#REF!</v>
      </c>
      <c r="K7" t="e">
        <f t="shared" si="1"/>
        <v>#REF!</v>
      </c>
      <c r="L7" t="e">
        <f t="shared" si="2"/>
        <v>#REF!</v>
      </c>
      <c r="M7" t="e">
        <f t="shared" si="3"/>
        <v>#REF!</v>
      </c>
      <c r="N7" t="e">
        <f t="shared" si="4"/>
        <v>#REF!</v>
      </c>
    </row>
    <row r="8" spans="1:14" x14ac:dyDescent="0.25">
      <c r="A8" t="str">
        <f>military_assets!B7</f>
        <v>Virginia Class SSN</v>
      </c>
      <c r="B8" t="str">
        <f>military_assets!K7</f>
        <v>Submarine</v>
      </c>
      <c r="C8">
        <f>military_assets!F7</f>
        <v>3</v>
      </c>
      <c r="E8">
        <f>military_assets!G7</f>
        <v>0</v>
      </c>
      <c r="F8">
        <f>military_assets!H7</f>
        <v>4</v>
      </c>
      <c r="G8">
        <f>military_assets!I7</f>
        <v>4</v>
      </c>
      <c r="I8" t="str">
        <f>military_assets!J7</f>
        <v>USN</v>
      </c>
      <c r="J8">
        <f t="shared" ref="J8:J26" si="5">C8/G8</f>
        <v>0.75</v>
      </c>
      <c r="K8">
        <f t="shared" ref="K8:K26" si="6">F8/G8</f>
        <v>1</v>
      </c>
      <c r="L8">
        <f t="shared" ref="L8:L26" si="7">E8/G8</f>
        <v>0</v>
      </c>
      <c r="M8">
        <f t="shared" ref="M8:M26" si="8">K8+J8+L8</f>
        <v>1.75</v>
      </c>
      <c r="N8">
        <f t="shared" ref="N8:N26" si="9">J8+K8</f>
        <v>1.75</v>
      </c>
    </row>
    <row r="9" spans="1:14" x14ac:dyDescent="0.25">
      <c r="A9" t="str">
        <f>military_assets!B8</f>
        <v>Ohio Class SSGN</v>
      </c>
      <c r="B9" t="str">
        <f>military_assets!K8</f>
        <v>Submarine</v>
      </c>
      <c r="C9">
        <f>military_assets!F8</f>
        <v>5</v>
      </c>
      <c r="E9">
        <f>military_assets!G8</f>
        <v>4</v>
      </c>
      <c r="F9">
        <f>military_assets!H8</f>
        <v>3</v>
      </c>
      <c r="G9">
        <f>military_assets!I8</f>
        <v>6</v>
      </c>
      <c r="I9" t="str">
        <f>military_assets!J8</f>
        <v>USN</v>
      </c>
      <c r="J9">
        <f t="shared" si="5"/>
        <v>0.83333333333333337</v>
      </c>
      <c r="K9">
        <f t="shared" si="6"/>
        <v>0.5</v>
      </c>
      <c r="L9">
        <f t="shared" si="7"/>
        <v>0.66666666666666663</v>
      </c>
      <c r="M9">
        <f t="shared" si="8"/>
        <v>2</v>
      </c>
      <c r="N9">
        <f t="shared" si="9"/>
        <v>1.3333333333333335</v>
      </c>
    </row>
    <row r="10" spans="1:14" x14ac:dyDescent="0.25">
      <c r="A10" t="str">
        <f>military_assets!B9</f>
        <v>Ticonderoga Class CG</v>
      </c>
      <c r="B10" t="str">
        <f>military_assets!K9</f>
        <v>Ship</v>
      </c>
      <c r="C10">
        <f>military_assets!F9</f>
        <v>2</v>
      </c>
      <c r="E10">
        <f>military_assets!G9</f>
        <v>1</v>
      </c>
      <c r="F10">
        <f>military_assets!H9</f>
        <v>3</v>
      </c>
      <c r="G10">
        <f>military_assets!I9</f>
        <v>4</v>
      </c>
      <c r="I10" t="str">
        <f>military_assets!J9</f>
        <v>USN</v>
      </c>
      <c r="J10">
        <f t="shared" si="5"/>
        <v>0.5</v>
      </c>
      <c r="K10">
        <f t="shared" si="6"/>
        <v>0.75</v>
      </c>
      <c r="L10">
        <f t="shared" si="7"/>
        <v>0.25</v>
      </c>
      <c r="M10">
        <f t="shared" si="8"/>
        <v>1.5</v>
      </c>
      <c r="N10">
        <f t="shared" si="9"/>
        <v>1.25</v>
      </c>
    </row>
    <row r="11" spans="1:14" x14ac:dyDescent="0.25">
      <c r="A11" t="str">
        <f>military_assets!B10</f>
        <v>Arleigh Burke Class DDG</v>
      </c>
      <c r="B11" t="str">
        <f>military_assets!K10</f>
        <v>Ship</v>
      </c>
      <c r="C11">
        <f>military_assets!F10</f>
        <v>2</v>
      </c>
      <c r="E11">
        <f>military_assets!G10</f>
        <v>1</v>
      </c>
      <c r="F11">
        <f>military_assets!H10</f>
        <v>2</v>
      </c>
      <c r="G11">
        <f>military_assets!I10</f>
        <v>3</v>
      </c>
      <c r="I11" t="str">
        <f>military_assets!J10</f>
        <v>USN</v>
      </c>
      <c r="J11">
        <f t="shared" si="5"/>
        <v>0.66666666666666663</v>
      </c>
      <c r="K11">
        <f t="shared" si="6"/>
        <v>0.66666666666666663</v>
      </c>
      <c r="L11">
        <f t="shared" si="7"/>
        <v>0.33333333333333331</v>
      </c>
      <c r="M11">
        <f t="shared" si="8"/>
        <v>1.6666666666666665</v>
      </c>
      <c r="N11">
        <f t="shared" si="9"/>
        <v>1.3333333333333333</v>
      </c>
    </row>
    <row r="12" spans="1:14" x14ac:dyDescent="0.25">
      <c r="A12" t="str">
        <f>military_assets!B11</f>
        <v>Zumwalt Class DDG</v>
      </c>
      <c r="B12" t="str">
        <f>military_assets!K11</f>
        <v>Ship</v>
      </c>
      <c r="C12">
        <f>military_assets!F11</f>
        <v>2</v>
      </c>
      <c r="E12">
        <f>military_assets!G11</f>
        <v>1</v>
      </c>
      <c r="F12">
        <f>military_assets!H11</f>
        <v>4</v>
      </c>
      <c r="G12">
        <f>military_assets!I11</f>
        <v>6</v>
      </c>
      <c r="I12" t="str">
        <f>military_assets!J11</f>
        <v>USN</v>
      </c>
      <c r="J12">
        <f t="shared" si="5"/>
        <v>0.33333333333333331</v>
      </c>
      <c r="K12">
        <f t="shared" si="6"/>
        <v>0.66666666666666663</v>
      </c>
      <c r="L12">
        <f t="shared" si="7"/>
        <v>0.16666666666666666</v>
      </c>
      <c r="M12">
        <f t="shared" si="8"/>
        <v>1.1666666666666667</v>
      </c>
      <c r="N12">
        <f t="shared" si="9"/>
        <v>1</v>
      </c>
    </row>
    <row r="13" spans="1:14" x14ac:dyDescent="0.25">
      <c r="A13" t="str">
        <f>military_assets!B12</f>
        <v>F/A-18 Superhornet Strike Squadron</v>
      </c>
      <c r="B13" t="str">
        <f>military_assets!K12</f>
        <v>Fixed-Wing</v>
      </c>
      <c r="C13">
        <f>military_assets!F12</f>
        <v>4</v>
      </c>
      <c r="E13">
        <f>military_assets!G12</f>
        <v>4</v>
      </c>
      <c r="F13">
        <f>military_assets!H12</f>
        <v>3</v>
      </c>
      <c r="G13">
        <f>military_assets!I12</f>
        <v>2</v>
      </c>
      <c r="I13" t="str">
        <f>military_assets!J12</f>
        <v>USN</v>
      </c>
      <c r="J13">
        <f t="shared" si="5"/>
        <v>2</v>
      </c>
      <c r="K13">
        <f t="shared" si="6"/>
        <v>1.5</v>
      </c>
      <c r="L13">
        <f t="shared" si="7"/>
        <v>2</v>
      </c>
      <c r="M13">
        <f t="shared" si="8"/>
        <v>5.5</v>
      </c>
      <c r="N13">
        <f t="shared" si="9"/>
        <v>3.5</v>
      </c>
    </row>
    <row r="14" spans="1:14" x14ac:dyDescent="0.25">
      <c r="A14" t="str">
        <f>military_assets!B13</f>
        <v>F-35B Lightning II</v>
      </c>
      <c r="B14" t="str">
        <f>military_assets!K13</f>
        <v>VTOL</v>
      </c>
      <c r="C14">
        <f>military_assets!F13</f>
        <v>4</v>
      </c>
      <c r="E14">
        <f>military_assets!G13</f>
        <v>3</v>
      </c>
      <c r="F14">
        <f>military_assets!H13</f>
        <v>2</v>
      </c>
      <c r="G14">
        <f>military_assets!I13</f>
        <v>3</v>
      </c>
      <c r="I14" t="str">
        <f>military_assets!J13</f>
        <v>USN</v>
      </c>
      <c r="J14">
        <f t="shared" si="5"/>
        <v>1.3333333333333333</v>
      </c>
      <c r="K14">
        <f t="shared" si="6"/>
        <v>0.66666666666666663</v>
      </c>
      <c r="L14">
        <f t="shared" si="7"/>
        <v>1</v>
      </c>
      <c r="M14">
        <f t="shared" si="8"/>
        <v>3</v>
      </c>
      <c r="N14">
        <f t="shared" si="9"/>
        <v>2</v>
      </c>
    </row>
    <row r="15" spans="1:14" x14ac:dyDescent="0.25">
      <c r="A15" t="str">
        <f>military_assets!B14</f>
        <v>F-35C  Lightning II</v>
      </c>
      <c r="B15" t="str">
        <f>military_assets!K14</f>
        <v>Fixed-Wing</v>
      </c>
      <c r="C15">
        <f>military_assets!F14</f>
        <v>4</v>
      </c>
      <c r="E15">
        <f>military_assets!G14</f>
        <v>4</v>
      </c>
      <c r="F15">
        <f>military_assets!H14</f>
        <v>2</v>
      </c>
      <c r="G15">
        <f>military_assets!I14</f>
        <v>2</v>
      </c>
      <c r="I15" t="str">
        <f>military_assets!J14</f>
        <v>USN</v>
      </c>
      <c r="J15">
        <f t="shared" si="5"/>
        <v>2</v>
      </c>
      <c r="K15">
        <f t="shared" si="6"/>
        <v>1</v>
      </c>
      <c r="L15">
        <f t="shared" si="7"/>
        <v>2</v>
      </c>
      <c r="M15">
        <f t="shared" si="8"/>
        <v>5</v>
      </c>
      <c r="N15">
        <f t="shared" si="9"/>
        <v>3</v>
      </c>
    </row>
    <row r="16" spans="1:14" x14ac:dyDescent="0.25">
      <c r="A16" t="str">
        <f>military_assets!B15</f>
        <v>AV-8B Harrier II</v>
      </c>
      <c r="B16" t="str">
        <f>military_assets!K15</f>
        <v>VTOL</v>
      </c>
      <c r="C16">
        <f>military_assets!F15</f>
        <v>3</v>
      </c>
      <c r="E16">
        <f>military_assets!G15</f>
        <v>3</v>
      </c>
      <c r="F16">
        <f>military_assets!H15</f>
        <v>2</v>
      </c>
      <c r="G16">
        <f>military_assets!I15</f>
        <v>1</v>
      </c>
      <c r="I16" t="str">
        <f>military_assets!J15</f>
        <v>USN</v>
      </c>
      <c r="J16">
        <f t="shared" si="5"/>
        <v>3</v>
      </c>
      <c r="K16">
        <f t="shared" si="6"/>
        <v>2</v>
      </c>
      <c r="L16">
        <f t="shared" si="7"/>
        <v>3</v>
      </c>
      <c r="M16">
        <f t="shared" si="8"/>
        <v>8</v>
      </c>
      <c r="N16">
        <f t="shared" si="9"/>
        <v>5</v>
      </c>
    </row>
    <row r="17" spans="1:14" x14ac:dyDescent="0.25">
      <c r="A17" t="str">
        <f>military_assets!B16</f>
        <v>Kuznetsov Class CV</v>
      </c>
      <c r="B17" t="str">
        <f>military_assets!K16</f>
        <v>Ship</v>
      </c>
      <c r="C17">
        <f>military_assets!F16</f>
        <v>4</v>
      </c>
      <c r="E17">
        <f>military_assets!G16</f>
        <v>4</v>
      </c>
      <c r="F17">
        <f>military_assets!H16</f>
        <v>5</v>
      </c>
      <c r="G17">
        <f>military_assets!I16</f>
        <v>7</v>
      </c>
      <c r="I17" t="str">
        <f>military_assets!J16</f>
        <v>RUS</v>
      </c>
      <c r="J17">
        <f t="shared" si="5"/>
        <v>0.5714285714285714</v>
      </c>
      <c r="K17">
        <f t="shared" si="6"/>
        <v>0.7142857142857143</v>
      </c>
      <c r="L17">
        <f t="shared" si="7"/>
        <v>0.5714285714285714</v>
      </c>
      <c r="M17">
        <f t="shared" si="8"/>
        <v>1.857142857142857</v>
      </c>
      <c r="N17">
        <f t="shared" si="9"/>
        <v>1.2857142857142856</v>
      </c>
    </row>
    <row r="18" spans="1:14" x14ac:dyDescent="0.25">
      <c r="A18" t="str">
        <f>military_assets!B17</f>
        <v>Kirov Class CGN</v>
      </c>
      <c r="B18" t="str">
        <f>military_assets!K17</f>
        <v>Ship</v>
      </c>
      <c r="C18">
        <f>military_assets!F17</f>
        <v>6</v>
      </c>
      <c r="E18">
        <f>military_assets!G17</f>
        <v>4</v>
      </c>
      <c r="F18">
        <f>military_assets!H17</f>
        <v>6</v>
      </c>
      <c r="G18">
        <f>military_assets!I17</f>
        <v>6</v>
      </c>
      <c r="I18" t="str">
        <f>military_assets!J17</f>
        <v>RUS</v>
      </c>
      <c r="J18">
        <f t="shared" si="5"/>
        <v>1</v>
      </c>
      <c r="K18">
        <f t="shared" si="6"/>
        <v>1</v>
      </c>
      <c r="L18">
        <f t="shared" si="7"/>
        <v>0.66666666666666663</v>
      </c>
      <c r="M18">
        <f t="shared" si="8"/>
        <v>2.6666666666666665</v>
      </c>
      <c r="N18">
        <f t="shared" si="9"/>
        <v>2</v>
      </c>
    </row>
    <row r="19" spans="1:14" x14ac:dyDescent="0.25">
      <c r="A19" t="str">
        <f>military_assets!B18</f>
        <v>Slava Class CG</v>
      </c>
      <c r="B19" t="str">
        <f>military_assets!K18</f>
        <v>Ship</v>
      </c>
      <c r="C19">
        <f>military_assets!F18</f>
        <v>4</v>
      </c>
      <c r="E19">
        <f>military_assets!G18</f>
        <v>2</v>
      </c>
      <c r="F19">
        <f>military_assets!H18</f>
        <v>2</v>
      </c>
      <c r="G19">
        <f>military_assets!I18</f>
        <v>3</v>
      </c>
      <c r="I19" t="str">
        <f>military_assets!J18</f>
        <v>RUS</v>
      </c>
      <c r="J19">
        <f t="shared" si="5"/>
        <v>1.3333333333333333</v>
      </c>
      <c r="K19">
        <f t="shared" si="6"/>
        <v>0.66666666666666663</v>
      </c>
      <c r="L19">
        <f t="shared" si="7"/>
        <v>0.66666666666666663</v>
      </c>
      <c r="M19">
        <f t="shared" si="8"/>
        <v>2.6666666666666665</v>
      </c>
      <c r="N19">
        <f t="shared" si="9"/>
        <v>2</v>
      </c>
    </row>
    <row r="20" spans="1:14" x14ac:dyDescent="0.25">
      <c r="A20" t="str">
        <f>military_assets!B19</f>
        <v>Udaloy Class DDG</v>
      </c>
      <c r="B20" t="str">
        <f>military_assets!K19</f>
        <v>Ship</v>
      </c>
      <c r="C20">
        <f>military_assets!F19</f>
        <v>2</v>
      </c>
      <c r="E20">
        <f>military_assets!G19</f>
        <v>2</v>
      </c>
      <c r="F20">
        <f>military_assets!H19</f>
        <v>2</v>
      </c>
      <c r="G20">
        <f>military_assets!I19</f>
        <v>2</v>
      </c>
      <c r="I20" t="str">
        <f>military_assets!J19</f>
        <v>RUS</v>
      </c>
      <c r="J20">
        <f t="shared" si="5"/>
        <v>1</v>
      </c>
      <c r="K20">
        <f t="shared" si="6"/>
        <v>1</v>
      </c>
      <c r="L20">
        <f t="shared" si="7"/>
        <v>1</v>
      </c>
      <c r="M20">
        <f t="shared" si="8"/>
        <v>3</v>
      </c>
      <c r="N20">
        <f t="shared" si="9"/>
        <v>2</v>
      </c>
    </row>
    <row r="21" spans="1:14" x14ac:dyDescent="0.25">
      <c r="A21" t="str">
        <f>military_assets!B20</f>
        <v>Gorshkov Class FFG</v>
      </c>
      <c r="B21" t="str">
        <f>military_assets!K20</f>
        <v>Ship</v>
      </c>
      <c r="C21">
        <f>military_assets!F20</f>
        <v>3</v>
      </c>
      <c r="E21">
        <f>military_assets!G20</f>
        <v>1</v>
      </c>
      <c r="F21">
        <f>military_assets!H20</f>
        <v>2</v>
      </c>
      <c r="G21">
        <f>military_assets!I20</f>
        <v>1</v>
      </c>
      <c r="I21" t="str">
        <f>military_assets!J20</f>
        <v>RUS</v>
      </c>
      <c r="J21">
        <f t="shared" si="5"/>
        <v>3</v>
      </c>
      <c r="K21">
        <f t="shared" si="6"/>
        <v>2</v>
      </c>
      <c r="L21">
        <f t="shared" si="7"/>
        <v>1</v>
      </c>
      <c r="M21">
        <f t="shared" si="8"/>
        <v>6</v>
      </c>
      <c r="N21">
        <f t="shared" si="9"/>
        <v>5</v>
      </c>
    </row>
    <row r="22" spans="1:14" x14ac:dyDescent="0.25">
      <c r="A22" t="str">
        <f>military_assets!B21</f>
        <v>Yassen Class SSGN</v>
      </c>
      <c r="B22" t="str">
        <f>military_assets!K21</f>
        <v>Submarine</v>
      </c>
      <c r="C22">
        <f>military_assets!F21</f>
        <v>3</v>
      </c>
      <c r="E22">
        <f>military_assets!G21</f>
        <v>0</v>
      </c>
      <c r="F22">
        <f>military_assets!H21</f>
        <v>3</v>
      </c>
      <c r="G22">
        <f>military_assets!I21</f>
        <v>3</v>
      </c>
      <c r="I22" t="str">
        <f>military_assets!J21</f>
        <v>RUS</v>
      </c>
      <c r="J22">
        <f t="shared" si="5"/>
        <v>1</v>
      </c>
      <c r="K22">
        <f t="shared" si="6"/>
        <v>1</v>
      </c>
      <c r="L22">
        <f t="shared" si="7"/>
        <v>0</v>
      </c>
      <c r="M22">
        <f t="shared" si="8"/>
        <v>2</v>
      </c>
      <c r="N22">
        <f t="shared" si="9"/>
        <v>2</v>
      </c>
    </row>
    <row r="23" spans="1:14" x14ac:dyDescent="0.25">
      <c r="A23" t="str">
        <f>military_assets!B22</f>
        <v>Lada Class SSK</v>
      </c>
      <c r="B23" t="str">
        <f>military_assets!K22</f>
        <v>Submarine</v>
      </c>
      <c r="C23">
        <f>military_assets!F22</f>
        <v>3</v>
      </c>
      <c r="E23">
        <f>military_assets!G22</f>
        <v>0</v>
      </c>
      <c r="F23">
        <f>military_assets!H22</f>
        <v>1</v>
      </c>
      <c r="G23">
        <f>military_assets!I22</f>
        <v>1</v>
      </c>
      <c r="I23" t="str">
        <f>military_assets!J22</f>
        <v>RUS</v>
      </c>
      <c r="J23">
        <f t="shared" si="5"/>
        <v>3</v>
      </c>
      <c r="K23">
        <f t="shared" si="6"/>
        <v>1</v>
      </c>
      <c r="L23">
        <f t="shared" si="7"/>
        <v>0</v>
      </c>
      <c r="M23">
        <f t="shared" si="8"/>
        <v>4</v>
      </c>
      <c r="N23">
        <f t="shared" si="9"/>
        <v>4</v>
      </c>
    </row>
    <row r="24" spans="1:14" x14ac:dyDescent="0.25">
      <c r="A24" t="str">
        <f>military_assets!B23</f>
        <v>Oscar II SSGN</v>
      </c>
      <c r="B24" t="str">
        <f>military_assets!K23</f>
        <v>Submarine</v>
      </c>
      <c r="C24">
        <f>military_assets!F23</f>
        <v>6</v>
      </c>
      <c r="E24">
        <f>military_assets!G23</f>
        <v>0</v>
      </c>
      <c r="F24">
        <f>military_assets!H23</f>
        <v>2</v>
      </c>
      <c r="G24">
        <f>military_assets!I23</f>
        <v>5</v>
      </c>
      <c r="I24" t="str">
        <f>military_assets!J23</f>
        <v>RUS</v>
      </c>
      <c r="J24">
        <f t="shared" si="5"/>
        <v>1.2</v>
      </c>
      <c r="K24">
        <f t="shared" si="6"/>
        <v>0.4</v>
      </c>
      <c r="L24">
        <f t="shared" si="7"/>
        <v>0</v>
      </c>
      <c r="M24">
        <f t="shared" si="8"/>
        <v>1.6</v>
      </c>
      <c r="N24">
        <f t="shared" si="9"/>
        <v>1.6</v>
      </c>
    </row>
    <row r="25" spans="1:14" x14ac:dyDescent="0.25">
      <c r="A25" t="str">
        <f>military_assets!B24</f>
        <v>Mig-29K Strike Squadron</v>
      </c>
      <c r="B25" t="str">
        <f>military_assets!K24</f>
        <v>Fixed-Wing</v>
      </c>
      <c r="C25">
        <f>military_assets!F24</f>
        <v>4</v>
      </c>
      <c r="E25">
        <f>military_assets!G24</f>
        <v>3</v>
      </c>
      <c r="F25">
        <f>military_assets!H24</f>
        <v>3</v>
      </c>
      <c r="G25">
        <f>military_assets!I24</f>
        <v>1</v>
      </c>
      <c r="I25" t="str">
        <f>military_assets!J24</f>
        <v>RUS</v>
      </c>
      <c r="J25">
        <f t="shared" si="5"/>
        <v>4</v>
      </c>
      <c r="K25">
        <f t="shared" si="6"/>
        <v>3</v>
      </c>
      <c r="L25">
        <f t="shared" si="7"/>
        <v>3</v>
      </c>
      <c r="M25">
        <f t="shared" si="8"/>
        <v>10</v>
      </c>
      <c r="N25">
        <f t="shared" si="9"/>
        <v>7</v>
      </c>
    </row>
    <row r="26" spans="1:14" x14ac:dyDescent="0.25">
      <c r="A26" t="str">
        <f>military_assets!B25</f>
        <v>Su-33 Flanker-D Strike Squadron</v>
      </c>
      <c r="B26" t="str">
        <f>military_assets!K25</f>
        <v>Fixed-Wing</v>
      </c>
      <c r="C26">
        <f>military_assets!F25</f>
        <v>4</v>
      </c>
      <c r="E26">
        <f>military_assets!G25</f>
        <v>4</v>
      </c>
      <c r="F26">
        <f>military_assets!H25</f>
        <v>3</v>
      </c>
      <c r="G26">
        <f>military_assets!I25</f>
        <v>1</v>
      </c>
      <c r="I26" t="str">
        <f>military_assets!J25</f>
        <v>RUS</v>
      </c>
      <c r="J26">
        <f t="shared" si="5"/>
        <v>4</v>
      </c>
      <c r="K26">
        <f t="shared" si="6"/>
        <v>3</v>
      </c>
      <c r="L26">
        <f t="shared" si="7"/>
        <v>4</v>
      </c>
      <c r="M26">
        <f t="shared" si="8"/>
        <v>11</v>
      </c>
      <c r="N26">
        <f t="shared" si="9"/>
        <v>7</v>
      </c>
    </row>
  </sheetData>
  <conditionalFormatting sqref="M1:M1048576">
    <cfRule type="colorScale" priority="2">
      <colorScale>
        <cfvo type="min"/>
        <cfvo type="percentile" val="50"/>
        <cfvo type="max"/>
        <color rgb="FFF8696B"/>
        <color rgb="FFFFEB84"/>
        <color rgb="FF63BE7B"/>
      </colorScale>
    </cfRule>
  </conditionalFormatting>
  <conditionalFormatting sqref="N1:N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military_assets</vt:lpstr>
      <vt:lpstr>ship_effects</vt:lpstr>
      <vt:lpstr>actions</vt:lpstr>
      <vt:lpstr>territories</vt:lpstr>
      <vt:lpstr>balance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Rodgers</dc:creator>
  <cp:lastModifiedBy>Rick Rodgers</cp:lastModifiedBy>
  <dcterms:created xsi:type="dcterms:W3CDTF">2020-08-31T22:13:11Z</dcterms:created>
  <dcterms:modified xsi:type="dcterms:W3CDTF">2020-09-07T03:40:54Z</dcterms:modified>
</cp:coreProperties>
</file>