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urcu\Desktop\dataprojects\"/>
    </mc:Choice>
  </mc:AlternateContent>
  <xr:revisionPtr revIDLastSave="0" documentId="8_{A13DE944-4E4B-4D7D-A8BB-0621B97A0CB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alesOrders" sheetId="1" r:id="rId1"/>
    <sheet name="Basic functions" sheetId="13" r:id="rId2"/>
    <sheet name="Functions" sheetId="15" r:id="rId3"/>
    <sheet name="Pivot" sheetId="14" r:id="rId4"/>
  </sheets>
  <calcPr calcId="18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2" i="15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K12" i="13"/>
  <c r="K11" i="13"/>
  <c r="K10" i="13"/>
  <c r="K8" i="13"/>
  <c r="K7" i="13"/>
  <c r="K6" i="13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27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" i="15"/>
  <c r="K5" i="13"/>
  <c r="K4" i="13"/>
  <c r="K3" i="13"/>
  <c r="K2" i="13"/>
  <c r="K1" i="13"/>
</calcChain>
</file>

<file path=xl/sharedStrings.xml><?xml version="1.0" encoding="utf-8"?>
<sst xmlns="http://schemas.openxmlformats.org/spreadsheetml/2006/main" count="444" uniqueCount="44">
  <si>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</si>
  <si>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</si>
  <si>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</si>
  <si>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</si>
  <si>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</si>
  <si>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</si>
  <si>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</si>
  <si>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</si>
  <si>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</si>
  <si>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</si>
  <si>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</si>
  <si>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</si>
  <si>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</si>
  <si>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</si>
  <si>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</si>
  <si>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</si>
  <si>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</si>
  <si>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</si>
  <si>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</si>
  <si>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</si>
  <si>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</si>
  <si>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</si>
  <si>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</si>
  <si>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</si>
  <si>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</si>
  <si>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</si>
  <si>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Column1</t>
  </si>
  <si>
    <t>SUM OF TOTAL</t>
  </si>
  <si>
    <t>SUM OF UNIT COST</t>
  </si>
  <si>
    <t>MAXIMUM UNIT COST</t>
  </si>
  <si>
    <t>MINIMUM UNIT COST</t>
  </si>
  <si>
    <t>AVERAGE UNIT COST</t>
  </si>
  <si>
    <t>Row Labels</t>
  </si>
  <si>
    <t>Grand Total</t>
  </si>
  <si>
    <t>Sum of Unit Cost</t>
  </si>
  <si>
    <t>Sum of Total</t>
  </si>
  <si>
    <t>(All)</t>
  </si>
  <si>
    <t>IF FUNCTION</t>
  </si>
  <si>
    <t>SUMIFS</t>
  </si>
  <si>
    <t>COUNTIFS</t>
  </si>
  <si>
    <t>CONCATENATE</t>
  </si>
  <si>
    <t>LEFT</t>
  </si>
  <si>
    <t>RIGHT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</si>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</sst>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&quot;£&quot;#,##0.00"/>
  </numFmts>
  <fonts count="5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6" fontId="0" fillId="0" borderId="0" xfId="0" applyNumberFormat="1" applyFont="1" applyFill="1" applyBorder="1" applyAlignment="1" applyProtection="1">
      <alignment horizontal="left" vertical="center"/>
    </xf>
    <xf numFmtId="166" fontId="0" fillId="0" borderId="0" xfId="1" applyNumberFormat="1" applyFont="1" applyFill="1" applyBorder="1" applyAlignment="1" applyProtection="1">
      <alignment vertical="center"/>
    </xf>
    <xf numFmtId="166" fontId="4" fillId="0" borderId="0" xfId="0" applyNumberFormat="1" applyFont="1" applyBorder="1" applyAlignment="1" applyProtection="1">
      <alignment vertical="center"/>
    </xf>
    <xf numFmtId="166" fontId="0" fillId="0" borderId="0" xfId="1" applyNumberFormat="1" applyFont="1" applyFill="1" applyBorder="1" applyAlignment="1" applyProtection="1">
      <alignment horizontal="left" vertical="center"/>
    </xf>
    <xf numFmtId="166" fontId="4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166" fontId="0" fillId="0" borderId="0" xfId="0" applyNumberFormat="1"/>
    <xf numFmtId="0" fontId="0" fillId="2" borderId="0" xfId="0" applyFill="1"/>
    <xf numFmtId="0" fontId="4" fillId="2" borderId="0" xfId="0" applyFont="1" applyFill="1" applyBorder="1" applyAlignment="1">
      <alignment vertical="center"/>
    </xf>
    <xf numFmtId="166" fontId="4" fillId="2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166" fontId="4" fillId="2" borderId="7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7">
    <dxf>
      <numFmt numFmtId="166" formatCode="&quot;£&quot;#,##0.00"/>
    </dxf>
    <dxf>
      <numFmt numFmtId="166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[SampleDataBurcu.xlsx]Pivot!PivotTable3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  <c:pt idx="3">
                  <c:v>Pen</c:v>
                </c:pt>
                <c:pt idx="4">
                  <c:v>Desk</c:v>
                </c:pt>
              </c:strCache>
            </c:strRef>
          </c:cat>
          <c:val>
            <c:numRef>
              <c:f>Pivot!$B$5:$B$10</c:f>
              <c:numCache>
                <c:formatCode>"£"#,##0.00</c:formatCode>
                <c:ptCount val="5"/>
                <c:pt idx="0">
                  <c:v>172.86</c:v>
                </c:pt>
                <c:pt idx="1">
                  <c:v>83.39</c:v>
                </c:pt>
                <c:pt idx="2">
                  <c:v>36.07</c:v>
                </c:pt>
                <c:pt idx="3">
                  <c:v>55.95</c:v>
                </c:pt>
                <c:pt idx="4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D49-8B96-AB0FE8D203F8}"/>
            </c:ext>
          </c:extLst>
        </c:ser>
        <c:ser>
          <c:idx val="1"/>
          <c:order val="1"/>
          <c:tx>
            <c:strRef>
              <c:f>Pivot!$C$4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Pivot!$A$5:$A$10</c:f>
              <c:strCache>
                <c:ptCount val="5"/>
                <c:pt idx="0">
                  <c:v>Binder</c:v>
                </c:pt>
                <c:pt idx="1">
                  <c:v>Pen Set</c:v>
                </c:pt>
                <c:pt idx="2">
                  <c:v>Pencil</c:v>
                </c:pt>
                <c:pt idx="3">
                  <c:v>Pen</c:v>
                </c:pt>
                <c:pt idx="4">
                  <c:v>Desk</c:v>
                </c:pt>
              </c:strCache>
            </c:strRef>
          </c:cat>
          <c:val>
            <c:numRef>
              <c:f>Pivot!$C$5:$C$10</c:f>
              <c:numCache>
                <c:formatCode>"£"#,##0.00</c:formatCode>
                <c:ptCount val="5"/>
                <c:pt idx="0">
                  <c:v>9577.65</c:v>
                </c:pt>
                <c:pt idx="1">
                  <c:v>4169.87</c:v>
                </c:pt>
                <c:pt idx="2">
                  <c:v>2135.1400000000003</c:v>
                </c:pt>
                <c:pt idx="3">
                  <c:v>2045.2199999999998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D49-8B96-AB0FE8D2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05840"/>
        <c:axId val="507407152"/>
      </c:barChart>
      <c:catAx>
        <c:axId val="5074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407152"/>
        <c:crosses val="autoZero"/>
        <c:auto val="1"/>
        <c:lblAlgn val="ctr"/>
        <c:lblOffset val="100"/>
        <c:noMultiLvlLbl val="0"/>
      </c:catAx>
      <c:valAx>
        <c:axId val="5074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4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61912</xdr:rowOff>
    </xdr:from>
    <xdr:to>
      <xdr:col>11</xdr:col>
      <xdr:colOff>476250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759A8-ABDD-F482-7BAD-91D1CE181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 acco" refreshedDate="44752.620545254627" createdVersion="8" refreshedVersion="8" minRefreshableVersion="3" recordCount="43" xr:uid="{5AA1DAE3-543A-4E2E-9039-89594D5A1C01}">
  <cacheSource type="worksheet">
    <worksheetSource name="Table1"/>
  </cacheSource>
  <cacheFields count="7">
    <cacheField name="OrderDate" numFmtId="165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3EE02-0424-46A1-B628-DE37F0322D9F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C10" firstHeaderRow="0" firstDataRow="1" firstDataCol="1" rowPageCount="2" colPageCount="1"/>
  <pivotFields count="7">
    <pivotField axis="axisPage"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164" showAll="0"/>
    <pivotField dataField="1" numFmtId="164" showAll="0"/>
  </pivotFields>
  <rowFields count="1">
    <field x="3"/>
  </rowFields>
  <rowItems count="6">
    <i>
      <x/>
    </i>
    <i>
      <x v="3"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Sum of Unit Cost" fld="5" baseField="0" baseItem="0" numFmtId="166"/>
    <dataField name="Sum of Total" fld="6" baseField="0" baseItem="0" numFmtId="166"/>
  </dataFields>
  <formats count="1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4773A0-EC6C-4DBC-B418-9F9F06876976}" name="Table13" displayName="Table13" ref="A1:H44" totalsRowShown="0">
  <autoFilter ref="A1:H44" xr:uid="{AA4773A0-EC6C-4DBC-B418-9F9F06876976}"/>
  <tableColumns count="8">
    <tableColumn id="1" xr3:uid="{F0B9AA53-CF02-4E33-95EC-B6436B20B866}" name="OrderDate"/>
    <tableColumn id="2" xr3:uid="{20F5A500-A267-4A71-8268-610913282D9C}" name="Region"/>
    <tableColumn id="3" xr3:uid="{085F4B6C-7B1A-41DC-9F5D-76B5E6265F35}" name="Rep"/>
    <tableColumn id="4" xr3:uid="{3B518BEA-8FF2-43BA-BC9B-EDF4A4E6452A}" name="Item"/>
    <tableColumn id="5" xr3:uid="{8503A5E4-3D94-43C4-ABCA-5E01DFFDAFFB}" name="Units"/>
    <tableColumn id="6" xr3:uid="{8E611E87-8FBB-4F38-AFC4-E4582B18A7EC}" name="Unit Cost" dataDxfId="5"/>
    <tableColumn id="7" xr3:uid="{F87CDFF1-6B82-4105-8FAD-D0980D862A1B}" name="Total" dataDxfId="6"/>
    <tableColumn id="9" xr3:uid="{69B4EDBE-442A-4A7D-908C-DD9272CE9BBF}" name="Column1" dataDxfId="2">
      <calculatedColumnFormula>TRIM(B2)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B17021-6AE5-4C7A-9C1C-680C00CF0524}" name="Table134" displayName="Table134" ref="A1:G44" totalsRowShown="0">
  <autoFilter ref="A1:G44" xr:uid="{49B17021-6AE5-4C7A-9C1C-680C00CF0524}"/>
  <tableColumns count="7">
    <tableColumn id="1" xr3:uid="{18D0727D-D880-4FB8-B58E-B8F952EAAAFC}" name="OrderDate"/>
    <tableColumn id="2" xr3:uid="{93C323BB-BBE6-431C-8E5B-2D6726059EED}" name="Region"/>
    <tableColumn id="3" xr3:uid="{7AD9CFEC-27C9-4BC5-90D1-E690BF404C09}" name="Rep"/>
    <tableColumn id="4" xr3:uid="{135F0897-A02A-4AEF-BE2A-17A677B95722}" name="Item"/>
    <tableColumn id="5" xr3:uid="{CE86DB02-9EB7-4240-B321-E992D73C0924}" name="Units"/>
    <tableColumn id="6" xr3:uid="{10F32CB0-DF5D-48B2-84E0-9F76FF38B60F}" name="Unit Cost" dataDxfId="4"/>
    <tableColumn id="7" xr3:uid="{4C227048-BA1A-4177-A848-81F0C0B4DE34}" name="Total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2" activePane="bottomLeft" state="frozen"/>
      <selection pane="bottomLeft" activeCell="C21" sqref="C21"/>
    </sheetView>
  </sheetViews>
  <sheetFormatPr defaultColWidth="9.140625" defaultRowHeight="15" x14ac:dyDescent="0.25"/>
  <cols>
    <col min="1" max="1" width="11.5703125" style="3" customWidth="1"/>
    <col min="2" max="2" width="8.7109375" style="3" customWidth="1"/>
    <col min="3" max="3" width="9.5703125" style="3" customWidth="1"/>
    <col min="4" max="4" width="7.7109375" style="3" customWidth="1"/>
    <col min="5" max="5" width="7.28515625" style="4" customWidth="1"/>
    <col min="6" max="6" width="10.5703125" style="5" customWidth="1"/>
    <col min="7" max="7" width="10.140625" style="3" bestFit="1" customWidth="1"/>
    <col min="8" max="16384" width="9.140625" style="2"/>
  </cols>
  <sheetData>
    <row r="1" spans="1:7" x14ac:dyDescent="0.25">
      <c r="A1" s="6" t="s">
        <v>22</v>
      </c>
      <c r="B1" s="7" t="s">
        <v>0</v>
      </c>
      <c r="C1" s="7" t="s">
        <v>1</v>
      </c>
      <c r="D1" s="8" t="s">
        <v>2</v>
      </c>
      <c r="E1" s="9" t="s">
        <v>3</v>
      </c>
      <c r="F1" s="8" t="s">
        <v>14</v>
      </c>
      <c r="G1" s="8" t="s">
        <v>4</v>
      </c>
    </row>
    <row r="2" spans="1:7" x14ac:dyDescent="0.25">
      <c r="A2" s="10">
        <v>44202</v>
      </c>
      <c r="B2" s="11" t="s">
        <v>25</v>
      </c>
      <c r="C2" s="11" t="s">
        <v>7</v>
      </c>
      <c r="D2" s="8" t="s">
        <v>15</v>
      </c>
      <c r="E2" s="12">
        <v>95</v>
      </c>
      <c r="F2" s="13">
        <v>1.99</v>
      </c>
      <c r="G2" s="14">
        <v>189.05</v>
      </c>
    </row>
    <row r="3" spans="1:7" x14ac:dyDescent="0.25">
      <c r="A3" s="10">
        <v>44219</v>
      </c>
      <c r="B3" s="11" t="s">
        <v>23</v>
      </c>
      <c r="C3" s="11" t="s">
        <v>8</v>
      </c>
      <c r="D3" s="8" t="s">
        <v>16</v>
      </c>
      <c r="E3" s="12">
        <v>50</v>
      </c>
      <c r="F3" s="13">
        <v>19.989999999999998</v>
      </c>
      <c r="G3" s="14">
        <v>999.49999999999989</v>
      </c>
    </row>
    <row r="4" spans="1:7" x14ac:dyDescent="0.25">
      <c r="A4" s="10">
        <v>44236</v>
      </c>
      <c r="B4" s="11" t="s">
        <v>23</v>
      </c>
      <c r="C4" s="11" t="s">
        <v>6</v>
      </c>
      <c r="D4" s="8" t="s">
        <v>15</v>
      </c>
      <c r="E4" s="12">
        <v>36</v>
      </c>
      <c r="F4" s="13">
        <v>4.99</v>
      </c>
      <c r="G4" s="14">
        <v>179.64000000000001</v>
      </c>
    </row>
    <row r="5" spans="1:7" x14ac:dyDescent="0.25">
      <c r="A5" s="10">
        <v>44253</v>
      </c>
      <c r="B5" s="11" t="s">
        <v>23</v>
      </c>
      <c r="C5" s="11" t="s">
        <v>5</v>
      </c>
      <c r="D5" s="8" t="s">
        <v>17</v>
      </c>
      <c r="E5" s="12">
        <v>27</v>
      </c>
      <c r="F5" s="13">
        <v>19.989999999999998</v>
      </c>
      <c r="G5" s="14">
        <v>539.7299999999999</v>
      </c>
    </row>
    <row r="6" spans="1:7" x14ac:dyDescent="0.25">
      <c r="A6" s="10">
        <v>44270</v>
      </c>
      <c r="B6" s="11" t="s">
        <v>24</v>
      </c>
      <c r="C6" s="11" t="s">
        <v>13</v>
      </c>
      <c r="D6" s="8" t="s">
        <v>15</v>
      </c>
      <c r="E6" s="12">
        <v>56</v>
      </c>
      <c r="F6" s="13">
        <v>2.99</v>
      </c>
      <c r="G6" s="14">
        <v>167.44</v>
      </c>
    </row>
    <row r="7" spans="1:7" x14ac:dyDescent="0.25">
      <c r="A7" s="10">
        <v>44287</v>
      </c>
      <c r="B7" s="11" t="s">
        <v>25</v>
      </c>
      <c r="C7" s="11" t="s">
        <v>7</v>
      </c>
      <c r="D7" s="8" t="s">
        <v>16</v>
      </c>
      <c r="E7" s="12">
        <v>60</v>
      </c>
      <c r="F7" s="13">
        <v>4.99</v>
      </c>
      <c r="G7" s="14">
        <v>299.40000000000003</v>
      </c>
    </row>
    <row r="8" spans="1:7" x14ac:dyDescent="0.25">
      <c r="A8" s="10">
        <v>44304</v>
      </c>
      <c r="B8" s="11" t="s">
        <v>23</v>
      </c>
      <c r="C8" s="11" t="s">
        <v>18</v>
      </c>
      <c r="D8" s="8" t="s">
        <v>15</v>
      </c>
      <c r="E8" s="12">
        <v>75</v>
      </c>
      <c r="F8" s="13">
        <v>1.99</v>
      </c>
      <c r="G8" s="14">
        <v>149.25</v>
      </c>
    </row>
    <row r="9" spans="1:7" x14ac:dyDescent="0.25">
      <c r="A9" s="10">
        <v>44321</v>
      </c>
      <c r="B9" s="11" t="s">
        <v>23</v>
      </c>
      <c r="C9" s="11" t="s">
        <v>6</v>
      </c>
      <c r="D9" s="8" t="s">
        <v>15</v>
      </c>
      <c r="E9" s="12">
        <v>90</v>
      </c>
      <c r="F9" s="13">
        <v>4.99</v>
      </c>
      <c r="G9" s="14">
        <v>449.1</v>
      </c>
    </row>
    <row r="10" spans="1:7" x14ac:dyDescent="0.25">
      <c r="A10" s="10">
        <v>44338</v>
      </c>
      <c r="B10" s="11" t="s">
        <v>24</v>
      </c>
      <c r="C10" s="11" t="s">
        <v>9</v>
      </c>
      <c r="D10" s="8" t="s">
        <v>15</v>
      </c>
      <c r="E10" s="12">
        <v>32</v>
      </c>
      <c r="F10" s="13">
        <v>1.99</v>
      </c>
      <c r="G10" s="14">
        <v>63.68</v>
      </c>
    </row>
    <row r="11" spans="1:7" x14ac:dyDescent="0.25">
      <c r="A11" s="10">
        <v>44355</v>
      </c>
      <c r="B11" s="11" t="s">
        <v>25</v>
      </c>
      <c r="C11" s="11" t="s">
        <v>7</v>
      </c>
      <c r="D11" s="8" t="s">
        <v>16</v>
      </c>
      <c r="E11" s="12">
        <v>60</v>
      </c>
      <c r="F11" s="13">
        <v>8.99</v>
      </c>
      <c r="G11" s="14">
        <v>539.4</v>
      </c>
    </row>
    <row r="12" spans="1:7" x14ac:dyDescent="0.25">
      <c r="A12" s="10">
        <v>44372</v>
      </c>
      <c r="B12" s="11" t="s">
        <v>23</v>
      </c>
      <c r="C12" s="11" t="s">
        <v>12</v>
      </c>
      <c r="D12" s="8" t="s">
        <v>15</v>
      </c>
      <c r="E12" s="12">
        <v>90</v>
      </c>
      <c r="F12" s="13">
        <v>4.99</v>
      </c>
      <c r="G12" s="14">
        <v>449.1</v>
      </c>
    </row>
    <row r="13" spans="1:7" x14ac:dyDescent="0.25">
      <c r="A13" s="10">
        <v>44389</v>
      </c>
      <c r="B13" s="11" t="s">
        <v>25</v>
      </c>
      <c r="C13" s="11" t="s">
        <v>11</v>
      </c>
      <c r="D13" s="8" t="s">
        <v>16</v>
      </c>
      <c r="E13" s="12">
        <v>29</v>
      </c>
      <c r="F13" s="13">
        <v>1.99</v>
      </c>
      <c r="G13" s="14">
        <v>57.71</v>
      </c>
    </row>
    <row r="14" spans="1:7" x14ac:dyDescent="0.25">
      <c r="A14" s="10">
        <v>44406</v>
      </c>
      <c r="B14" s="11" t="s">
        <v>25</v>
      </c>
      <c r="C14" s="11" t="s">
        <v>19</v>
      </c>
      <c r="D14" s="8" t="s">
        <v>16</v>
      </c>
      <c r="E14" s="12">
        <v>81</v>
      </c>
      <c r="F14" s="13">
        <v>19.989999999999998</v>
      </c>
      <c r="G14" s="14">
        <v>1619.1899999999998</v>
      </c>
    </row>
    <row r="15" spans="1:7" x14ac:dyDescent="0.25">
      <c r="A15" s="10">
        <v>44423</v>
      </c>
      <c r="B15" s="11" t="s">
        <v>25</v>
      </c>
      <c r="C15" s="11" t="s">
        <v>7</v>
      </c>
      <c r="D15" s="8" t="s">
        <v>15</v>
      </c>
      <c r="E15" s="12">
        <v>35</v>
      </c>
      <c r="F15" s="13">
        <v>4.99</v>
      </c>
      <c r="G15" s="14">
        <v>174.65</v>
      </c>
    </row>
    <row r="16" spans="1:7" x14ac:dyDescent="0.25">
      <c r="A16" s="10">
        <v>44440</v>
      </c>
      <c r="B16" s="11" t="s">
        <v>23</v>
      </c>
      <c r="C16" s="11" t="s">
        <v>10</v>
      </c>
      <c r="D16" s="8" t="s">
        <v>20</v>
      </c>
      <c r="E16" s="12">
        <v>2</v>
      </c>
      <c r="F16" s="13">
        <v>125</v>
      </c>
      <c r="G16" s="14">
        <v>250</v>
      </c>
    </row>
    <row r="17" spans="1:7" x14ac:dyDescent="0.25">
      <c r="A17" s="10">
        <v>44457</v>
      </c>
      <c r="B17" s="11" t="s">
        <v>25</v>
      </c>
      <c r="C17" s="11" t="s">
        <v>7</v>
      </c>
      <c r="D17" s="8" t="s">
        <v>21</v>
      </c>
      <c r="E17" s="12">
        <v>16</v>
      </c>
      <c r="F17" s="13">
        <v>15.99</v>
      </c>
      <c r="G17" s="14">
        <v>255.84</v>
      </c>
    </row>
    <row r="18" spans="1:7" x14ac:dyDescent="0.25">
      <c r="A18" s="10">
        <v>44474</v>
      </c>
      <c r="B18" s="11" t="s">
        <v>23</v>
      </c>
      <c r="C18" s="11" t="s">
        <v>12</v>
      </c>
      <c r="D18" s="8" t="s">
        <v>16</v>
      </c>
      <c r="E18" s="12">
        <v>28</v>
      </c>
      <c r="F18" s="13">
        <v>8.99</v>
      </c>
      <c r="G18" s="14">
        <v>251.72</v>
      </c>
    </row>
    <row r="19" spans="1:7" x14ac:dyDescent="0.25">
      <c r="A19" s="10">
        <v>44491</v>
      </c>
      <c r="B19" s="11" t="s">
        <v>25</v>
      </c>
      <c r="C19" s="11" t="s">
        <v>7</v>
      </c>
      <c r="D19" s="8" t="s">
        <v>17</v>
      </c>
      <c r="E19" s="12">
        <v>64</v>
      </c>
      <c r="F19" s="13">
        <v>8.99</v>
      </c>
      <c r="G19" s="14">
        <v>575.36</v>
      </c>
    </row>
    <row r="20" spans="1:7" x14ac:dyDescent="0.25">
      <c r="A20" s="10">
        <v>44508</v>
      </c>
      <c r="B20" s="11" t="s">
        <v>25</v>
      </c>
      <c r="C20" s="11" t="s">
        <v>19</v>
      </c>
      <c r="D20" s="8" t="s">
        <v>17</v>
      </c>
      <c r="E20" s="12">
        <v>15</v>
      </c>
      <c r="F20" s="13">
        <v>19.989999999999998</v>
      </c>
      <c r="G20" s="14">
        <v>299.84999999999997</v>
      </c>
    </row>
    <row r="21" spans="1:7" x14ac:dyDescent="0.25">
      <c r="A21" s="10">
        <v>44525</v>
      </c>
      <c r="B21" s="11" t="s">
        <v>23</v>
      </c>
      <c r="C21" s="11" t="s">
        <v>8</v>
      </c>
      <c r="D21" s="8" t="s">
        <v>21</v>
      </c>
      <c r="E21" s="12">
        <v>96</v>
      </c>
      <c r="F21" s="13">
        <v>4.99</v>
      </c>
      <c r="G21" s="14">
        <v>479.04</v>
      </c>
    </row>
    <row r="22" spans="1:7" x14ac:dyDescent="0.25">
      <c r="A22" s="10">
        <v>44542</v>
      </c>
      <c r="B22" s="11" t="s">
        <v>23</v>
      </c>
      <c r="C22" s="11" t="s">
        <v>10</v>
      </c>
      <c r="D22" s="8" t="s">
        <v>15</v>
      </c>
      <c r="E22" s="12">
        <v>67</v>
      </c>
      <c r="F22" s="13">
        <v>1.29</v>
      </c>
      <c r="G22" s="14">
        <v>86.43</v>
      </c>
    </row>
    <row r="23" spans="1:7" x14ac:dyDescent="0.25">
      <c r="A23" s="10">
        <v>44559</v>
      </c>
      <c r="B23" s="11" t="s">
        <v>25</v>
      </c>
      <c r="C23" s="11" t="s">
        <v>19</v>
      </c>
      <c r="D23" s="8" t="s">
        <v>21</v>
      </c>
      <c r="E23" s="12">
        <v>74</v>
      </c>
      <c r="F23" s="13">
        <v>15.99</v>
      </c>
      <c r="G23" s="14">
        <v>1183.26</v>
      </c>
    </row>
    <row r="24" spans="1:7" x14ac:dyDescent="0.25">
      <c r="A24" s="10">
        <v>44576</v>
      </c>
      <c r="B24" s="11" t="s">
        <v>23</v>
      </c>
      <c r="C24" s="11" t="s">
        <v>5</v>
      </c>
      <c r="D24" s="8" t="s">
        <v>16</v>
      </c>
      <c r="E24" s="12">
        <v>46</v>
      </c>
      <c r="F24" s="13">
        <v>8.99</v>
      </c>
      <c r="G24" s="14">
        <v>413.54</v>
      </c>
    </row>
    <row r="25" spans="1:7" x14ac:dyDescent="0.25">
      <c r="A25" s="10">
        <v>44593</v>
      </c>
      <c r="B25" s="11" t="s">
        <v>23</v>
      </c>
      <c r="C25" s="11" t="s">
        <v>10</v>
      </c>
      <c r="D25" s="8" t="s">
        <v>16</v>
      </c>
      <c r="E25" s="12">
        <v>87</v>
      </c>
      <c r="F25" s="13">
        <v>15</v>
      </c>
      <c r="G25" s="14">
        <v>1305</v>
      </c>
    </row>
    <row r="26" spans="1:7" x14ac:dyDescent="0.25">
      <c r="A26" s="10">
        <v>44610</v>
      </c>
      <c r="B26" s="11" t="s">
        <v>25</v>
      </c>
      <c r="C26" s="11" t="s">
        <v>7</v>
      </c>
      <c r="D26" s="8" t="s">
        <v>16</v>
      </c>
      <c r="E26" s="12">
        <v>4</v>
      </c>
      <c r="F26" s="13">
        <v>4.99</v>
      </c>
      <c r="G26" s="14">
        <v>19.96</v>
      </c>
    </row>
    <row r="27" spans="1:7" x14ac:dyDescent="0.25">
      <c r="A27" s="10">
        <v>44627</v>
      </c>
      <c r="B27" s="11" t="s">
        <v>24</v>
      </c>
      <c r="C27" s="11" t="s">
        <v>13</v>
      </c>
      <c r="D27" s="8" t="s">
        <v>16</v>
      </c>
      <c r="E27" s="12">
        <v>7</v>
      </c>
      <c r="F27" s="13">
        <v>19.989999999999998</v>
      </c>
      <c r="G27" s="14">
        <v>139.92999999999998</v>
      </c>
    </row>
    <row r="28" spans="1:7" x14ac:dyDescent="0.25">
      <c r="A28" s="10">
        <v>44644</v>
      </c>
      <c r="B28" s="11" t="s">
        <v>23</v>
      </c>
      <c r="C28" s="11" t="s">
        <v>6</v>
      </c>
      <c r="D28" s="8" t="s">
        <v>21</v>
      </c>
      <c r="E28" s="12">
        <v>50</v>
      </c>
      <c r="F28" s="13">
        <v>4.99</v>
      </c>
      <c r="G28" s="14">
        <v>249.5</v>
      </c>
    </row>
    <row r="29" spans="1:7" x14ac:dyDescent="0.25">
      <c r="A29" s="10">
        <v>44661</v>
      </c>
      <c r="B29" s="11" t="s">
        <v>23</v>
      </c>
      <c r="C29" s="11" t="s">
        <v>18</v>
      </c>
      <c r="D29" s="8" t="s">
        <v>15</v>
      </c>
      <c r="E29" s="12">
        <v>66</v>
      </c>
      <c r="F29" s="13">
        <v>1.99</v>
      </c>
      <c r="G29" s="14">
        <v>131.34</v>
      </c>
    </row>
    <row r="30" spans="1:7" x14ac:dyDescent="0.25">
      <c r="A30" s="10">
        <v>44678</v>
      </c>
      <c r="B30" s="11" t="s">
        <v>25</v>
      </c>
      <c r="C30" s="11" t="s">
        <v>11</v>
      </c>
      <c r="D30" s="8" t="s">
        <v>17</v>
      </c>
      <c r="E30" s="12">
        <v>96</v>
      </c>
      <c r="F30" s="13">
        <v>4.99</v>
      </c>
      <c r="G30" s="14">
        <v>479.04</v>
      </c>
    </row>
    <row r="31" spans="1:7" x14ac:dyDescent="0.25">
      <c r="A31" s="10">
        <v>44695</v>
      </c>
      <c r="B31" s="11" t="s">
        <v>23</v>
      </c>
      <c r="C31" s="11" t="s">
        <v>5</v>
      </c>
      <c r="D31" s="8" t="s">
        <v>15</v>
      </c>
      <c r="E31" s="12">
        <v>53</v>
      </c>
      <c r="F31" s="13">
        <v>1.29</v>
      </c>
      <c r="G31" s="14">
        <v>68.37</v>
      </c>
    </row>
    <row r="32" spans="1:7" x14ac:dyDescent="0.25">
      <c r="A32" s="10">
        <v>44712</v>
      </c>
      <c r="B32" s="11" t="s">
        <v>23</v>
      </c>
      <c r="C32" s="11" t="s">
        <v>5</v>
      </c>
      <c r="D32" s="8" t="s">
        <v>16</v>
      </c>
      <c r="E32" s="12">
        <v>80</v>
      </c>
      <c r="F32" s="13">
        <v>8.99</v>
      </c>
      <c r="G32" s="14">
        <v>719.2</v>
      </c>
    </row>
    <row r="33" spans="1:7" x14ac:dyDescent="0.25">
      <c r="A33" s="10">
        <v>44729</v>
      </c>
      <c r="B33" s="11" t="s">
        <v>23</v>
      </c>
      <c r="C33" s="11" t="s">
        <v>8</v>
      </c>
      <c r="D33" s="8" t="s">
        <v>20</v>
      </c>
      <c r="E33" s="12">
        <v>5</v>
      </c>
      <c r="F33" s="13">
        <v>125</v>
      </c>
      <c r="G33" s="14">
        <v>625</v>
      </c>
    </row>
    <row r="34" spans="1:7" x14ac:dyDescent="0.25">
      <c r="A34" s="10">
        <v>44746</v>
      </c>
      <c r="B34" s="11" t="s">
        <v>25</v>
      </c>
      <c r="C34" s="11" t="s">
        <v>7</v>
      </c>
      <c r="D34" s="8" t="s">
        <v>21</v>
      </c>
      <c r="E34" s="12">
        <v>62</v>
      </c>
      <c r="F34" s="13">
        <v>4.99</v>
      </c>
      <c r="G34" s="14">
        <v>309.38</v>
      </c>
    </row>
    <row r="35" spans="1:7" x14ac:dyDescent="0.25">
      <c r="A35" s="10">
        <v>44763</v>
      </c>
      <c r="B35" s="11" t="s">
        <v>23</v>
      </c>
      <c r="C35" s="11" t="s">
        <v>12</v>
      </c>
      <c r="D35" s="8" t="s">
        <v>21</v>
      </c>
      <c r="E35" s="12">
        <v>55</v>
      </c>
      <c r="F35" s="13">
        <v>12.49</v>
      </c>
      <c r="G35" s="14">
        <v>686.95</v>
      </c>
    </row>
    <row r="36" spans="1:7" x14ac:dyDescent="0.25">
      <c r="A36" s="10">
        <v>44780</v>
      </c>
      <c r="B36" s="11" t="s">
        <v>23</v>
      </c>
      <c r="C36" s="11" t="s">
        <v>8</v>
      </c>
      <c r="D36" s="8" t="s">
        <v>21</v>
      </c>
      <c r="E36" s="12">
        <v>42</v>
      </c>
      <c r="F36" s="13">
        <v>23.95</v>
      </c>
      <c r="G36" s="14">
        <v>1005.9</v>
      </c>
    </row>
    <row r="37" spans="1:7" x14ac:dyDescent="0.25">
      <c r="A37" s="10">
        <v>44797</v>
      </c>
      <c r="B37" s="11" t="s">
        <v>24</v>
      </c>
      <c r="C37" s="11" t="s">
        <v>13</v>
      </c>
      <c r="D37" s="8" t="s">
        <v>20</v>
      </c>
      <c r="E37" s="12">
        <v>3</v>
      </c>
      <c r="F37" s="13">
        <v>275</v>
      </c>
      <c r="G37" s="14">
        <v>825</v>
      </c>
    </row>
    <row r="38" spans="1:7" x14ac:dyDescent="0.25">
      <c r="A38" s="10">
        <v>44814</v>
      </c>
      <c r="B38" s="11" t="s">
        <v>23</v>
      </c>
      <c r="C38" s="11" t="s">
        <v>5</v>
      </c>
      <c r="D38" s="8" t="s">
        <v>15</v>
      </c>
      <c r="E38" s="12">
        <v>7</v>
      </c>
      <c r="F38" s="13">
        <v>1.29</v>
      </c>
      <c r="G38" s="14">
        <v>9.0300000000000011</v>
      </c>
    </row>
    <row r="39" spans="1:7" x14ac:dyDescent="0.25">
      <c r="A39" s="10">
        <v>44831</v>
      </c>
      <c r="B39" s="11" t="s">
        <v>24</v>
      </c>
      <c r="C39" s="11" t="s">
        <v>13</v>
      </c>
      <c r="D39" s="8" t="s">
        <v>17</v>
      </c>
      <c r="E39" s="12">
        <v>76</v>
      </c>
      <c r="F39" s="13">
        <v>1.99</v>
      </c>
      <c r="G39" s="14">
        <v>151.24</v>
      </c>
    </row>
    <row r="40" spans="1:7" x14ac:dyDescent="0.25">
      <c r="A40" s="10">
        <v>44848</v>
      </c>
      <c r="B40" s="11" t="s">
        <v>24</v>
      </c>
      <c r="C40" s="11" t="s">
        <v>9</v>
      </c>
      <c r="D40" s="8" t="s">
        <v>16</v>
      </c>
      <c r="E40" s="12">
        <v>57</v>
      </c>
      <c r="F40" s="13">
        <v>19.989999999999998</v>
      </c>
      <c r="G40" s="14">
        <v>1139.4299999999998</v>
      </c>
    </row>
    <row r="41" spans="1:7" x14ac:dyDescent="0.25">
      <c r="A41" s="10">
        <v>44865</v>
      </c>
      <c r="B41" s="11" t="s">
        <v>23</v>
      </c>
      <c r="C41" s="11" t="s">
        <v>18</v>
      </c>
      <c r="D41" s="8" t="s">
        <v>15</v>
      </c>
      <c r="E41" s="12">
        <v>14</v>
      </c>
      <c r="F41" s="13">
        <v>1.29</v>
      </c>
      <c r="G41" s="14">
        <v>18.060000000000002</v>
      </c>
    </row>
    <row r="42" spans="1:7" x14ac:dyDescent="0.25">
      <c r="A42" s="10">
        <v>44882</v>
      </c>
      <c r="B42" s="11" t="s">
        <v>23</v>
      </c>
      <c r="C42" s="11" t="s">
        <v>6</v>
      </c>
      <c r="D42" s="8" t="s">
        <v>16</v>
      </c>
      <c r="E42" s="12">
        <v>11</v>
      </c>
      <c r="F42" s="13">
        <v>4.99</v>
      </c>
      <c r="G42" s="14">
        <v>54.89</v>
      </c>
    </row>
    <row r="43" spans="1:7" x14ac:dyDescent="0.25">
      <c r="A43" s="10">
        <v>44899</v>
      </c>
      <c r="B43" s="11" t="s">
        <v>23</v>
      </c>
      <c r="C43" s="11" t="s">
        <v>6</v>
      </c>
      <c r="D43" s="8" t="s">
        <v>16</v>
      </c>
      <c r="E43" s="12">
        <v>94</v>
      </c>
      <c r="F43" s="13">
        <v>19.989999999999998</v>
      </c>
      <c r="G43" s="14">
        <v>1879.06</v>
      </c>
    </row>
    <row r="44" spans="1:7" x14ac:dyDescent="0.25">
      <c r="A44" s="10">
        <v>44916</v>
      </c>
      <c r="B44" s="11" t="s">
        <v>23</v>
      </c>
      <c r="C44" s="11" t="s">
        <v>18</v>
      </c>
      <c r="D44" s="8" t="s">
        <v>16</v>
      </c>
      <c r="E44" s="12">
        <v>28</v>
      </c>
      <c r="F44" s="13">
        <v>4.99</v>
      </c>
      <c r="G44" s="14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11DB-6581-4422-A2C0-2B7370F231D1}">
  <dimension ref="A1:L44"/>
  <sheetViews>
    <sheetView workbookViewId="0">
      <selection activeCell="N4" sqref="N4"/>
    </sheetView>
  </sheetViews>
  <sheetFormatPr defaultColWidth="9.140625" defaultRowHeight="15" x14ac:dyDescent="0.25"/>
  <cols>
    <col min="1" max="1" width="11.5703125" style="3" customWidth="1"/>
    <col min="2" max="2" width="8.7109375" style="3" customWidth="1"/>
    <col min="3" max="3" width="9.5703125" style="3" customWidth="1"/>
    <col min="4" max="4" width="7.7109375" style="3" customWidth="1"/>
    <col min="5" max="5" width="7.28515625" style="4" customWidth="1"/>
    <col min="6" max="6" width="10.5703125" style="20" customWidth="1"/>
    <col min="7" max="7" width="10.140625" style="18" bestFit="1" customWidth="1"/>
    <col min="8" max="8" width="9.140625" style="2"/>
    <col min="9" max="9" width="24.5703125" style="2" customWidth="1"/>
    <col min="10" max="10" width="9.140625" style="2"/>
    <col min="11" max="11" width="10.140625" style="2" bestFit="1" customWidth="1"/>
    <col min="12" max="16384" width="9.140625" style="2"/>
  </cols>
  <sheetData>
    <row r="1" spans="1:12" x14ac:dyDescent="0.25">
      <c r="A1" s="6" t="s">
        <v>22</v>
      </c>
      <c r="B1" s="7" t="s">
        <v>0</v>
      </c>
      <c r="C1" s="7" t="s">
        <v>1</v>
      </c>
      <c r="D1" s="8" t="s">
        <v>2</v>
      </c>
      <c r="E1" s="9" t="s">
        <v>3</v>
      </c>
      <c r="F1" s="16" t="s">
        <v>14</v>
      </c>
      <c r="G1" s="16" t="s">
        <v>4</v>
      </c>
      <c r="H1" s="2" t="s">
        <v>26</v>
      </c>
      <c r="I1" s="34" t="s">
        <v>27</v>
      </c>
      <c r="J1" s="35"/>
      <c r="K1" s="36">
        <f>SUM(G:G)</f>
        <v>19627.880000000008</v>
      </c>
      <c r="L1" s="37"/>
    </row>
    <row r="2" spans="1:12" x14ac:dyDescent="0.25">
      <c r="A2" s="10">
        <v>44202</v>
      </c>
      <c r="B2" s="11" t="s">
        <v>25</v>
      </c>
      <c r="C2" s="11" t="s">
        <v>7</v>
      </c>
      <c r="D2" s="8" t="s">
        <v>15</v>
      </c>
      <c r="E2" s="12">
        <v>95</v>
      </c>
      <c r="F2" s="19">
        <v>1.99</v>
      </c>
      <c r="G2" s="17">
        <v>189.05</v>
      </c>
      <c r="H2" s="2" t="str">
        <f t="shared" ref="H2:H44" si="0">TRIM(B2)</f>
        <v>East</v>
      </c>
      <c r="I2" s="31" t="s">
        <v>28</v>
      </c>
      <c r="J2" s="24"/>
      <c r="K2" s="25">
        <f>SUM(F:F)</f>
        <v>873.2700000000001</v>
      </c>
      <c r="L2" s="28"/>
    </row>
    <row r="3" spans="1:12" x14ac:dyDescent="0.25">
      <c r="A3" s="10">
        <v>44219</v>
      </c>
      <c r="B3" s="11" t="s">
        <v>23</v>
      </c>
      <c r="C3" s="11" t="s">
        <v>8</v>
      </c>
      <c r="D3" s="8" t="s">
        <v>16</v>
      </c>
      <c r="E3" s="12">
        <v>50</v>
      </c>
      <c r="F3" s="19">
        <v>19.989999999999998</v>
      </c>
      <c r="G3" s="17">
        <v>999.49999999999989</v>
      </c>
      <c r="H3" s="2" t="str">
        <f t="shared" si="0"/>
        <v>Central</v>
      </c>
      <c r="I3" s="31" t="s">
        <v>29</v>
      </c>
      <c r="J3" s="24"/>
      <c r="K3" s="25">
        <f>MAX(F:F)</f>
        <v>275</v>
      </c>
      <c r="L3" s="28"/>
    </row>
    <row r="4" spans="1:12" x14ac:dyDescent="0.25">
      <c r="A4" s="10">
        <v>44236</v>
      </c>
      <c r="B4" s="11" t="s">
        <v>23</v>
      </c>
      <c r="C4" s="11" t="s">
        <v>6</v>
      </c>
      <c r="D4" s="8" t="s">
        <v>15</v>
      </c>
      <c r="E4" s="12">
        <v>36</v>
      </c>
      <c r="F4" s="19">
        <v>4.99</v>
      </c>
      <c r="G4" s="17">
        <v>179.64000000000001</v>
      </c>
      <c r="H4" s="2" t="str">
        <f t="shared" si="0"/>
        <v>Central</v>
      </c>
      <c r="I4" s="31" t="s">
        <v>30</v>
      </c>
      <c r="J4" s="24"/>
      <c r="K4" s="25">
        <f>MIN(F:F)</f>
        <v>1.29</v>
      </c>
      <c r="L4" s="28"/>
    </row>
    <row r="5" spans="1:12" x14ac:dyDescent="0.25">
      <c r="A5" s="10">
        <v>44253</v>
      </c>
      <c r="B5" s="11" t="s">
        <v>23</v>
      </c>
      <c r="C5" s="11" t="s">
        <v>5</v>
      </c>
      <c r="D5" s="8" t="s">
        <v>17</v>
      </c>
      <c r="E5" s="12">
        <v>27</v>
      </c>
      <c r="F5" s="19">
        <v>19.989999999999998</v>
      </c>
      <c r="G5" s="17">
        <v>539.7299999999999</v>
      </c>
      <c r="H5" s="2" t="str">
        <f t="shared" si="0"/>
        <v>Central</v>
      </c>
      <c r="I5" s="31" t="s">
        <v>31</v>
      </c>
      <c r="J5" s="24"/>
      <c r="K5" s="25">
        <f>AVERAGE(F:F)</f>
        <v>20.308604651162792</v>
      </c>
      <c r="L5" s="28"/>
    </row>
    <row r="6" spans="1:12" x14ac:dyDescent="0.25">
      <c r="A6" s="10">
        <v>44270</v>
      </c>
      <c r="B6" s="11" t="s">
        <v>24</v>
      </c>
      <c r="C6" s="11" t="s">
        <v>13</v>
      </c>
      <c r="D6" s="8" t="s">
        <v>15</v>
      </c>
      <c r="E6" s="12">
        <v>56</v>
      </c>
      <c r="F6" s="19">
        <v>2.99</v>
      </c>
      <c r="G6" s="17">
        <v>167.44</v>
      </c>
      <c r="H6" s="2" t="str">
        <f t="shared" si="0"/>
        <v>West</v>
      </c>
      <c r="I6" s="32" t="s">
        <v>25</v>
      </c>
      <c r="J6" s="26"/>
      <c r="K6" s="26">
        <f>SUMIFS(F2:F44,B2:B44,I6)</f>
        <v>118.86999999999998</v>
      </c>
      <c r="L6" s="29" t="s">
        <v>38</v>
      </c>
    </row>
    <row r="7" spans="1:12" x14ac:dyDescent="0.25">
      <c r="A7" s="10">
        <v>44287</v>
      </c>
      <c r="B7" s="11" t="s">
        <v>25</v>
      </c>
      <c r="C7" s="11" t="s">
        <v>7</v>
      </c>
      <c r="D7" s="8" t="s">
        <v>16</v>
      </c>
      <c r="E7" s="12">
        <v>60</v>
      </c>
      <c r="F7" s="19">
        <v>4.99</v>
      </c>
      <c r="G7" s="17">
        <v>299.40000000000003</v>
      </c>
      <c r="H7" s="2" t="str">
        <f t="shared" si="0"/>
        <v>East</v>
      </c>
      <c r="I7" s="32" t="s">
        <v>24</v>
      </c>
      <c r="J7" s="26"/>
      <c r="K7" s="26">
        <f>SUMIFS(F2:F44,B2:B44,I7)</f>
        <v>321.95000000000005</v>
      </c>
      <c r="L7" s="29" t="s">
        <v>38</v>
      </c>
    </row>
    <row r="8" spans="1:12" x14ac:dyDescent="0.25">
      <c r="A8" s="10">
        <v>44304</v>
      </c>
      <c r="B8" s="11" t="s">
        <v>23</v>
      </c>
      <c r="C8" s="11" t="s">
        <v>18</v>
      </c>
      <c r="D8" s="8" t="s">
        <v>15</v>
      </c>
      <c r="E8" s="12">
        <v>75</v>
      </c>
      <c r="F8" s="19">
        <v>1.99</v>
      </c>
      <c r="G8" s="17">
        <v>149.25</v>
      </c>
      <c r="H8" s="2" t="str">
        <f t="shared" si="0"/>
        <v>Central</v>
      </c>
      <c r="I8" s="32" t="s">
        <v>23</v>
      </c>
      <c r="J8" s="26"/>
      <c r="K8" s="26">
        <f>SUMIFS(F2:F44,B2:B44,I8)</f>
        <v>432.4500000000001</v>
      </c>
      <c r="L8" s="29" t="s">
        <v>38</v>
      </c>
    </row>
    <row r="9" spans="1:12" x14ac:dyDescent="0.25">
      <c r="A9" s="10">
        <v>44321</v>
      </c>
      <c r="B9" s="11" t="s">
        <v>23</v>
      </c>
      <c r="C9" s="11" t="s">
        <v>6</v>
      </c>
      <c r="D9" s="8" t="s">
        <v>15</v>
      </c>
      <c r="E9" s="12">
        <v>90</v>
      </c>
      <c r="F9" s="19">
        <v>4.99</v>
      </c>
      <c r="G9" s="17">
        <v>449.1</v>
      </c>
      <c r="H9" s="2" t="str">
        <f t="shared" si="0"/>
        <v>Central</v>
      </c>
      <c r="I9" s="32"/>
      <c r="J9" s="26"/>
      <c r="K9" s="26"/>
      <c r="L9" s="28"/>
    </row>
    <row r="10" spans="1:12" x14ac:dyDescent="0.25">
      <c r="A10" s="10">
        <v>44338</v>
      </c>
      <c r="B10" s="11" t="s">
        <v>24</v>
      </c>
      <c r="C10" s="11" t="s">
        <v>9</v>
      </c>
      <c r="D10" s="8" t="s">
        <v>15</v>
      </c>
      <c r="E10" s="12">
        <v>32</v>
      </c>
      <c r="F10" s="19">
        <v>1.99</v>
      </c>
      <c r="G10" s="17">
        <v>63.68</v>
      </c>
      <c r="H10" s="2" t="str">
        <f t="shared" si="0"/>
        <v>West</v>
      </c>
      <c r="I10" s="32" t="s">
        <v>25</v>
      </c>
      <c r="J10" s="26"/>
      <c r="K10" s="26">
        <f>COUNTIFS(B2:B44,I10,E2:E44,"&gt;=46")</f>
        <v>8</v>
      </c>
      <c r="L10" s="29" t="s">
        <v>39</v>
      </c>
    </row>
    <row r="11" spans="1:12" x14ac:dyDescent="0.25">
      <c r="A11" s="10">
        <v>44355</v>
      </c>
      <c r="B11" s="11" t="s">
        <v>25</v>
      </c>
      <c r="C11" s="11" t="s">
        <v>7</v>
      </c>
      <c r="D11" s="8" t="s">
        <v>16</v>
      </c>
      <c r="E11" s="12">
        <v>60</v>
      </c>
      <c r="F11" s="19">
        <v>8.99</v>
      </c>
      <c r="G11" s="17">
        <v>539.4</v>
      </c>
      <c r="H11" s="2" t="str">
        <f t="shared" si="0"/>
        <v>East</v>
      </c>
      <c r="I11" s="32" t="s">
        <v>24</v>
      </c>
      <c r="J11" s="26"/>
      <c r="K11" s="26">
        <f>COUNTIFS(B2:B44,I11,E2:E44,"&gt;40")</f>
        <v>3</v>
      </c>
      <c r="L11" s="29" t="s">
        <v>39</v>
      </c>
    </row>
    <row r="12" spans="1:12" x14ac:dyDescent="0.25">
      <c r="A12" s="10">
        <v>44372</v>
      </c>
      <c r="B12" s="11" t="s">
        <v>23</v>
      </c>
      <c r="C12" s="11" t="s">
        <v>12</v>
      </c>
      <c r="D12" s="8" t="s">
        <v>15</v>
      </c>
      <c r="E12" s="12">
        <v>90</v>
      </c>
      <c r="F12" s="19">
        <v>4.99</v>
      </c>
      <c r="G12" s="17">
        <v>449.1</v>
      </c>
      <c r="H12" s="2" t="str">
        <f t="shared" si="0"/>
        <v>Central</v>
      </c>
      <c r="I12" s="33" t="s">
        <v>23</v>
      </c>
      <c r="J12" s="27"/>
      <c r="K12" s="27">
        <f>COUNTIFS(B2:B44,I12,E2:E44,"&gt;40")</f>
        <v>15</v>
      </c>
      <c r="L12" s="30" t="s">
        <v>39</v>
      </c>
    </row>
    <row r="13" spans="1:12" x14ac:dyDescent="0.25">
      <c r="A13" s="10">
        <v>44389</v>
      </c>
      <c r="B13" s="11" t="s">
        <v>25</v>
      </c>
      <c r="C13" s="11" t="s">
        <v>11</v>
      </c>
      <c r="D13" s="8" t="s">
        <v>16</v>
      </c>
      <c r="E13" s="12">
        <v>29</v>
      </c>
      <c r="F13" s="19">
        <v>1.99</v>
      </c>
      <c r="G13" s="17">
        <v>57.71</v>
      </c>
      <c r="H13" s="2" t="str">
        <f t="shared" si="0"/>
        <v>East</v>
      </c>
    </row>
    <row r="14" spans="1:12" x14ac:dyDescent="0.25">
      <c r="A14" s="10">
        <v>44406</v>
      </c>
      <c r="B14" s="11" t="s">
        <v>25</v>
      </c>
      <c r="C14" s="11" t="s">
        <v>19</v>
      </c>
      <c r="D14" s="8" t="s">
        <v>16</v>
      </c>
      <c r="E14" s="12">
        <v>81</v>
      </c>
      <c r="F14" s="19">
        <v>19.989999999999998</v>
      </c>
      <c r="G14" s="17">
        <v>1619.1899999999998</v>
      </c>
      <c r="H14" s="2" t="str">
        <f t="shared" si="0"/>
        <v>East</v>
      </c>
    </row>
    <row r="15" spans="1:12" x14ac:dyDescent="0.25">
      <c r="A15" s="10">
        <v>44423</v>
      </c>
      <c r="B15" s="11" t="s">
        <v>25</v>
      </c>
      <c r="C15" s="11" t="s">
        <v>7</v>
      </c>
      <c r="D15" s="8" t="s">
        <v>15</v>
      </c>
      <c r="E15" s="12">
        <v>35</v>
      </c>
      <c r="F15" s="19">
        <v>4.99</v>
      </c>
      <c r="G15" s="17">
        <v>174.65</v>
      </c>
      <c r="H15" s="2" t="str">
        <f t="shared" si="0"/>
        <v>East</v>
      </c>
    </row>
    <row r="16" spans="1:12" x14ac:dyDescent="0.25">
      <c r="A16" s="10">
        <v>44440</v>
      </c>
      <c r="B16" s="11" t="s">
        <v>23</v>
      </c>
      <c r="C16" s="11" t="s">
        <v>10</v>
      </c>
      <c r="D16" s="8" t="s">
        <v>20</v>
      </c>
      <c r="E16" s="12">
        <v>2</v>
      </c>
      <c r="F16" s="19">
        <v>125</v>
      </c>
      <c r="G16" s="17">
        <v>250</v>
      </c>
      <c r="H16" s="2" t="str">
        <f t="shared" si="0"/>
        <v>Central</v>
      </c>
    </row>
    <row r="17" spans="1:8" x14ac:dyDescent="0.25">
      <c r="A17" s="10">
        <v>44457</v>
      </c>
      <c r="B17" s="11" t="s">
        <v>25</v>
      </c>
      <c r="C17" s="11" t="s">
        <v>7</v>
      </c>
      <c r="D17" s="8" t="s">
        <v>21</v>
      </c>
      <c r="E17" s="12">
        <v>16</v>
      </c>
      <c r="F17" s="19">
        <v>15.99</v>
      </c>
      <c r="G17" s="17">
        <v>255.84</v>
      </c>
      <c r="H17" s="2" t="str">
        <f t="shared" si="0"/>
        <v>East</v>
      </c>
    </row>
    <row r="18" spans="1:8" x14ac:dyDescent="0.25">
      <c r="A18" s="10">
        <v>44474</v>
      </c>
      <c r="B18" s="11" t="s">
        <v>23</v>
      </c>
      <c r="C18" s="11" t="s">
        <v>12</v>
      </c>
      <c r="D18" s="8" t="s">
        <v>16</v>
      </c>
      <c r="E18" s="12">
        <v>28</v>
      </c>
      <c r="F18" s="19">
        <v>8.99</v>
      </c>
      <c r="G18" s="17">
        <v>251.72</v>
      </c>
      <c r="H18" s="2" t="str">
        <f t="shared" si="0"/>
        <v>Central</v>
      </c>
    </row>
    <row r="19" spans="1:8" x14ac:dyDescent="0.25">
      <c r="A19" s="10">
        <v>44491</v>
      </c>
      <c r="B19" s="11" t="s">
        <v>25</v>
      </c>
      <c r="C19" s="11" t="s">
        <v>7</v>
      </c>
      <c r="D19" s="8" t="s">
        <v>17</v>
      </c>
      <c r="E19" s="12">
        <v>64</v>
      </c>
      <c r="F19" s="19">
        <v>8.99</v>
      </c>
      <c r="G19" s="17">
        <v>575.36</v>
      </c>
      <c r="H19" s="2" t="str">
        <f t="shared" si="0"/>
        <v>East</v>
      </c>
    </row>
    <row r="20" spans="1:8" x14ac:dyDescent="0.25">
      <c r="A20" s="10">
        <v>44508</v>
      </c>
      <c r="B20" s="11" t="s">
        <v>25</v>
      </c>
      <c r="C20" s="11" t="s">
        <v>19</v>
      </c>
      <c r="D20" s="8" t="s">
        <v>17</v>
      </c>
      <c r="E20" s="12">
        <v>15</v>
      </c>
      <c r="F20" s="19">
        <v>19.989999999999998</v>
      </c>
      <c r="G20" s="17">
        <v>299.84999999999997</v>
      </c>
      <c r="H20" s="2" t="str">
        <f t="shared" si="0"/>
        <v>East</v>
      </c>
    </row>
    <row r="21" spans="1:8" x14ac:dyDescent="0.25">
      <c r="A21" s="10">
        <v>44525</v>
      </c>
      <c r="B21" s="11" t="s">
        <v>23</v>
      </c>
      <c r="C21" s="11" t="s">
        <v>8</v>
      </c>
      <c r="D21" s="8" t="s">
        <v>21</v>
      </c>
      <c r="E21" s="12">
        <v>96</v>
      </c>
      <c r="F21" s="19">
        <v>4.99</v>
      </c>
      <c r="G21" s="17">
        <v>479.04</v>
      </c>
      <c r="H21" s="2" t="str">
        <f t="shared" si="0"/>
        <v>Central</v>
      </c>
    </row>
    <row r="22" spans="1:8" x14ac:dyDescent="0.25">
      <c r="A22" s="10">
        <v>44542</v>
      </c>
      <c r="B22" s="11" t="s">
        <v>23</v>
      </c>
      <c r="C22" s="11" t="s">
        <v>10</v>
      </c>
      <c r="D22" s="8" t="s">
        <v>15</v>
      </c>
      <c r="E22" s="12">
        <v>67</v>
      </c>
      <c r="F22" s="19">
        <v>1.29</v>
      </c>
      <c r="G22" s="17">
        <v>86.43</v>
      </c>
      <c r="H22" s="2" t="str">
        <f t="shared" si="0"/>
        <v>Central</v>
      </c>
    </row>
    <row r="23" spans="1:8" x14ac:dyDescent="0.25">
      <c r="A23" s="10">
        <v>44559</v>
      </c>
      <c r="B23" s="11" t="s">
        <v>25</v>
      </c>
      <c r="C23" s="11" t="s">
        <v>19</v>
      </c>
      <c r="D23" s="8" t="s">
        <v>21</v>
      </c>
      <c r="E23" s="12">
        <v>74</v>
      </c>
      <c r="F23" s="19">
        <v>15.99</v>
      </c>
      <c r="G23" s="17">
        <v>1183.26</v>
      </c>
      <c r="H23" s="2" t="str">
        <f t="shared" si="0"/>
        <v>East</v>
      </c>
    </row>
    <row r="24" spans="1:8" x14ac:dyDescent="0.25">
      <c r="A24" s="10">
        <v>44576</v>
      </c>
      <c r="B24" s="11" t="s">
        <v>23</v>
      </c>
      <c r="C24" s="11" t="s">
        <v>5</v>
      </c>
      <c r="D24" s="8" t="s">
        <v>16</v>
      </c>
      <c r="E24" s="12">
        <v>46</v>
      </c>
      <c r="F24" s="19">
        <v>8.99</v>
      </c>
      <c r="G24" s="17">
        <v>413.54</v>
      </c>
      <c r="H24" s="2" t="str">
        <f t="shared" si="0"/>
        <v>Central</v>
      </c>
    </row>
    <row r="25" spans="1:8" x14ac:dyDescent="0.25">
      <c r="A25" s="10">
        <v>44593</v>
      </c>
      <c r="B25" s="11" t="s">
        <v>23</v>
      </c>
      <c r="C25" s="11" t="s">
        <v>10</v>
      </c>
      <c r="D25" s="8" t="s">
        <v>16</v>
      </c>
      <c r="E25" s="12">
        <v>87</v>
      </c>
      <c r="F25" s="19">
        <v>15</v>
      </c>
      <c r="G25" s="17">
        <v>1305</v>
      </c>
      <c r="H25" s="2" t="str">
        <f t="shared" si="0"/>
        <v>Central</v>
      </c>
    </row>
    <row r="26" spans="1:8" x14ac:dyDescent="0.25">
      <c r="A26" s="10">
        <v>44610</v>
      </c>
      <c r="B26" s="11" t="s">
        <v>25</v>
      </c>
      <c r="C26" s="11" t="s">
        <v>7</v>
      </c>
      <c r="D26" s="8" t="s">
        <v>16</v>
      </c>
      <c r="E26" s="12">
        <v>4</v>
      </c>
      <c r="F26" s="19">
        <v>4.99</v>
      </c>
      <c r="G26" s="17">
        <v>19.96</v>
      </c>
      <c r="H26" s="2" t="str">
        <f t="shared" si="0"/>
        <v>East</v>
      </c>
    </row>
    <row r="27" spans="1:8" x14ac:dyDescent="0.25">
      <c r="A27" s="10">
        <v>44627</v>
      </c>
      <c r="B27" s="11" t="s">
        <v>24</v>
      </c>
      <c r="C27" s="11" t="s">
        <v>13</v>
      </c>
      <c r="D27" s="8" t="s">
        <v>16</v>
      </c>
      <c r="E27" s="12">
        <v>7</v>
      </c>
      <c r="F27" s="19">
        <v>19.989999999999998</v>
      </c>
      <c r="G27" s="17">
        <v>139.92999999999998</v>
      </c>
      <c r="H27" s="2" t="str">
        <f t="shared" si="0"/>
        <v>West</v>
      </c>
    </row>
    <row r="28" spans="1:8" x14ac:dyDescent="0.25">
      <c r="A28" s="10">
        <v>44644</v>
      </c>
      <c r="B28" s="11" t="s">
        <v>23</v>
      </c>
      <c r="C28" s="11" t="s">
        <v>6</v>
      </c>
      <c r="D28" s="8" t="s">
        <v>21</v>
      </c>
      <c r="E28" s="12">
        <v>50</v>
      </c>
      <c r="F28" s="19">
        <v>4.99</v>
      </c>
      <c r="G28" s="17">
        <v>249.5</v>
      </c>
      <c r="H28" s="2" t="str">
        <f t="shared" si="0"/>
        <v>Central</v>
      </c>
    </row>
    <row r="29" spans="1:8" x14ac:dyDescent="0.25">
      <c r="A29" s="10">
        <v>44661</v>
      </c>
      <c r="B29" s="11" t="s">
        <v>23</v>
      </c>
      <c r="C29" s="11" t="s">
        <v>18</v>
      </c>
      <c r="D29" s="8" t="s">
        <v>15</v>
      </c>
      <c r="E29" s="12">
        <v>66</v>
      </c>
      <c r="F29" s="19">
        <v>1.99</v>
      </c>
      <c r="G29" s="17">
        <v>131.34</v>
      </c>
      <c r="H29" s="2" t="str">
        <f t="shared" si="0"/>
        <v>Central</v>
      </c>
    </row>
    <row r="30" spans="1:8" x14ac:dyDescent="0.25">
      <c r="A30" s="10">
        <v>44678</v>
      </c>
      <c r="B30" s="11" t="s">
        <v>25</v>
      </c>
      <c r="C30" s="11" t="s">
        <v>11</v>
      </c>
      <c r="D30" s="8" t="s">
        <v>17</v>
      </c>
      <c r="E30" s="12">
        <v>96</v>
      </c>
      <c r="F30" s="19">
        <v>4.99</v>
      </c>
      <c r="G30" s="17">
        <v>479.04</v>
      </c>
      <c r="H30" s="2" t="str">
        <f t="shared" si="0"/>
        <v>East</v>
      </c>
    </row>
    <row r="31" spans="1:8" x14ac:dyDescent="0.25">
      <c r="A31" s="10">
        <v>44695</v>
      </c>
      <c r="B31" s="11" t="s">
        <v>23</v>
      </c>
      <c r="C31" s="11" t="s">
        <v>5</v>
      </c>
      <c r="D31" s="8" t="s">
        <v>15</v>
      </c>
      <c r="E31" s="12">
        <v>53</v>
      </c>
      <c r="F31" s="19">
        <v>1.29</v>
      </c>
      <c r="G31" s="17">
        <v>68.37</v>
      </c>
      <c r="H31" s="2" t="str">
        <f t="shared" si="0"/>
        <v>Central</v>
      </c>
    </row>
    <row r="32" spans="1:8" x14ac:dyDescent="0.25">
      <c r="A32" s="10">
        <v>44712</v>
      </c>
      <c r="B32" s="11" t="s">
        <v>23</v>
      </c>
      <c r="C32" s="11" t="s">
        <v>5</v>
      </c>
      <c r="D32" s="8" t="s">
        <v>16</v>
      </c>
      <c r="E32" s="12">
        <v>80</v>
      </c>
      <c r="F32" s="19">
        <v>8.99</v>
      </c>
      <c r="G32" s="17">
        <v>719.2</v>
      </c>
      <c r="H32" s="2" t="str">
        <f t="shared" si="0"/>
        <v>Central</v>
      </c>
    </row>
    <row r="33" spans="1:8" x14ac:dyDescent="0.25">
      <c r="A33" s="10">
        <v>44729</v>
      </c>
      <c r="B33" s="11" t="s">
        <v>23</v>
      </c>
      <c r="C33" s="11" t="s">
        <v>8</v>
      </c>
      <c r="D33" s="8" t="s">
        <v>20</v>
      </c>
      <c r="E33" s="12">
        <v>5</v>
      </c>
      <c r="F33" s="19">
        <v>125</v>
      </c>
      <c r="G33" s="17">
        <v>625</v>
      </c>
      <c r="H33" s="2" t="str">
        <f t="shared" si="0"/>
        <v>Central</v>
      </c>
    </row>
    <row r="34" spans="1:8" x14ac:dyDescent="0.25">
      <c r="A34" s="10">
        <v>44746</v>
      </c>
      <c r="B34" s="11" t="s">
        <v>25</v>
      </c>
      <c r="C34" s="11" t="s">
        <v>7</v>
      </c>
      <c r="D34" s="8" t="s">
        <v>21</v>
      </c>
      <c r="E34" s="12">
        <v>62</v>
      </c>
      <c r="F34" s="19">
        <v>4.99</v>
      </c>
      <c r="G34" s="17">
        <v>309.38</v>
      </c>
      <c r="H34" s="2" t="str">
        <f t="shared" si="0"/>
        <v>East</v>
      </c>
    </row>
    <row r="35" spans="1:8" x14ac:dyDescent="0.25">
      <c r="A35" s="10">
        <v>44763</v>
      </c>
      <c r="B35" s="11" t="s">
        <v>23</v>
      </c>
      <c r="C35" s="11" t="s">
        <v>12</v>
      </c>
      <c r="D35" s="8" t="s">
        <v>21</v>
      </c>
      <c r="E35" s="12">
        <v>55</v>
      </c>
      <c r="F35" s="19">
        <v>12.49</v>
      </c>
      <c r="G35" s="17">
        <v>686.95</v>
      </c>
      <c r="H35" s="2" t="str">
        <f t="shared" si="0"/>
        <v>Central</v>
      </c>
    </row>
    <row r="36" spans="1:8" x14ac:dyDescent="0.25">
      <c r="A36" s="10">
        <v>44780</v>
      </c>
      <c r="B36" s="11" t="s">
        <v>23</v>
      </c>
      <c r="C36" s="11" t="s">
        <v>8</v>
      </c>
      <c r="D36" s="8" t="s">
        <v>21</v>
      </c>
      <c r="E36" s="12">
        <v>42</v>
      </c>
      <c r="F36" s="19">
        <v>23.95</v>
      </c>
      <c r="G36" s="17">
        <v>1005.9</v>
      </c>
      <c r="H36" s="2" t="str">
        <f t="shared" si="0"/>
        <v>Central</v>
      </c>
    </row>
    <row r="37" spans="1:8" x14ac:dyDescent="0.25">
      <c r="A37" s="10">
        <v>44797</v>
      </c>
      <c r="B37" s="11" t="s">
        <v>24</v>
      </c>
      <c r="C37" s="11" t="s">
        <v>13</v>
      </c>
      <c r="D37" s="8" t="s">
        <v>20</v>
      </c>
      <c r="E37" s="12">
        <v>3</v>
      </c>
      <c r="F37" s="19">
        <v>275</v>
      </c>
      <c r="G37" s="17">
        <v>825</v>
      </c>
      <c r="H37" s="2" t="str">
        <f t="shared" si="0"/>
        <v>West</v>
      </c>
    </row>
    <row r="38" spans="1:8" x14ac:dyDescent="0.25">
      <c r="A38" s="10">
        <v>44814</v>
      </c>
      <c r="B38" s="11" t="s">
        <v>23</v>
      </c>
      <c r="C38" s="11" t="s">
        <v>5</v>
      </c>
      <c r="D38" s="8" t="s">
        <v>15</v>
      </c>
      <c r="E38" s="12">
        <v>7</v>
      </c>
      <c r="F38" s="19">
        <v>1.29</v>
      </c>
      <c r="G38" s="17">
        <v>9.0300000000000011</v>
      </c>
      <c r="H38" s="2" t="str">
        <f t="shared" si="0"/>
        <v>Central</v>
      </c>
    </row>
    <row r="39" spans="1:8" x14ac:dyDescent="0.25">
      <c r="A39" s="10">
        <v>44831</v>
      </c>
      <c r="B39" s="11" t="s">
        <v>24</v>
      </c>
      <c r="C39" s="11" t="s">
        <v>13</v>
      </c>
      <c r="D39" s="8" t="s">
        <v>17</v>
      </c>
      <c r="E39" s="12">
        <v>76</v>
      </c>
      <c r="F39" s="19">
        <v>1.99</v>
      </c>
      <c r="G39" s="17">
        <v>151.24</v>
      </c>
      <c r="H39" s="2" t="str">
        <f t="shared" si="0"/>
        <v>West</v>
      </c>
    </row>
    <row r="40" spans="1:8" x14ac:dyDescent="0.25">
      <c r="A40" s="10">
        <v>44848</v>
      </c>
      <c r="B40" s="11" t="s">
        <v>24</v>
      </c>
      <c r="C40" s="11" t="s">
        <v>9</v>
      </c>
      <c r="D40" s="8" t="s">
        <v>16</v>
      </c>
      <c r="E40" s="12">
        <v>57</v>
      </c>
      <c r="F40" s="19">
        <v>19.989999999999998</v>
      </c>
      <c r="G40" s="17">
        <v>1139.4299999999998</v>
      </c>
      <c r="H40" s="2" t="str">
        <f t="shared" si="0"/>
        <v>West</v>
      </c>
    </row>
    <row r="41" spans="1:8" x14ac:dyDescent="0.25">
      <c r="A41" s="10">
        <v>44865</v>
      </c>
      <c r="B41" s="11" t="s">
        <v>23</v>
      </c>
      <c r="C41" s="11" t="s">
        <v>18</v>
      </c>
      <c r="D41" s="8" t="s">
        <v>15</v>
      </c>
      <c r="E41" s="12">
        <v>14</v>
      </c>
      <c r="F41" s="19">
        <v>1.29</v>
      </c>
      <c r="G41" s="17">
        <v>18.060000000000002</v>
      </c>
      <c r="H41" s="2" t="str">
        <f t="shared" si="0"/>
        <v>Central</v>
      </c>
    </row>
    <row r="42" spans="1:8" x14ac:dyDescent="0.25">
      <c r="A42" s="10">
        <v>44882</v>
      </c>
      <c r="B42" s="11" t="s">
        <v>23</v>
      </c>
      <c r="C42" s="11" t="s">
        <v>6</v>
      </c>
      <c r="D42" s="8" t="s">
        <v>16</v>
      </c>
      <c r="E42" s="12">
        <v>11</v>
      </c>
      <c r="F42" s="19">
        <v>4.99</v>
      </c>
      <c r="G42" s="17">
        <v>54.89</v>
      </c>
      <c r="H42" s="2" t="str">
        <f t="shared" si="0"/>
        <v>Central</v>
      </c>
    </row>
    <row r="43" spans="1:8" x14ac:dyDescent="0.25">
      <c r="A43" s="10">
        <v>44899</v>
      </c>
      <c r="B43" s="11" t="s">
        <v>23</v>
      </c>
      <c r="C43" s="11" t="s">
        <v>6</v>
      </c>
      <c r="D43" s="8" t="s">
        <v>16</v>
      </c>
      <c r="E43" s="12">
        <v>94</v>
      </c>
      <c r="F43" s="19">
        <v>19.989999999999998</v>
      </c>
      <c r="G43" s="17">
        <v>1879.06</v>
      </c>
      <c r="H43" s="2" t="str">
        <f t="shared" si="0"/>
        <v>Central</v>
      </c>
    </row>
    <row r="44" spans="1:8" x14ac:dyDescent="0.25">
      <c r="A44" s="10">
        <v>44916</v>
      </c>
      <c r="B44" s="11" t="s">
        <v>23</v>
      </c>
      <c r="C44" s="11" t="s">
        <v>18</v>
      </c>
      <c r="D44" s="8" t="s">
        <v>16</v>
      </c>
      <c r="E44" s="12">
        <v>28</v>
      </c>
      <c r="F44" s="19">
        <v>4.99</v>
      </c>
      <c r="G44" s="17">
        <v>139.72</v>
      </c>
      <c r="H44" s="2" t="str">
        <f t="shared" si="0"/>
        <v>Central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E7C4-BCA9-4212-989A-66EE0A14FC6B}">
  <dimension ref="A1:M48"/>
  <sheetViews>
    <sheetView workbookViewId="0">
      <selection activeCell="O3" sqref="O3:R4"/>
    </sheetView>
  </sheetViews>
  <sheetFormatPr defaultRowHeight="15" x14ac:dyDescent="0.25"/>
  <cols>
    <col min="9" max="9" width="13.28515625" customWidth="1"/>
    <col min="10" max="10" width="15.42578125" customWidth="1"/>
  </cols>
  <sheetData>
    <row r="1" spans="1:13" x14ac:dyDescent="0.25">
      <c r="A1" s="6" t="s">
        <v>22</v>
      </c>
      <c r="B1" s="7" t="s">
        <v>0</v>
      </c>
      <c r="C1" s="7" t="s">
        <v>1</v>
      </c>
      <c r="D1" s="8" t="s">
        <v>2</v>
      </c>
      <c r="E1" s="9" t="s">
        <v>3</v>
      </c>
      <c r="F1" s="16" t="s">
        <v>14</v>
      </c>
      <c r="G1" s="16" t="s">
        <v>4</v>
      </c>
      <c r="I1" s="23" t="s">
        <v>37</v>
      </c>
      <c r="J1" s="23" t="s">
        <v>40</v>
      </c>
      <c r="K1" s="23" t="s">
        <v>41</v>
      </c>
      <c r="L1" s="23" t="s">
        <v>42</v>
      </c>
      <c r="M1" s="23" t="s">
        <v>43</v>
      </c>
    </row>
    <row r="2" spans="1:13" x14ac:dyDescent="0.25">
      <c r="A2" s="10">
        <v>44202</v>
      </c>
      <c r="B2" s="11" t="s">
        <v>25</v>
      </c>
      <c r="C2" s="11" t="s">
        <v>7</v>
      </c>
      <c r="D2" s="8" t="s">
        <v>15</v>
      </c>
      <c r="E2" s="12">
        <v>95</v>
      </c>
      <c r="F2" s="19">
        <v>1.99</v>
      </c>
      <c r="G2" s="17">
        <v>189.05</v>
      </c>
      <c r="I2" t="str">
        <f>IF(F2&gt;2,"yes","no")</f>
        <v>no</v>
      </c>
      <c r="J2" t="str">
        <f>CONCATENATE(C2," ",D2)</f>
        <v>Jones Pencil</v>
      </c>
      <c r="K2" t="str">
        <f>LEFT(C2,3)</f>
        <v>Jon</v>
      </c>
      <c r="L2" t="str">
        <f>RIGHT(C2,2)</f>
        <v>es</v>
      </c>
      <c r="M2" t="str">
        <f>VLOOKUP(B2,$B$2:$E$44,3,FALSE)</f>
        <v>Pencil</v>
      </c>
    </row>
    <row r="3" spans="1:13" x14ac:dyDescent="0.25">
      <c r="A3" s="10">
        <v>44219</v>
      </c>
      <c r="B3" s="11" t="s">
        <v>23</v>
      </c>
      <c r="C3" s="11" t="s">
        <v>8</v>
      </c>
      <c r="D3" s="8" t="s">
        <v>16</v>
      </c>
      <c r="E3" s="12">
        <v>50</v>
      </c>
      <c r="F3" s="19">
        <v>19.989999999999998</v>
      </c>
      <c r="G3" s="17">
        <v>999.49999999999989</v>
      </c>
      <c r="I3" s="1" t="str">
        <f t="shared" ref="I3:I27" si="0">IF(F3&gt;2,"yes","no")</f>
        <v>yes</v>
      </c>
      <c r="J3" s="1" t="str">
        <f t="shared" ref="J3:J44" si="1">CONCATENATE(C3," ",D3)</f>
        <v>Kivell Binder</v>
      </c>
      <c r="K3" s="1" t="str">
        <f t="shared" ref="K3:K44" si="2">LEFT(C3,3)</f>
        <v>Kiv</v>
      </c>
      <c r="L3" s="1" t="str">
        <f t="shared" ref="L3:L44" si="3">RIGHT(C3,2)</f>
        <v>ll</v>
      </c>
      <c r="M3" s="1" t="str">
        <f t="shared" ref="M3:M44" si="4">VLOOKUP(B3,$B$2:$E$44,3,FALSE)</f>
        <v>Binder</v>
      </c>
    </row>
    <row r="4" spans="1:13" x14ac:dyDescent="0.25">
      <c r="A4" s="10">
        <v>44236</v>
      </c>
      <c r="B4" s="11" t="s">
        <v>23</v>
      </c>
      <c r="C4" s="11" t="s">
        <v>6</v>
      </c>
      <c r="D4" s="8" t="s">
        <v>15</v>
      </c>
      <c r="E4" s="12">
        <v>36</v>
      </c>
      <c r="F4" s="19">
        <v>4.99</v>
      </c>
      <c r="G4" s="17">
        <v>179.64000000000001</v>
      </c>
      <c r="I4" s="1" t="str">
        <f t="shared" si="0"/>
        <v>yes</v>
      </c>
      <c r="J4" s="1" t="str">
        <f t="shared" si="1"/>
        <v>Jardine Pencil</v>
      </c>
      <c r="K4" s="1" t="str">
        <f t="shared" si="2"/>
        <v>Jar</v>
      </c>
      <c r="L4" s="1" t="str">
        <f t="shared" si="3"/>
        <v>ne</v>
      </c>
      <c r="M4" s="1" t="str">
        <f t="shared" si="4"/>
        <v>Binder</v>
      </c>
    </row>
    <row r="5" spans="1:13" x14ac:dyDescent="0.25">
      <c r="A5" s="10">
        <v>44253</v>
      </c>
      <c r="B5" s="11" t="s">
        <v>23</v>
      </c>
      <c r="C5" s="11" t="s">
        <v>5</v>
      </c>
      <c r="D5" s="8" t="s">
        <v>17</v>
      </c>
      <c r="E5" s="12">
        <v>27</v>
      </c>
      <c r="F5" s="19">
        <v>19.989999999999998</v>
      </c>
      <c r="G5" s="17">
        <v>539.7299999999999</v>
      </c>
      <c r="I5" s="1" t="str">
        <f t="shared" si="0"/>
        <v>yes</v>
      </c>
      <c r="J5" s="1" t="str">
        <f t="shared" si="1"/>
        <v>Gill Pen</v>
      </c>
      <c r="K5" s="1" t="str">
        <f t="shared" si="2"/>
        <v>Gil</v>
      </c>
      <c r="L5" s="1" t="str">
        <f t="shared" si="3"/>
        <v>ll</v>
      </c>
      <c r="M5" s="1" t="str">
        <f t="shared" si="4"/>
        <v>Binder</v>
      </c>
    </row>
    <row r="6" spans="1:13" x14ac:dyDescent="0.25">
      <c r="A6" s="10">
        <v>44270</v>
      </c>
      <c r="B6" s="11" t="s">
        <v>24</v>
      </c>
      <c r="C6" s="11" t="s">
        <v>13</v>
      </c>
      <c r="D6" s="8" t="s">
        <v>15</v>
      </c>
      <c r="E6" s="12">
        <v>56</v>
      </c>
      <c r="F6" s="19">
        <v>2.99</v>
      </c>
      <c r="G6" s="17">
        <v>167.44</v>
      </c>
      <c r="I6" s="1" t="str">
        <f t="shared" si="0"/>
        <v>yes</v>
      </c>
      <c r="J6" s="1" t="str">
        <f t="shared" si="1"/>
        <v>Sorvino Pencil</v>
      </c>
      <c r="K6" s="1" t="str">
        <f t="shared" si="2"/>
        <v>Sor</v>
      </c>
      <c r="L6" s="1" t="str">
        <f t="shared" si="3"/>
        <v>no</v>
      </c>
      <c r="M6" s="1" t="str">
        <f t="shared" si="4"/>
        <v>Pencil</v>
      </c>
    </row>
    <row r="7" spans="1:13" x14ac:dyDescent="0.25">
      <c r="A7" s="10">
        <v>44287</v>
      </c>
      <c r="B7" s="11" t="s">
        <v>25</v>
      </c>
      <c r="C7" s="11" t="s">
        <v>7</v>
      </c>
      <c r="D7" s="8" t="s">
        <v>16</v>
      </c>
      <c r="E7" s="12">
        <v>60</v>
      </c>
      <c r="F7" s="19">
        <v>4.99</v>
      </c>
      <c r="G7" s="17">
        <v>299.40000000000003</v>
      </c>
      <c r="I7" s="1" t="str">
        <f t="shared" si="0"/>
        <v>yes</v>
      </c>
      <c r="J7" s="1" t="str">
        <f t="shared" si="1"/>
        <v>Jones Binder</v>
      </c>
      <c r="K7" s="1" t="str">
        <f t="shared" si="2"/>
        <v>Jon</v>
      </c>
      <c r="L7" s="1" t="str">
        <f t="shared" si="3"/>
        <v>es</v>
      </c>
      <c r="M7" s="1" t="str">
        <f t="shared" si="4"/>
        <v>Pencil</v>
      </c>
    </row>
    <row r="8" spans="1:13" x14ac:dyDescent="0.25">
      <c r="A8" s="10">
        <v>44304</v>
      </c>
      <c r="B8" s="11" t="s">
        <v>23</v>
      </c>
      <c r="C8" s="11" t="s">
        <v>18</v>
      </c>
      <c r="D8" s="8" t="s">
        <v>15</v>
      </c>
      <c r="E8" s="12">
        <v>75</v>
      </c>
      <c r="F8" s="19">
        <v>1.99</v>
      </c>
      <c r="G8" s="17">
        <v>149.25</v>
      </c>
      <c r="I8" s="1" t="str">
        <f t="shared" si="0"/>
        <v>no</v>
      </c>
      <c r="J8" s="1" t="str">
        <f t="shared" si="1"/>
        <v>Andrews Pencil</v>
      </c>
      <c r="K8" s="1" t="str">
        <f t="shared" si="2"/>
        <v>And</v>
      </c>
      <c r="L8" s="1" t="str">
        <f t="shared" si="3"/>
        <v>ws</v>
      </c>
      <c r="M8" s="1" t="str">
        <f t="shared" si="4"/>
        <v>Binder</v>
      </c>
    </row>
    <row r="9" spans="1:13" x14ac:dyDescent="0.25">
      <c r="A9" s="10">
        <v>44321</v>
      </c>
      <c r="B9" s="11" t="s">
        <v>23</v>
      </c>
      <c r="C9" s="11" t="s">
        <v>6</v>
      </c>
      <c r="D9" s="8" t="s">
        <v>15</v>
      </c>
      <c r="E9" s="12">
        <v>90</v>
      </c>
      <c r="F9" s="19">
        <v>4.99</v>
      </c>
      <c r="G9" s="17">
        <v>449.1</v>
      </c>
      <c r="I9" s="1" t="str">
        <f t="shared" si="0"/>
        <v>yes</v>
      </c>
      <c r="J9" s="1" t="str">
        <f t="shared" si="1"/>
        <v>Jardine Pencil</v>
      </c>
      <c r="K9" s="1" t="str">
        <f t="shared" si="2"/>
        <v>Jar</v>
      </c>
      <c r="L9" s="1" t="str">
        <f t="shared" si="3"/>
        <v>ne</v>
      </c>
      <c r="M9" s="1" t="str">
        <f t="shared" si="4"/>
        <v>Binder</v>
      </c>
    </row>
    <row r="10" spans="1:13" x14ac:dyDescent="0.25">
      <c r="A10" s="10">
        <v>44338</v>
      </c>
      <c r="B10" s="11" t="s">
        <v>24</v>
      </c>
      <c r="C10" s="11" t="s">
        <v>9</v>
      </c>
      <c r="D10" s="8" t="s">
        <v>15</v>
      </c>
      <c r="E10" s="12">
        <v>32</v>
      </c>
      <c r="F10" s="19">
        <v>1.99</v>
      </c>
      <c r="G10" s="17">
        <v>63.68</v>
      </c>
      <c r="I10" s="1" t="str">
        <f t="shared" si="0"/>
        <v>no</v>
      </c>
      <c r="J10" s="1" t="str">
        <f t="shared" si="1"/>
        <v>Thompson Pencil</v>
      </c>
      <c r="K10" s="1" t="str">
        <f t="shared" si="2"/>
        <v>Tho</v>
      </c>
      <c r="L10" s="1" t="str">
        <f t="shared" si="3"/>
        <v>on</v>
      </c>
      <c r="M10" s="1" t="str">
        <f t="shared" si="4"/>
        <v>Pencil</v>
      </c>
    </row>
    <row r="11" spans="1:13" x14ac:dyDescent="0.25">
      <c r="A11" s="10">
        <v>44355</v>
      </c>
      <c r="B11" s="11" t="s">
        <v>25</v>
      </c>
      <c r="C11" s="11" t="s">
        <v>7</v>
      </c>
      <c r="D11" s="8" t="s">
        <v>16</v>
      </c>
      <c r="E11" s="12">
        <v>60</v>
      </c>
      <c r="F11" s="19">
        <v>8.99</v>
      </c>
      <c r="G11" s="17">
        <v>539.4</v>
      </c>
      <c r="I11" s="1" t="str">
        <f t="shared" si="0"/>
        <v>yes</v>
      </c>
      <c r="J11" s="1" t="str">
        <f t="shared" si="1"/>
        <v>Jones Binder</v>
      </c>
      <c r="K11" s="1" t="str">
        <f t="shared" si="2"/>
        <v>Jon</v>
      </c>
      <c r="L11" s="1" t="str">
        <f t="shared" si="3"/>
        <v>es</v>
      </c>
      <c r="M11" s="1" t="str">
        <f t="shared" si="4"/>
        <v>Pencil</v>
      </c>
    </row>
    <row r="12" spans="1:13" x14ac:dyDescent="0.25">
      <c r="A12" s="10">
        <v>44372</v>
      </c>
      <c r="B12" s="11" t="s">
        <v>23</v>
      </c>
      <c r="C12" s="11" t="s">
        <v>12</v>
      </c>
      <c r="D12" s="8" t="s">
        <v>15</v>
      </c>
      <c r="E12" s="12">
        <v>90</v>
      </c>
      <c r="F12" s="19">
        <v>4.99</v>
      </c>
      <c r="G12" s="17">
        <v>449.1</v>
      </c>
      <c r="I12" s="1" t="str">
        <f t="shared" si="0"/>
        <v>yes</v>
      </c>
      <c r="J12" s="1" t="str">
        <f t="shared" si="1"/>
        <v>Morgan Pencil</v>
      </c>
      <c r="K12" s="1" t="str">
        <f t="shared" si="2"/>
        <v>Mor</v>
      </c>
      <c r="L12" s="1" t="str">
        <f t="shared" si="3"/>
        <v>an</v>
      </c>
      <c r="M12" s="1" t="str">
        <f t="shared" si="4"/>
        <v>Binder</v>
      </c>
    </row>
    <row r="13" spans="1:13" x14ac:dyDescent="0.25">
      <c r="A13" s="10">
        <v>44389</v>
      </c>
      <c r="B13" s="11" t="s">
        <v>25</v>
      </c>
      <c r="C13" s="11" t="s">
        <v>11</v>
      </c>
      <c r="D13" s="8" t="s">
        <v>16</v>
      </c>
      <c r="E13" s="12">
        <v>29</v>
      </c>
      <c r="F13" s="19">
        <v>1.99</v>
      </c>
      <c r="G13" s="17">
        <v>57.71</v>
      </c>
      <c r="I13" s="1" t="str">
        <f t="shared" si="0"/>
        <v>no</v>
      </c>
      <c r="J13" s="1" t="str">
        <f t="shared" si="1"/>
        <v>Howard Binder</v>
      </c>
      <c r="K13" s="1" t="str">
        <f t="shared" si="2"/>
        <v>How</v>
      </c>
      <c r="L13" s="1" t="str">
        <f t="shared" si="3"/>
        <v>rd</v>
      </c>
      <c r="M13" s="1" t="str">
        <f t="shared" si="4"/>
        <v>Pencil</v>
      </c>
    </row>
    <row r="14" spans="1:13" x14ac:dyDescent="0.25">
      <c r="A14" s="10">
        <v>44406</v>
      </c>
      <c r="B14" s="11" t="s">
        <v>25</v>
      </c>
      <c r="C14" s="11" t="s">
        <v>19</v>
      </c>
      <c r="D14" s="8" t="s">
        <v>16</v>
      </c>
      <c r="E14" s="12">
        <v>81</v>
      </c>
      <c r="F14" s="19">
        <v>19.989999999999998</v>
      </c>
      <c r="G14" s="17">
        <v>1619.1899999999998</v>
      </c>
      <c r="I14" s="1" t="str">
        <f t="shared" si="0"/>
        <v>yes</v>
      </c>
      <c r="J14" s="1" t="str">
        <f t="shared" si="1"/>
        <v>Parent Binder</v>
      </c>
      <c r="K14" s="1" t="str">
        <f t="shared" si="2"/>
        <v>Par</v>
      </c>
      <c r="L14" s="1" t="str">
        <f t="shared" si="3"/>
        <v>nt</v>
      </c>
      <c r="M14" s="1" t="str">
        <f t="shared" si="4"/>
        <v>Pencil</v>
      </c>
    </row>
    <row r="15" spans="1:13" x14ac:dyDescent="0.25">
      <c r="A15" s="10">
        <v>44423</v>
      </c>
      <c r="B15" s="11" t="s">
        <v>25</v>
      </c>
      <c r="C15" s="11" t="s">
        <v>7</v>
      </c>
      <c r="D15" s="8" t="s">
        <v>15</v>
      </c>
      <c r="E15" s="12">
        <v>35</v>
      </c>
      <c r="F15" s="19">
        <v>4.99</v>
      </c>
      <c r="G15" s="17">
        <v>174.65</v>
      </c>
      <c r="I15" s="1" t="str">
        <f t="shared" si="0"/>
        <v>yes</v>
      </c>
      <c r="J15" s="1" t="str">
        <f t="shared" si="1"/>
        <v>Jones Pencil</v>
      </c>
      <c r="K15" s="1" t="str">
        <f t="shared" si="2"/>
        <v>Jon</v>
      </c>
      <c r="L15" s="1" t="str">
        <f t="shared" si="3"/>
        <v>es</v>
      </c>
      <c r="M15" s="1" t="str">
        <f t="shared" si="4"/>
        <v>Pencil</v>
      </c>
    </row>
    <row r="16" spans="1:13" x14ac:dyDescent="0.25">
      <c r="A16" s="10">
        <v>44440</v>
      </c>
      <c r="B16" s="11" t="s">
        <v>23</v>
      </c>
      <c r="C16" s="11" t="s">
        <v>10</v>
      </c>
      <c r="D16" s="8" t="s">
        <v>20</v>
      </c>
      <c r="E16" s="12">
        <v>2</v>
      </c>
      <c r="F16" s="19">
        <v>125</v>
      </c>
      <c r="G16" s="17">
        <v>250</v>
      </c>
      <c r="I16" s="1" t="str">
        <f t="shared" si="0"/>
        <v>yes</v>
      </c>
      <c r="J16" s="1" t="str">
        <f t="shared" si="1"/>
        <v>Smith Desk</v>
      </c>
      <c r="K16" s="1" t="str">
        <f t="shared" si="2"/>
        <v>Smi</v>
      </c>
      <c r="L16" s="1" t="str">
        <f t="shared" si="3"/>
        <v>th</v>
      </c>
      <c r="M16" s="1" t="str">
        <f t="shared" si="4"/>
        <v>Binder</v>
      </c>
    </row>
    <row r="17" spans="1:13" x14ac:dyDescent="0.25">
      <c r="A17" s="10">
        <v>44457</v>
      </c>
      <c r="B17" s="11" t="s">
        <v>25</v>
      </c>
      <c r="C17" s="11" t="s">
        <v>7</v>
      </c>
      <c r="D17" s="8" t="s">
        <v>21</v>
      </c>
      <c r="E17" s="12">
        <v>16</v>
      </c>
      <c r="F17" s="19">
        <v>15.99</v>
      </c>
      <c r="G17" s="17">
        <v>255.84</v>
      </c>
      <c r="I17" s="1" t="str">
        <f t="shared" si="0"/>
        <v>yes</v>
      </c>
      <c r="J17" s="1" t="str">
        <f t="shared" si="1"/>
        <v>Jones Pen Set</v>
      </c>
      <c r="K17" s="1" t="str">
        <f t="shared" si="2"/>
        <v>Jon</v>
      </c>
      <c r="L17" s="1" t="str">
        <f t="shared" si="3"/>
        <v>es</v>
      </c>
      <c r="M17" s="1" t="str">
        <f t="shared" si="4"/>
        <v>Pencil</v>
      </c>
    </row>
    <row r="18" spans="1:13" x14ac:dyDescent="0.25">
      <c r="A18" s="10">
        <v>44474</v>
      </c>
      <c r="B18" s="11" t="s">
        <v>23</v>
      </c>
      <c r="C18" s="11" t="s">
        <v>12</v>
      </c>
      <c r="D18" s="8" t="s">
        <v>16</v>
      </c>
      <c r="E18" s="12">
        <v>28</v>
      </c>
      <c r="F18" s="19">
        <v>8.99</v>
      </c>
      <c r="G18" s="17">
        <v>251.72</v>
      </c>
      <c r="I18" s="1" t="str">
        <f t="shared" si="0"/>
        <v>yes</v>
      </c>
      <c r="J18" s="1" t="str">
        <f t="shared" si="1"/>
        <v>Morgan Binder</v>
      </c>
      <c r="K18" s="1" t="str">
        <f t="shared" si="2"/>
        <v>Mor</v>
      </c>
      <c r="L18" s="1" t="str">
        <f t="shared" si="3"/>
        <v>an</v>
      </c>
      <c r="M18" s="1" t="str">
        <f t="shared" si="4"/>
        <v>Binder</v>
      </c>
    </row>
    <row r="19" spans="1:13" x14ac:dyDescent="0.25">
      <c r="A19" s="10">
        <v>44491</v>
      </c>
      <c r="B19" s="11" t="s">
        <v>25</v>
      </c>
      <c r="C19" s="11" t="s">
        <v>7</v>
      </c>
      <c r="D19" s="8" t="s">
        <v>17</v>
      </c>
      <c r="E19" s="12">
        <v>64</v>
      </c>
      <c r="F19" s="19">
        <v>8.99</v>
      </c>
      <c r="G19" s="17">
        <v>575.36</v>
      </c>
      <c r="I19" s="1" t="str">
        <f t="shared" si="0"/>
        <v>yes</v>
      </c>
      <c r="J19" s="1" t="str">
        <f t="shared" si="1"/>
        <v>Jones Pen</v>
      </c>
      <c r="K19" s="1" t="str">
        <f t="shared" si="2"/>
        <v>Jon</v>
      </c>
      <c r="L19" s="1" t="str">
        <f t="shared" si="3"/>
        <v>es</v>
      </c>
      <c r="M19" s="1" t="str">
        <f t="shared" si="4"/>
        <v>Pencil</v>
      </c>
    </row>
    <row r="20" spans="1:13" x14ac:dyDescent="0.25">
      <c r="A20" s="10">
        <v>44508</v>
      </c>
      <c r="B20" s="11" t="s">
        <v>25</v>
      </c>
      <c r="C20" s="11" t="s">
        <v>19</v>
      </c>
      <c r="D20" s="8" t="s">
        <v>17</v>
      </c>
      <c r="E20" s="12">
        <v>15</v>
      </c>
      <c r="F20" s="19">
        <v>19.989999999999998</v>
      </c>
      <c r="G20" s="17">
        <v>299.84999999999997</v>
      </c>
      <c r="I20" s="1" t="str">
        <f t="shared" si="0"/>
        <v>yes</v>
      </c>
      <c r="J20" s="1" t="str">
        <f t="shared" si="1"/>
        <v>Parent Pen</v>
      </c>
      <c r="K20" s="1" t="str">
        <f t="shared" si="2"/>
        <v>Par</v>
      </c>
      <c r="L20" s="1" t="str">
        <f t="shared" si="3"/>
        <v>nt</v>
      </c>
      <c r="M20" s="1" t="str">
        <f t="shared" si="4"/>
        <v>Pencil</v>
      </c>
    </row>
    <row r="21" spans="1:13" x14ac:dyDescent="0.25">
      <c r="A21" s="10">
        <v>44525</v>
      </c>
      <c r="B21" s="11" t="s">
        <v>23</v>
      </c>
      <c r="C21" s="11" t="s">
        <v>8</v>
      </c>
      <c r="D21" s="8" t="s">
        <v>21</v>
      </c>
      <c r="E21" s="12">
        <v>96</v>
      </c>
      <c r="F21" s="19">
        <v>4.99</v>
      </c>
      <c r="G21" s="17">
        <v>479.04</v>
      </c>
      <c r="I21" s="1" t="str">
        <f t="shared" si="0"/>
        <v>yes</v>
      </c>
      <c r="J21" s="1" t="str">
        <f t="shared" si="1"/>
        <v>Kivell Pen Set</v>
      </c>
      <c r="K21" s="1" t="str">
        <f t="shared" si="2"/>
        <v>Kiv</v>
      </c>
      <c r="L21" s="1" t="str">
        <f t="shared" si="3"/>
        <v>ll</v>
      </c>
      <c r="M21" s="1" t="str">
        <f t="shared" si="4"/>
        <v>Binder</v>
      </c>
    </row>
    <row r="22" spans="1:13" x14ac:dyDescent="0.25">
      <c r="A22" s="10">
        <v>44542</v>
      </c>
      <c r="B22" s="11" t="s">
        <v>23</v>
      </c>
      <c r="C22" s="11" t="s">
        <v>10</v>
      </c>
      <c r="D22" s="8" t="s">
        <v>15</v>
      </c>
      <c r="E22" s="12">
        <v>67</v>
      </c>
      <c r="F22" s="19">
        <v>1.29</v>
      </c>
      <c r="G22" s="17">
        <v>86.43</v>
      </c>
      <c r="I22" s="1" t="str">
        <f t="shared" si="0"/>
        <v>no</v>
      </c>
      <c r="J22" s="1" t="str">
        <f t="shared" si="1"/>
        <v>Smith Pencil</v>
      </c>
      <c r="K22" s="1" t="str">
        <f t="shared" si="2"/>
        <v>Smi</v>
      </c>
      <c r="L22" s="1" t="str">
        <f t="shared" si="3"/>
        <v>th</v>
      </c>
      <c r="M22" s="1" t="str">
        <f t="shared" si="4"/>
        <v>Binder</v>
      </c>
    </row>
    <row r="23" spans="1:13" x14ac:dyDescent="0.25">
      <c r="A23" s="10">
        <v>44559</v>
      </c>
      <c r="B23" s="11" t="s">
        <v>25</v>
      </c>
      <c r="C23" s="11" t="s">
        <v>19</v>
      </c>
      <c r="D23" s="8" t="s">
        <v>21</v>
      </c>
      <c r="E23" s="12">
        <v>74</v>
      </c>
      <c r="F23" s="19">
        <v>15.99</v>
      </c>
      <c r="G23" s="17">
        <v>1183.26</v>
      </c>
      <c r="I23" s="1" t="str">
        <f t="shared" si="0"/>
        <v>yes</v>
      </c>
      <c r="J23" s="1" t="str">
        <f t="shared" si="1"/>
        <v>Parent Pen Set</v>
      </c>
      <c r="K23" s="1" t="str">
        <f t="shared" si="2"/>
        <v>Par</v>
      </c>
      <c r="L23" s="1" t="str">
        <f t="shared" si="3"/>
        <v>nt</v>
      </c>
      <c r="M23" s="1" t="str">
        <f t="shared" si="4"/>
        <v>Pencil</v>
      </c>
    </row>
    <row r="24" spans="1:13" x14ac:dyDescent="0.25">
      <c r="A24" s="10">
        <v>44576</v>
      </c>
      <c r="B24" s="11" t="s">
        <v>23</v>
      </c>
      <c r="C24" s="11" t="s">
        <v>5</v>
      </c>
      <c r="D24" s="8" t="s">
        <v>16</v>
      </c>
      <c r="E24" s="12">
        <v>46</v>
      </c>
      <c r="F24" s="19">
        <v>8.99</v>
      </c>
      <c r="G24" s="17">
        <v>413.54</v>
      </c>
      <c r="I24" s="1" t="str">
        <f t="shared" si="0"/>
        <v>yes</v>
      </c>
      <c r="J24" s="1" t="str">
        <f t="shared" si="1"/>
        <v>Gill Binder</v>
      </c>
      <c r="K24" s="1" t="str">
        <f t="shared" si="2"/>
        <v>Gil</v>
      </c>
      <c r="L24" s="1" t="str">
        <f t="shared" si="3"/>
        <v>ll</v>
      </c>
      <c r="M24" s="1" t="str">
        <f t="shared" si="4"/>
        <v>Binder</v>
      </c>
    </row>
    <row r="25" spans="1:13" x14ac:dyDescent="0.25">
      <c r="A25" s="10">
        <v>44593</v>
      </c>
      <c r="B25" s="11" t="s">
        <v>23</v>
      </c>
      <c r="C25" s="11" t="s">
        <v>10</v>
      </c>
      <c r="D25" s="8" t="s">
        <v>16</v>
      </c>
      <c r="E25" s="12">
        <v>87</v>
      </c>
      <c r="F25" s="19">
        <v>15</v>
      </c>
      <c r="G25" s="17">
        <v>1305</v>
      </c>
      <c r="I25" s="1" t="str">
        <f t="shared" si="0"/>
        <v>yes</v>
      </c>
      <c r="J25" s="1" t="str">
        <f t="shared" si="1"/>
        <v>Smith Binder</v>
      </c>
      <c r="K25" s="1" t="str">
        <f t="shared" si="2"/>
        <v>Smi</v>
      </c>
      <c r="L25" s="1" t="str">
        <f t="shared" si="3"/>
        <v>th</v>
      </c>
      <c r="M25" s="1" t="str">
        <f t="shared" si="4"/>
        <v>Binder</v>
      </c>
    </row>
    <row r="26" spans="1:13" x14ac:dyDescent="0.25">
      <c r="A26" s="10">
        <v>44610</v>
      </c>
      <c r="B26" s="11" t="s">
        <v>25</v>
      </c>
      <c r="C26" s="11" t="s">
        <v>7</v>
      </c>
      <c r="D26" s="8" t="s">
        <v>16</v>
      </c>
      <c r="E26" s="12">
        <v>4</v>
      </c>
      <c r="F26" s="19">
        <v>4.99</v>
      </c>
      <c r="G26" s="17">
        <v>19.96</v>
      </c>
      <c r="I26" s="1" t="str">
        <f t="shared" si="0"/>
        <v>yes</v>
      </c>
      <c r="J26" s="1" t="str">
        <f t="shared" si="1"/>
        <v>Jones Binder</v>
      </c>
      <c r="K26" s="1" t="str">
        <f t="shared" si="2"/>
        <v>Jon</v>
      </c>
      <c r="L26" s="1" t="str">
        <f t="shared" si="3"/>
        <v>es</v>
      </c>
      <c r="M26" s="1" t="str">
        <f t="shared" si="4"/>
        <v>Pencil</v>
      </c>
    </row>
    <row r="27" spans="1:13" x14ac:dyDescent="0.25">
      <c r="A27" s="10">
        <v>44627</v>
      </c>
      <c r="B27" s="11" t="s">
        <v>24</v>
      </c>
      <c r="C27" s="11" t="s">
        <v>13</v>
      </c>
      <c r="D27" s="8" t="s">
        <v>16</v>
      </c>
      <c r="E27" s="12">
        <v>7</v>
      </c>
      <c r="F27" s="19">
        <v>19.989999999999998</v>
      </c>
      <c r="G27" s="17">
        <v>139.92999999999998</v>
      </c>
      <c r="I27" s="1" t="str">
        <f>IF(F27&gt;2,"yes","no")</f>
        <v>yes</v>
      </c>
      <c r="J27" s="1" t="str">
        <f t="shared" si="1"/>
        <v>Sorvino Binder</v>
      </c>
      <c r="K27" s="1" t="str">
        <f t="shared" si="2"/>
        <v>Sor</v>
      </c>
      <c r="L27" s="1" t="str">
        <f t="shared" si="3"/>
        <v>no</v>
      </c>
      <c r="M27" s="1" t="str">
        <f t="shared" si="4"/>
        <v>Pencil</v>
      </c>
    </row>
    <row r="28" spans="1:13" x14ac:dyDescent="0.25">
      <c r="A28" s="10">
        <v>44644</v>
      </c>
      <c r="B28" s="11" t="s">
        <v>23</v>
      </c>
      <c r="C28" s="11" t="s">
        <v>6</v>
      </c>
      <c r="D28" s="8" t="s">
        <v>21</v>
      </c>
      <c r="E28" s="12">
        <v>50</v>
      </c>
      <c r="F28" s="19">
        <v>4.99</v>
      </c>
      <c r="G28" s="17">
        <v>249.5</v>
      </c>
      <c r="I28" s="1" t="str">
        <f t="shared" ref="I28:I48" si="5">IF(F28&gt;2,"yes","no")</f>
        <v>yes</v>
      </c>
      <c r="J28" s="1" t="str">
        <f t="shared" si="1"/>
        <v>Jardine Pen Set</v>
      </c>
      <c r="K28" s="1" t="str">
        <f t="shared" si="2"/>
        <v>Jar</v>
      </c>
      <c r="L28" s="1" t="str">
        <f t="shared" si="3"/>
        <v>ne</v>
      </c>
      <c r="M28" s="1" t="str">
        <f t="shared" si="4"/>
        <v>Binder</v>
      </c>
    </row>
    <row r="29" spans="1:13" x14ac:dyDescent="0.25">
      <c r="A29" s="10">
        <v>44661</v>
      </c>
      <c r="B29" s="11" t="s">
        <v>23</v>
      </c>
      <c r="C29" s="11" t="s">
        <v>18</v>
      </c>
      <c r="D29" s="8" t="s">
        <v>15</v>
      </c>
      <c r="E29" s="12">
        <v>66</v>
      </c>
      <c r="F29" s="19">
        <v>1.99</v>
      </c>
      <c r="G29" s="17">
        <v>131.34</v>
      </c>
      <c r="I29" s="1" t="str">
        <f t="shared" si="5"/>
        <v>no</v>
      </c>
      <c r="J29" s="1" t="str">
        <f t="shared" si="1"/>
        <v>Andrews Pencil</v>
      </c>
      <c r="K29" s="1" t="str">
        <f t="shared" si="2"/>
        <v>And</v>
      </c>
      <c r="L29" s="1" t="str">
        <f t="shared" si="3"/>
        <v>ws</v>
      </c>
      <c r="M29" s="1" t="str">
        <f t="shared" si="4"/>
        <v>Binder</v>
      </c>
    </row>
    <row r="30" spans="1:13" x14ac:dyDescent="0.25">
      <c r="A30" s="10">
        <v>44678</v>
      </c>
      <c r="B30" s="11" t="s">
        <v>25</v>
      </c>
      <c r="C30" s="11" t="s">
        <v>11</v>
      </c>
      <c r="D30" s="8" t="s">
        <v>17</v>
      </c>
      <c r="E30" s="12">
        <v>96</v>
      </c>
      <c r="F30" s="19">
        <v>4.99</v>
      </c>
      <c r="G30" s="17">
        <v>479.04</v>
      </c>
      <c r="I30" s="1" t="str">
        <f t="shared" si="5"/>
        <v>yes</v>
      </c>
      <c r="J30" s="1" t="str">
        <f t="shared" si="1"/>
        <v>Howard Pen</v>
      </c>
      <c r="K30" s="1" t="str">
        <f t="shared" si="2"/>
        <v>How</v>
      </c>
      <c r="L30" s="1" t="str">
        <f t="shared" si="3"/>
        <v>rd</v>
      </c>
      <c r="M30" s="1" t="str">
        <f t="shared" si="4"/>
        <v>Pencil</v>
      </c>
    </row>
    <row r="31" spans="1:13" x14ac:dyDescent="0.25">
      <c r="A31" s="10">
        <v>44695</v>
      </c>
      <c r="B31" s="11" t="s">
        <v>23</v>
      </c>
      <c r="C31" s="11" t="s">
        <v>5</v>
      </c>
      <c r="D31" s="8" t="s">
        <v>15</v>
      </c>
      <c r="E31" s="12">
        <v>53</v>
      </c>
      <c r="F31" s="19">
        <v>1.29</v>
      </c>
      <c r="G31" s="17">
        <v>68.37</v>
      </c>
      <c r="I31" s="1" t="str">
        <f t="shared" si="5"/>
        <v>no</v>
      </c>
      <c r="J31" s="1" t="str">
        <f t="shared" si="1"/>
        <v>Gill Pencil</v>
      </c>
      <c r="K31" s="1" t="str">
        <f t="shared" si="2"/>
        <v>Gil</v>
      </c>
      <c r="L31" s="1" t="str">
        <f t="shared" si="3"/>
        <v>ll</v>
      </c>
      <c r="M31" s="1" t="str">
        <f t="shared" si="4"/>
        <v>Binder</v>
      </c>
    </row>
    <row r="32" spans="1:13" x14ac:dyDescent="0.25">
      <c r="A32" s="10">
        <v>44712</v>
      </c>
      <c r="B32" s="11" t="s">
        <v>23</v>
      </c>
      <c r="C32" s="11" t="s">
        <v>5</v>
      </c>
      <c r="D32" s="8" t="s">
        <v>16</v>
      </c>
      <c r="E32" s="12">
        <v>80</v>
      </c>
      <c r="F32" s="19">
        <v>8.99</v>
      </c>
      <c r="G32" s="17">
        <v>719.2</v>
      </c>
      <c r="I32" s="1" t="str">
        <f t="shared" si="5"/>
        <v>yes</v>
      </c>
      <c r="J32" s="1" t="str">
        <f t="shared" si="1"/>
        <v>Gill Binder</v>
      </c>
      <c r="K32" s="1" t="str">
        <f t="shared" si="2"/>
        <v>Gil</v>
      </c>
      <c r="L32" s="1" t="str">
        <f t="shared" si="3"/>
        <v>ll</v>
      </c>
      <c r="M32" s="1" t="str">
        <f t="shared" si="4"/>
        <v>Binder</v>
      </c>
    </row>
    <row r="33" spans="1:13" x14ac:dyDescent="0.25">
      <c r="A33" s="10">
        <v>44729</v>
      </c>
      <c r="B33" s="11" t="s">
        <v>23</v>
      </c>
      <c r="C33" s="11" t="s">
        <v>8</v>
      </c>
      <c r="D33" s="8" t="s">
        <v>20</v>
      </c>
      <c r="E33" s="12">
        <v>5</v>
      </c>
      <c r="F33" s="19">
        <v>125</v>
      </c>
      <c r="G33" s="17">
        <v>625</v>
      </c>
      <c r="I33" s="1" t="str">
        <f t="shared" si="5"/>
        <v>yes</v>
      </c>
      <c r="J33" s="1" t="str">
        <f t="shared" si="1"/>
        <v>Kivell Desk</v>
      </c>
      <c r="K33" s="1" t="str">
        <f t="shared" si="2"/>
        <v>Kiv</v>
      </c>
      <c r="L33" s="1" t="str">
        <f t="shared" si="3"/>
        <v>ll</v>
      </c>
      <c r="M33" s="1" t="str">
        <f t="shared" si="4"/>
        <v>Binder</v>
      </c>
    </row>
    <row r="34" spans="1:13" x14ac:dyDescent="0.25">
      <c r="A34" s="10">
        <v>44746</v>
      </c>
      <c r="B34" s="11" t="s">
        <v>25</v>
      </c>
      <c r="C34" s="11" t="s">
        <v>7</v>
      </c>
      <c r="D34" s="8" t="s">
        <v>21</v>
      </c>
      <c r="E34" s="12">
        <v>62</v>
      </c>
      <c r="F34" s="19">
        <v>4.99</v>
      </c>
      <c r="G34" s="17">
        <v>309.38</v>
      </c>
      <c r="I34" s="1" t="str">
        <f t="shared" si="5"/>
        <v>yes</v>
      </c>
      <c r="J34" s="1" t="str">
        <f t="shared" si="1"/>
        <v>Jones Pen Set</v>
      </c>
      <c r="K34" s="1" t="str">
        <f t="shared" si="2"/>
        <v>Jon</v>
      </c>
      <c r="L34" s="1" t="str">
        <f t="shared" si="3"/>
        <v>es</v>
      </c>
      <c r="M34" s="1" t="str">
        <f t="shared" si="4"/>
        <v>Pencil</v>
      </c>
    </row>
    <row r="35" spans="1:13" x14ac:dyDescent="0.25">
      <c r="A35" s="10">
        <v>44763</v>
      </c>
      <c r="B35" s="11" t="s">
        <v>23</v>
      </c>
      <c r="C35" s="11" t="s">
        <v>12</v>
      </c>
      <c r="D35" s="8" t="s">
        <v>21</v>
      </c>
      <c r="E35" s="12">
        <v>55</v>
      </c>
      <c r="F35" s="19">
        <v>12.49</v>
      </c>
      <c r="G35" s="17">
        <v>686.95</v>
      </c>
      <c r="I35" s="1" t="str">
        <f t="shared" si="5"/>
        <v>yes</v>
      </c>
      <c r="J35" s="1" t="str">
        <f t="shared" si="1"/>
        <v>Morgan Pen Set</v>
      </c>
      <c r="K35" s="1" t="str">
        <f t="shared" si="2"/>
        <v>Mor</v>
      </c>
      <c r="L35" s="1" t="str">
        <f t="shared" si="3"/>
        <v>an</v>
      </c>
      <c r="M35" s="1" t="str">
        <f t="shared" si="4"/>
        <v>Binder</v>
      </c>
    </row>
    <row r="36" spans="1:13" x14ac:dyDescent="0.25">
      <c r="A36" s="10">
        <v>44780</v>
      </c>
      <c r="B36" s="11" t="s">
        <v>23</v>
      </c>
      <c r="C36" s="11" t="s">
        <v>8</v>
      </c>
      <c r="D36" s="8" t="s">
        <v>21</v>
      </c>
      <c r="E36" s="12">
        <v>42</v>
      </c>
      <c r="F36" s="19">
        <v>23.95</v>
      </c>
      <c r="G36" s="17">
        <v>1005.9</v>
      </c>
      <c r="I36" s="1" t="str">
        <f t="shared" si="5"/>
        <v>yes</v>
      </c>
      <c r="J36" s="1" t="str">
        <f t="shared" si="1"/>
        <v>Kivell Pen Set</v>
      </c>
      <c r="K36" s="1" t="str">
        <f t="shared" si="2"/>
        <v>Kiv</v>
      </c>
      <c r="L36" s="1" t="str">
        <f t="shared" si="3"/>
        <v>ll</v>
      </c>
      <c r="M36" s="1" t="str">
        <f t="shared" si="4"/>
        <v>Binder</v>
      </c>
    </row>
    <row r="37" spans="1:13" x14ac:dyDescent="0.25">
      <c r="A37" s="10">
        <v>44797</v>
      </c>
      <c r="B37" s="11" t="s">
        <v>24</v>
      </c>
      <c r="C37" s="11" t="s">
        <v>13</v>
      </c>
      <c r="D37" s="8" t="s">
        <v>20</v>
      </c>
      <c r="E37" s="12">
        <v>3</v>
      </c>
      <c r="F37" s="19">
        <v>275</v>
      </c>
      <c r="G37" s="17">
        <v>825</v>
      </c>
      <c r="I37" s="1" t="str">
        <f t="shared" si="5"/>
        <v>yes</v>
      </c>
      <c r="J37" s="1" t="str">
        <f t="shared" si="1"/>
        <v>Sorvino Desk</v>
      </c>
      <c r="K37" s="1" t="str">
        <f t="shared" si="2"/>
        <v>Sor</v>
      </c>
      <c r="L37" s="1" t="str">
        <f t="shared" si="3"/>
        <v>no</v>
      </c>
      <c r="M37" s="1" t="str">
        <f t="shared" si="4"/>
        <v>Pencil</v>
      </c>
    </row>
    <row r="38" spans="1:13" x14ac:dyDescent="0.25">
      <c r="A38" s="10">
        <v>44814</v>
      </c>
      <c r="B38" s="11" t="s">
        <v>23</v>
      </c>
      <c r="C38" s="11" t="s">
        <v>5</v>
      </c>
      <c r="D38" s="8" t="s">
        <v>15</v>
      </c>
      <c r="E38" s="12">
        <v>7</v>
      </c>
      <c r="F38" s="19">
        <v>1.29</v>
      </c>
      <c r="G38" s="17">
        <v>9.0300000000000011</v>
      </c>
      <c r="I38" s="1" t="str">
        <f t="shared" si="5"/>
        <v>no</v>
      </c>
      <c r="J38" s="1" t="str">
        <f t="shared" si="1"/>
        <v>Gill Pencil</v>
      </c>
      <c r="K38" s="1" t="str">
        <f t="shared" si="2"/>
        <v>Gil</v>
      </c>
      <c r="L38" s="1" t="str">
        <f t="shared" si="3"/>
        <v>ll</v>
      </c>
      <c r="M38" s="1" t="str">
        <f t="shared" si="4"/>
        <v>Binder</v>
      </c>
    </row>
    <row r="39" spans="1:13" x14ac:dyDescent="0.25">
      <c r="A39" s="10">
        <v>44831</v>
      </c>
      <c r="B39" s="11" t="s">
        <v>24</v>
      </c>
      <c r="C39" s="11" t="s">
        <v>13</v>
      </c>
      <c r="D39" s="8" t="s">
        <v>17</v>
      </c>
      <c r="E39" s="12">
        <v>76</v>
      </c>
      <c r="F39" s="19">
        <v>1.99</v>
      </c>
      <c r="G39" s="17">
        <v>151.24</v>
      </c>
      <c r="I39" s="1" t="str">
        <f t="shared" si="5"/>
        <v>no</v>
      </c>
      <c r="J39" s="1" t="str">
        <f t="shared" si="1"/>
        <v>Sorvino Pen</v>
      </c>
      <c r="K39" s="1" t="str">
        <f t="shared" si="2"/>
        <v>Sor</v>
      </c>
      <c r="L39" s="1" t="str">
        <f t="shared" si="3"/>
        <v>no</v>
      </c>
      <c r="M39" s="1" t="str">
        <f t="shared" si="4"/>
        <v>Pencil</v>
      </c>
    </row>
    <row r="40" spans="1:13" x14ac:dyDescent="0.25">
      <c r="A40" s="10">
        <v>44848</v>
      </c>
      <c r="B40" s="11" t="s">
        <v>24</v>
      </c>
      <c r="C40" s="11" t="s">
        <v>9</v>
      </c>
      <c r="D40" s="8" t="s">
        <v>16</v>
      </c>
      <c r="E40" s="12">
        <v>57</v>
      </c>
      <c r="F40" s="19">
        <v>19.989999999999998</v>
      </c>
      <c r="G40" s="17">
        <v>1139.4299999999998</v>
      </c>
      <c r="I40" s="1" t="str">
        <f t="shared" si="5"/>
        <v>yes</v>
      </c>
      <c r="J40" s="1" t="str">
        <f t="shared" si="1"/>
        <v>Thompson Binder</v>
      </c>
      <c r="K40" s="1" t="str">
        <f t="shared" si="2"/>
        <v>Tho</v>
      </c>
      <c r="L40" s="1" t="str">
        <f t="shared" si="3"/>
        <v>on</v>
      </c>
      <c r="M40" s="1" t="str">
        <f t="shared" si="4"/>
        <v>Pencil</v>
      </c>
    </row>
    <row r="41" spans="1:13" x14ac:dyDescent="0.25">
      <c r="A41" s="10">
        <v>44865</v>
      </c>
      <c r="B41" s="11" t="s">
        <v>23</v>
      </c>
      <c r="C41" s="11" t="s">
        <v>18</v>
      </c>
      <c r="D41" s="8" t="s">
        <v>15</v>
      </c>
      <c r="E41" s="12">
        <v>14</v>
      </c>
      <c r="F41" s="19">
        <v>1.29</v>
      </c>
      <c r="G41" s="17">
        <v>18.060000000000002</v>
      </c>
      <c r="I41" s="1" t="str">
        <f t="shared" si="5"/>
        <v>no</v>
      </c>
      <c r="J41" s="1" t="str">
        <f t="shared" si="1"/>
        <v>Andrews Pencil</v>
      </c>
      <c r="K41" s="1" t="str">
        <f t="shared" si="2"/>
        <v>And</v>
      </c>
      <c r="L41" s="1" t="str">
        <f t="shared" si="3"/>
        <v>ws</v>
      </c>
      <c r="M41" s="1" t="str">
        <f t="shared" si="4"/>
        <v>Binder</v>
      </c>
    </row>
    <row r="42" spans="1:13" x14ac:dyDescent="0.25">
      <c r="A42" s="10">
        <v>44882</v>
      </c>
      <c r="B42" s="11" t="s">
        <v>23</v>
      </c>
      <c r="C42" s="11" t="s">
        <v>6</v>
      </c>
      <c r="D42" s="8" t="s">
        <v>16</v>
      </c>
      <c r="E42" s="12">
        <v>11</v>
      </c>
      <c r="F42" s="19">
        <v>4.99</v>
      </c>
      <c r="G42" s="17">
        <v>54.89</v>
      </c>
      <c r="I42" s="1" t="str">
        <f t="shared" si="5"/>
        <v>yes</v>
      </c>
      <c r="J42" s="1" t="str">
        <f t="shared" si="1"/>
        <v>Jardine Binder</v>
      </c>
      <c r="K42" s="1" t="str">
        <f t="shared" si="2"/>
        <v>Jar</v>
      </c>
      <c r="L42" s="1" t="str">
        <f t="shared" si="3"/>
        <v>ne</v>
      </c>
      <c r="M42" s="1" t="str">
        <f t="shared" si="4"/>
        <v>Binder</v>
      </c>
    </row>
    <row r="43" spans="1:13" x14ac:dyDescent="0.25">
      <c r="A43" s="10">
        <v>44899</v>
      </c>
      <c r="B43" s="11" t="s">
        <v>23</v>
      </c>
      <c r="C43" s="11" t="s">
        <v>6</v>
      </c>
      <c r="D43" s="8" t="s">
        <v>16</v>
      </c>
      <c r="E43" s="12">
        <v>94</v>
      </c>
      <c r="F43" s="19">
        <v>19.989999999999998</v>
      </c>
      <c r="G43" s="17">
        <v>1879.06</v>
      </c>
      <c r="I43" s="1" t="str">
        <f t="shared" si="5"/>
        <v>yes</v>
      </c>
      <c r="J43" s="1" t="str">
        <f t="shared" si="1"/>
        <v>Jardine Binder</v>
      </c>
      <c r="K43" s="1" t="str">
        <f t="shared" si="2"/>
        <v>Jar</v>
      </c>
      <c r="L43" s="1" t="str">
        <f t="shared" si="3"/>
        <v>ne</v>
      </c>
      <c r="M43" s="1" t="str">
        <f t="shared" si="4"/>
        <v>Binder</v>
      </c>
    </row>
    <row r="44" spans="1:13" x14ac:dyDescent="0.25">
      <c r="A44" s="10">
        <v>44916</v>
      </c>
      <c r="B44" s="11" t="s">
        <v>23</v>
      </c>
      <c r="C44" s="11" t="s">
        <v>18</v>
      </c>
      <c r="D44" s="8" t="s">
        <v>16</v>
      </c>
      <c r="E44" s="12">
        <v>28</v>
      </c>
      <c r="F44" s="19">
        <v>4.99</v>
      </c>
      <c r="G44" s="17">
        <v>139.72</v>
      </c>
      <c r="I44" s="1" t="str">
        <f t="shared" si="5"/>
        <v>yes</v>
      </c>
      <c r="J44" s="1" t="str">
        <f t="shared" si="1"/>
        <v>Andrews Binder</v>
      </c>
      <c r="K44" s="1" t="str">
        <f t="shared" si="2"/>
        <v>And</v>
      </c>
      <c r="L44" s="1" t="str">
        <f t="shared" si="3"/>
        <v>ws</v>
      </c>
      <c r="M44" s="1" t="str">
        <f t="shared" si="4"/>
        <v>Binder</v>
      </c>
    </row>
    <row r="45" spans="1:13" x14ac:dyDescent="0.25">
      <c r="I45" s="1"/>
    </row>
    <row r="46" spans="1:13" x14ac:dyDescent="0.25">
      <c r="I46" s="1"/>
    </row>
    <row r="47" spans="1:13" x14ac:dyDescent="0.25">
      <c r="I47" s="1"/>
    </row>
    <row r="48" spans="1:13" x14ac:dyDescent="0.25">
      <c r="I4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3A60-A23D-48D0-949D-334133193956}">
  <dimension ref="A1:C10"/>
  <sheetViews>
    <sheetView tabSelected="1" workbookViewId="0">
      <selection activeCell="C5" sqref="C5:C9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2" bestFit="1" customWidth="1"/>
    <col min="4" max="4" width="12.28515625" bestFit="1" customWidth="1"/>
    <col min="5" max="5" width="7.42578125" bestFit="1" customWidth="1"/>
    <col min="6" max="6" width="6" bestFit="1" customWidth="1"/>
    <col min="7" max="7" width="7" bestFit="1" customWidth="1"/>
    <col min="8" max="8" width="7.85546875" bestFit="1" customWidth="1"/>
    <col min="9" max="9" width="6.85546875" bestFit="1" customWidth="1"/>
    <col min="10" max="10" width="7" bestFit="1" customWidth="1"/>
    <col min="11" max="11" width="7.7109375" bestFit="1" customWidth="1"/>
    <col min="12" max="12" width="10.28515625" bestFit="1" customWidth="1"/>
    <col min="13" max="13" width="12" bestFit="1" customWidth="1"/>
    <col min="14" max="14" width="8" bestFit="1" customWidth="1"/>
    <col min="15" max="15" width="7.85546875" bestFit="1" customWidth="1"/>
    <col min="16" max="22" width="8" bestFit="1" customWidth="1"/>
    <col min="23" max="23" width="10.28515625" bestFit="1" customWidth="1"/>
    <col min="24" max="24" width="12.28515625" bestFit="1" customWidth="1"/>
    <col min="25" max="25" width="4.140625" bestFit="1" customWidth="1"/>
    <col min="26" max="26" width="7.85546875" bestFit="1" customWidth="1"/>
    <col min="27" max="27" width="7.42578125" bestFit="1" customWidth="1"/>
    <col min="28" max="29" width="6" bestFit="1" customWidth="1"/>
    <col min="30" max="30" width="7.85546875" bestFit="1" customWidth="1"/>
    <col min="31" max="31" width="6.85546875" bestFit="1" customWidth="1"/>
    <col min="32" max="32" width="6.140625" bestFit="1" customWidth="1"/>
    <col min="33" max="33" width="7.7109375" bestFit="1" customWidth="1"/>
    <col min="34" max="34" width="10.28515625" bestFit="1" customWidth="1"/>
    <col min="35" max="35" width="20.85546875" bestFit="1" customWidth="1"/>
    <col min="36" max="36" width="17" bestFit="1" customWidth="1"/>
    <col min="37" max="37" width="17.42578125" bestFit="1" customWidth="1"/>
  </cols>
  <sheetData>
    <row r="1" spans="1:3" x14ac:dyDescent="0.25">
      <c r="A1" s="21" t="s">
        <v>22</v>
      </c>
      <c r="B1" s="1" t="s">
        <v>36</v>
      </c>
    </row>
    <row r="2" spans="1:3" x14ac:dyDescent="0.25">
      <c r="A2" s="21" t="s">
        <v>1</v>
      </c>
      <c r="B2" s="1" t="s">
        <v>36</v>
      </c>
    </row>
    <row r="4" spans="1:3" x14ac:dyDescent="0.25">
      <c r="A4" s="21" t="s">
        <v>32</v>
      </c>
      <c r="B4" s="1" t="s">
        <v>34</v>
      </c>
      <c r="C4" s="1" t="s">
        <v>35</v>
      </c>
    </row>
    <row r="5" spans="1:3" x14ac:dyDescent="0.25">
      <c r="A5" s="15" t="s">
        <v>16</v>
      </c>
      <c r="B5" s="22">
        <v>172.86</v>
      </c>
      <c r="C5" s="22">
        <v>9577.65</v>
      </c>
    </row>
    <row r="6" spans="1:3" x14ac:dyDescent="0.25">
      <c r="A6" s="15" t="s">
        <v>21</v>
      </c>
      <c r="B6" s="22">
        <v>83.39</v>
      </c>
      <c r="C6" s="22">
        <v>4169.87</v>
      </c>
    </row>
    <row r="7" spans="1:3" x14ac:dyDescent="0.25">
      <c r="A7" s="15" t="s">
        <v>15</v>
      </c>
      <c r="B7" s="22">
        <v>36.07</v>
      </c>
      <c r="C7" s="22">
        <v>2135.1400000000003</v>
      </c>
    </row>
    <row r="8" spans="1:3" x14ac:dyDescent="0.25">
      <c r="A8" s="15" t="s">
        <v>17</v>
      </c>
      <c r="B8" s="22">
        <v>55.95</v>
      </c>
      <c r="C8" s="22">
        <v>2045.2199999999998</v>
      </c>
    </row>
    <row r="9" spans="1:3" x14ac:dyDescent="0.25">
      <c r="A9" s="15" t="s">
        <v>20</v>
      </c>
      <c r="B9" s="22">
        <v>525</v>
      </c>
      <c r="C9" s="22">
        <v>1700</v>
      </c>
    </row>
    <row r="10" spans="1:3" x14ac:dyDescent="0.25">
      <c r="A10" s="15" t="s">
        <v>33</v>
      </c>
      <c r="B10" s="22">
        <v>873.2700000000001</v>
      </c>
      <c r="C10" s="22">
        <v>19627.879999999997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SalesOrders</vt:lpstr>
      <vt:lpstr>Basic functions</vt:lpstr>
      <vt:lpstr>Functions</vt:lpstr>
      <vt:lpstr>Pivot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Admin acco</cp:lastModifiedBy>
  <dcterms:created xsi:type="dcterms:W3CDTF">2004-05-01T18:16:56Z</dcterms:created>
  <dcterms:modified xsi:type="dcterms:W3CDTF">2022-07-10T17:02:08Z</dcterms:modified>
  <cp:category>Excel</cp:category>
</cp:coreProperties>
</file>