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ata/data_logging/bridge_pressure_sensor/"/>
    </mc:Choice>
  </mc:AlternateContent>
  <xr:revisionPtr revIDLastSave="0" documentId="13_ncr:1_{E9775941-E010-4044-83B9-40953974301B}" xr6:coauthVersionLast="47" xr6:coauthVersionMax="47" xr10:uidLastSave="{00000000-0000-0000-0000-000000000000}"/>
  <bookViews>
    <workbookView xWindow="0" yWindow="500" windowWidth="28800" windowHeight="16360" activeTab="2" xr2:uid="{624AFFEE-371F-0646-A4AA-88293AAA97A1}"/>
  </bookViews>
  <sheets>
    <sheet name="Sheet1" sheetId="1" r:id="rId1"/>
    <sheet name="Sheet2" sheetId="2" r:id="rId2"/>
    <sheet name="Sheet3" sheetId="3" r:id="rId3"/>
  </sheets>
  <definedNames>
    <definedName name="_xlchart.v1.0" hidden="1">Sheet2!$C$2:$C$10</definedName>
    <definedName name="_xlchart.v1.1" hidden="1">Sheet2!$F$2:$F$10</definedName>
    <definedName name="_xlchart.v1.2" hidden="1">Sheet2!$C$2:$C$10</definedName>
    <definedName name="_xlchart.v1.3" hidden="1">Sheet2!$F$2:$F$10</definedName>
    <definedName name="_xlchart.v1.4" hidden="1">Sheet2!$C$2:$C$10</definedName>
    <definedName name="_xlchart.v1.5" hidden="1">Sheet2!$F$2:$F$10</definedName>
    <definedName name="_xlchart.v1.6" hidden="1">Sheet2!$C$2:$C$10</definedName>
    <definedName name="_xlchart.v1.7" hidden="1">Sheet2!$F$2:$F$10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E11" i="3" s="1"/>
  <c r="D14" i="3"/>
  <c r="E14" i="3" s="1"/>
  <c r="B16" i="3"/>
  <c r="B14" i="3"/>
  <c r="B13" i="3"/>
  <c r="C13" i="3" s="1"/>
  <c r="D13" i="3" s="1"/>
  <c r="E13" i="3" s="1"/>
  <c r="B11" i="3"/>
  <c r="B9" i="3"/>
  <c r="B8" i="3"/>
  <c r="C8" i="3" s="1"/>
  <c r="D8" i="3" s="1"/>
  <c r="E8" i="3" s="1"/>
  <c r="B6" i="3"/>
  <c r="C6" i="3" s="1"/>
  <c r="D6" i="3" s="1"/>
  <c r="E6" i="3" s="1"/>
  <c r="B4" i="3"/>
  <c r="C4" i="3" s="1"/>
  <c r="D4" i="3" s="1"/>
  <c r="E4" i="3" s="1"/>
  <c r="B3" i="3"/>
  <c r="G16" i="3"/>
  <c r="G14" i="3"/>
  <c r="G13" i="3"/>
  <c r="G11" i="3"/>
  <c r="G9" i="3"/>
  <c r="G8" i="3"/>
  <c r="G6" i="3"/>
  <c r="G4" i="3"/>
  <c r="G3" i="3"/>
  <c r="C16" i="3"/>
  <c r="D16" i="3" s="1"/>
  <c r="E16" i="3" s="1"/>
  <c r="C14" i="3"/>
  <c r="C11" i="3"/>
  <c r="C9" i="3"/>
  <c r="D9" i="3" s="1"/>
  <c r="E9" i="3" s="1"/>
  <c r="C3" i="3"/>
  <c r="D3" i="3" s="1"/>
  <c r="E3" i="3" s="1"/>
  <c r="G23" i="3"/>
  <c r="C23" i="3"/>
  <c r="E23" i="3" s="1"/>
  <c r="G22" i="3"/>
  <c r="C22" i="3"/>
  <c r="E22" i="3" s="1"/>
  <c r="G21" i="3"/>
  <c r="C21" i="3"/>
  <c r="E21" i="3" s="1"/>
  <c r="G20" i="3"/>
  <c r="C20" i="3"/>
  <c r="D20" i="3" s="1"/>
  <c r="G19" i="3"/>
  <c r="C19" i="3"/>
  <c r="E19" i="3" s="1"/>
  <c r="G18" i="3"/>
  <c r="C18" i="3"/>
  <c r="D18" i="3" s="1"/>
  <c r="G17" i="3"/>
  <c r="C17" i="3"/>
  <c r="E17" i="3" s="1"/>
  <c r="G15" i="3"/>
  <c r="C15" i="3"/>
  <c r="E15" i="3" s="1"/>
  <c r="G12" i="3"/>
  <c r="C12" i="3"/>
  <c r="E12" i="3" s="1"/>
  <c r="G10" i="3"/>
  <c r="C10" i="3"/>
  <c r="D10" i="3" s="1"/>
  <c r="G7" i="3"/>
  <c r="C7" i="3"/>
  <c r="E7" i="3" s="1"/>
  <c r="G5" i="3"/>
  <c r="C5" i="3"/>
  <c r="E5" i="3" s="1"/>
  <c r="G2" i="3"/>
  <c r="C2" i="3"/>
  <c r="E2" i="3" s="1"/>
  <c r="G3" i="2"/>
  <c r="G4" i="2"/>
  <c r="G5" i="2"/>
  <c r="G6" i="2"/>
  <c r="G7" i="2"/>
  <c r="G8" i="2"/>
  <c r="G9" i="2"/>
  <c r="G10" i="2"/>
  <c r="G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E18" i="3" l="1"/>
  <c r="D5" i="3"/>
  <c r="D15" i="3"/>
  <c r="D22" i="3"/>
  <c r="E10" i="3"/>
  <c r="E20" i="3"/>
  <c r="D2" i="3"/>
  <c r="D7" i="3"/>
  <c r="D12" i="3"/>
  <c r="D17" i="3"/>
  <c r="D19" i="3"/>
  <c r="D21" i="3"/>
  <c r="D23" i="3"/>
</calcChain>
</file>

<file path=xl/sharedStrings.xml><?xml version="1.0" encoding="utf-8"?>
<sst xmlns="http://schemas.openxmlformats.org/spreadsheetml/2006/main" count="18" uniqueCount="7">
  <si>
    <t>Voltage (G-W) [V]</t>
  </si>
  <si>
    <t>Pressure [atm]</t>
  </si>
  <si>
    <t>Pressure [mbar]</t>
  </si>
  <si>
    <t>Pressure [psi]</t>
  </si>
  <si>
    <t>Pressure [psi-gauge]</t>
  </si>
  <si>
    <t>Voltage (G-W) [mV]</t>
  </si>
  <si>
    <t>Pressure [bar-gauge]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</si>
</sst>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(gauge) vs Voltage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922077922077"/>
                  <c:y val="-0.80298461698910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-0.30869999999999997</c:v>
                </c:pt>
                <c:pt idx="1">
                  <c:v>-0.64449999999999996</c:v>
                </c:pt>
                <c:pt idx="2">
                  <c:v>-0.90910000000000002</c:v>
                </c:pt>
                <c:pt idx="3">
                  <c:v>-1.5304</c:v>
                </c:pt>
                <c:pt idx="4">
                  <c:v>-1.9084000000000001</c:v>
                </c:pt>
                <c:pt idx="5">
                  <c:v>-2.3879999999999999</c:v>
                </c:pt>
                <c:pt idx="6">
                  <c:v>-2.8626</c:v>
                </c:pt>
                <c:pt idx="7">
                  <c:v>-3.3748999999999998</c:v>
                </c:pt>
                <c:pt idx="8">
                  <c:v>-3.8906999999999998</c:v>
                </c:pt>
                <c:pt idx="9">
                  <c:v>-4.3388</c:v>
                </c:pt>
                <c:pt idx="10">
                  <c:v>-4.8310000000000004</c:v>
                </c:pt>
                <c:pt idx="11">
                  <c:v>-7.3232999999999997</c:v>
                </c:pt>
                <c:pt idx="12">
                  <c:v>-9.7388999999999992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7.5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B-8C4F-9192-F5BE8AF3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83168"/>
        <c:axId val="638788511"/>
      </c:scatterChart>
      <c:valAx>
        <c:axId val="788183168"/>
        <c:scaling>
          <c:orientation val="maxMin"/>
          <c:max val="0"/>
          <c:min val="-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(G-W)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8511"/>
        <c:crosses val="autoZero"/>
        <c:crossBetween val="midCat"/>
        <c:majorUnit val="0.5"/>
      </c:valAx>
      <c:valAx>
        <c:axId val="638788511"/>
        <c:scaling>
          <c:orientation val="minMax"/>
          <c:max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Pressure</a:t>
                </a:r>
                <a:r>
                  <a:rPr lang="en-US" baseline="0"/>
                  <a:t> [psi-gauge]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83168"/>
        <c:crosses val="max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(gauge) vs Voltage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922077922077"/>
                  <c:y val="-0.80298461698910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Sheet2!$F$2:$F$10</c:f>
              <c:numCache>
                <c:formatCode>General</c:formatCode>
                <c:ptCount val="9"/>
                <c:pt idx="0">
                  <c:v>-0.3695</c:v>
                </c:pt>
                <c:pt idx="1">
                  <c:v>-0.93820000000000003</c:v>
                </c:pt>
                <c:pt idx="2">
                  <c:v>-1.1304000000000001</c:v>
                </c:pt>
                <c:pt idx="3">
                  <c:v>-1.3565</c:v>
                </c:pt>
                <c:pt idx="4">
                  <c:v>-1.4912000000000001</c:v>
                </c:pt>
                <c:pt idx="5">
                  <c:v>-1.7722</c:v>
                </c:pt>
                <c:pt idx="6">
                  <c:v>-1.9855</c:v>
                </c:pt>
                <c:pt idx="7">
                  <c:v>-2.2071000000000001</c:v>
                </c:pt>
                <c:pt idx="8">
                  <c:v>-2.4620000000000002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0.362595</c:v>
                </c:pt>
                <c:pt idx="2">
                  <c:v>0.72519</c:v>
                </c:pt>
                <c:pt idx="3">
                  <c:v>1.087785</c:v>
                </c:pt>
                <c:pt idx="4">
                  <c:v>1.45038</c:v>
                </c:pt>
                <c:pt idx="5">
                  <c:v>1.740456</c:v>
                </c:pt>
                <c:pt idx="6">
                  <c:v>2.030532</c:v>
                </c:pt>
                <c:pt idx="7">
                  <c:v>2.320608</c:v>
                </c:pt>
                <c:pt idx="8">
                  <c:v>2.610684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B-6646-B384-26BF1BD8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83168"/>
        <c:axId val="638788511"/>
      </c:scatterChart>
      <c:valAx>
        <c:axId val="788183168"/>
        <c:scaling>
          <c:orientation val="maxMin"/>
          <c:max val="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(G-W)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8511"/>
        <c:crosses val="autoZero"/>
        <c:crossBetween val="midCat"/>
        <c:majorUnit val="0.2"/>
      </c:valAx>
      <c:valAx>
        <c:axId val="638788511"/>
        <c:scaling>
          <c:orientation val="minMax"/>
          <c:max val="2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Pressure</a:t>
                </a:r>
                <a:r>
                  <a:rPr lang="en-US" baseline="0"/>
                  <a:t> [psi-gauge]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83168"/>
        <c:crosses val="max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(gauge) vs Voltage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896237342449056E-3"/>
                  <c:y val="-0.8049760729061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Sheet3!$F$2:$F$23</c:f>
              <c:numCache>
                <c:formatCode>General</c:formatCode>
                <c:ptCount val="22"/>
                <c:pt idx="0">
                  <c:v>-0.30869999999999997</c:v>
                </c:pt>
                <c:pt idx="1">
                  <c:v>-0.3695</c:v>
                </c:pt>
                <c:pt idx="2">
                  <c:v>-0.93820000000000003</c:v>
                </c:pt>
                <c:pt idx="3">
                  <c:v>-0.64449999999999996</c:v>
                </c:pt>
                <c:pt idx="4">
                  <c:v>-1.1304000000000001</c:v>
                </c:pt>
                <c:pt idx="5">
                  <c:v>-0.90910000000000002</c:v>
                </c:pt>
                <c:pt idx="6">
                  <c:v>-1.3565</c:v>
                </c:pt>
                <c:pt idx="7">
                  <c:v>-1.4912000000000001</c:v>
                </c:pt>
                <c:pt idx="8">
                  <c:v>-1.5304</c:v>
                </c:pt>
                <c:pt idx="9">
                  <c:v>-1.7722</c:v>
                </c:pt>
                <c:pt idx="10">
                  <c:v>-1.9084000000000001</c:v>
                </c:pt>
                <c:pt idx="11">
                  <c:v>-1.9855</c:v>
                </c:pt>
                <c:pt idx="12">
                  <c:v>-2.2071000000000001</c:v>
                </c:pt>
                <c:pt idx="13">
                  <c:v>-2.3879999999999999</c:v>
                </c:pt>
                <c:pt idx="14">
                  <c:v>-2.4620000000000002</c:v>
                </c:pt>
                <c:pt idx="15">
                  <c:v>-2.8626</c:v>
                </c:pt>
                <c:pt idx="16">
                  <c:v>-3.3748999999999998</c:v>
                </c:pt>
                <c:pt idx="17">
                  <c:v>-3.8906999999999998</c:v>
                </c:pt>
                <c:pt idx="18">
                  <c:v>-4.3388</c:v>
                </c:pt>
                <c:pt idx="19">
                  <c:v>-4.8310000000000004</c:v>
                </c:pt>
                <c:pt idx="20">
                  <c:v>-7.3232999999999997</c:v>
                </c:pt>
                <c:pt idx="21">
                  <c:v>-9.7388999999999992</c:v>
                </c:pt>
              </c:numCache>
            </c:numRef>
          </c:xVal>
          <c:yVal>
            <c:numRef>
              <c:f>Sheet3!$B$2:$B$23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0.362595</c:v>
                </c:pt>
                <c:pt idx="3">
                  <c:v>0.5</c:v>
                </c:pt>
                <c:pt idx="4">
                  <c:v>0.72519</c:v>
                </c:pt>
                <c:pt idx="5">
                  <c:v>1</c:v>
                </c:pt>
                <c:pt idx="6">
                  <c:v>1.087785</c:v>
                </c:pt>
                <c:pt idx="7">
                  <c:v>1.45038</c:v>
                </c:pt>
                <c:pt idx="8">
                  <c:v>1.5</c:v>
                </c:pt>
                <c:pt idx="9">
                  <c:v>1.740456</c:v>
                </c:pt>
                <c:pt idx="10">
                  <c:v>2</c:v>
                </c:pt>
                <c:pt idx="11">
                  <c:v>2.030532</c:v>
                </c:pt>
                <c:pt idx="12">
                  <c:v>2.320608</c:v>
                </c:pt>
                <c:pt idx="13">
                  <c:v>2.5</c:v>
                </c:pt>
                <c:pt idx="14">
                  <c:v>2.610684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7.5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6-8441-8889-544658CF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83168"/>
        <c:axId val="638788511"/>
      </c:scatterChart>
      <c:valAx>
        <c:axId val="788183168"/>
        <c:scaling>
          <c:orientation val="maxMin"/>
          <c:max val="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(G-W)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8511"/>
        <c:crosses val="autoZero"/>
        <c:crossBetween val="midCat"/>
        <c:majorUnit val="0.2"/>
      </c:valAx>
      <c:valAx>
        <c:axId val="638788511"/>
        <c:scaling>
          <c:orientation val="minMax"/>
          <c:max val="2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Pressure</a:t>
                </a:r>
                <a:r>
                  <a:rPr lang="en-US" baseline="0"/>
                  <a:t> [psi-gauge]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83168"/>
        <c:crosses val="max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15</xdr:row>
      <xdr:rowOff>82550</xdr:rowOff>
    </xdr:from>
    <xdr:to>
      <xdr:col>13</xdr:col>
      <xdr:colOff>152400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7E084-0CC5-17BB-EAEE-E4FD5803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13</xdr:row>
      <xdr:rowOff>88900</xdr:rowOff>
    </xdr:from>
    <xdr:to>
      <xdr:col>12</xdr:col>
      <xdr:colOff>641350</xdr:colOff>
      <xdr:row>39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36C79-706D-B847-9CEE-0FA5F488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25</xdr:row>
      <xdr:rowOff>127000</xdr:rowOff>
    </xdr:from>
    <xdr:to>
      <xdr:col>12</xdr:col>
      <xdr:colOff>361950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2E43-86B6-F24C-A601-82009E865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7BD3-790F-BA46-AADF-6CDC74AE4000}">
  <dimension ref="B1:G14"/>
  <sheetViews>
    <sheetView workbookViewId="0">
      <selection activeCell="B1" sqref="B1:G14"/>
    </sheetView>
  </sheetViews>
  <sheetFormatPr baseColWidth="10" defaultRowHeight="16" x14ac:dyDescent="0.2"/>
  <cols>
    <col min="2" max="2" width="18.1640625" bestFit="1" customWidth="1"/>
    <col min="3" max="3" width="12.33203125" bestFit="1" customWidth="1"/>
    <col min="4" max="4" width="14.33203125" bestFit="1" customWidth="1"/>
    <col min="5" max="5" width="13.33203125" bestFit="1" customWidth="1"/>
    <col min="6" max="6" width="18" bestFit="1" customWidth="1"/>
    <col min="7" max="7" width="16.33203125" bestFit="1" customWidth="1"/>
  </cols>
  <sheetData>
    <row r="1" spans="2:7" x14ac:dyDescent="0.2">
      <c r="B1" t="s">
        <v>4</v>
      </c>
      <c r="C1" t="s">
        <v>3</v>
      </c>
      <c r="D1" t="s">
        <v>2</v>
      </c>
      <c r="E1" t="s">
        <v>1</v>
      </c>
      <c r="F1" t="s">
        <v>5</v>
      </c>
      <c r="G1" t="s">
        <v>0</v>
      </c>
    </row>
    <row r="2" spans="2:7" x14ac:dyDescent="0.2">
      <c r="B2">
        <v>0</v>
      </c>
      <c r="C2">
        <f>B2+11.739354</f>
        <v>11.739354000000001</v>
      </c>
      <c r="D2">
        <f>C2*68.9476</f>
        <v>809.4002838504</v>
      </c>
      <c r="E2">
        <f>C2*0.06804599065028</f>
        <v>0.79881597252432712</v>
      </c>
      <c r="F2">
        <v>-0.30869999999999997</v>
      </c>
      <c r="G2">
        <f>F2/1000</f>
        <v>-3.0869999999999997E-4</v>
      </c>
    </row>
    <row r="3" spans="2:7" x14ac:dyDescent="0.2">
      <c r="B3">
        <v>0.5</v>
      </c>
      <c r="C3">
        <f t="shared" ref="C3:C14" si="0">B3+11.739354</f>
        <v>12.239354000000001</v>
      </c>
      <c r="D3">
        <f t="shared" ref="D3:D14" si="1">C3*68.9476</f>
        <v>843.87408385039998</v>
      </c>
      <c r="E3">
        <f t="shared" ref="E3:E14" si="2">C3*0.06804599065028</f>
        <v>0.83283896784946709</v>
      </c>
      <c r="F3">
        <v>-0.64449999999999996</v>
      </c>
      <c r="G3">
        <f t="shared" ref="G3:G14" si="3">F3/1000</f>
        <v>-6.445E-4</v>
      </c>
    </row>
    <row r="4" spans="2:7" x14ac:dyDescent="0.2">
      <c r="B4">
        <v>1</v>
      </c>
      <c r="C4">
        <f t="shared" si="0"/>
        <v>12.739354000000001</v>
      </c>
      <c r="D4">
        <f t="shared" si="1"/>
        <v>878.34788385039997</v>
      </c>
      <c r="E4">
        <f t="shared" si="2"/>
        <v>0.86686196317460706</v>
      </c>
      <c r="F4">
        <v>-0.90910000000000002</v>
      </c>
      <c r="G4">
        <f t="shared" si="3"/>
        <v>-9.0910000000000003E-4</v>
      </c>
    </row>
    <row r="5" spans="2:7" x14ac:dyDescent="0.2">
      <c r="B5">
        <v>1.5</v>
      </c>
      <c r="C5">
        <f t="shared" si="0"/>
        <v>13.239354000000001</v>
      </c>
      <c r="D5">
        <f t="shared" si="1"/>
        <v>912.82168385039995</v>
      </c>
      <c r="E5">
        <f t="shared" si="2"/>
        <v>0.90088495849974715</v>
      </c>
      <c r="F5">
        <v>-1.5304</v>
      </c>
      <c r="G5">
        <f t="shared" si="3"/>
        <v>-1.5303999999999999E-3</v>
      </c>
    </row>
    <row r="6" spans="2:7" x14ac:dyDescent="0.2">
      <c r="B6">
        <v>2</v>
      </c>
      <c r="C6">
        <f t="shared" si="0"/>
        <v>13.739354000000001</v>
      </c>
      <c r="D6">
        <f t="shared" si="1"/>
        <v>947.29548385039993</v>
      </c>
      <c r="E6">
        <f t="shared" si="2"/>
        <v>0.93490795382488712</v>
      </c>
      <c r="F6">
        <v>-1.9084000000000001</v>
      </c>
      <c r="G6">
        <f t="shared" si="3"/>
        <v>-1.9084000000000002E-3</v>
      </c>
    </row>
    <row r="7" spans="2:7" x14ac:dyDescent="0.2">
      <c r="B7">
        <v>2.5</v>
      </c>
      <c r="C7">
        <f t="shared" si="0"/>
        <v>14.239354000000001</v>
      </c>
      <c r="D7">
        <f t="shared" si="1"/>
        <v>981.76928385039992</v>
      </c>
      <c r="E7">
        <f t="shared" si="2"/>
        <v>0.96893094915002709</v>
      </c>
      <c r="F7">
        <v>-2.3879999999999999</v>
      </c>
      <c r="G7">
        <f t="shared" si="3"/>
        <v>-2.3879999999999999E-3</v>
      </c>
    </row>
    <row r="8" spans="2:7" x14ac:dyDescent="0.2">
      <c r="B8">
        <v>3</v>
      </c>
      <c r="C8">
        <f t="shared" si="0"/>
        <v>14.739354000000001</v>
      </c>
      <c r="D8">
        <f t="shared" si="1"/>
        <v>1016.2430838503999</v>
      </c>
      <c r="E8">
        <f t="shared" si="2"/>
        <v>1.0029539444751672</v>
      </c>
      <c r="F8">
        <v>-2.8626</v>
      </c>
      <c r="G8">
        <f t="shared" si="3"/>
        <v>-2.8625999999999999E-3</v>
      </c>
    </row>
    <row r="9" spans="2:7" x14ac:dyDescent="0.2">
      <c r="B9">
        <v>3.5</v>
      </c>
      <c r="C9">
        <f t="shared" si="0"/>
        <v>15.239354000000001</v>
      </c>
      <c r="D9">
        <f t="shared" si="1"/>
        <v>1050.7168838503999</v>
      </c>
      <c r="E9">
        <f t="shared" si="2"/>
        <v>1.036976939800307</v>
      </c>
      <c r="F9">
        <v>-3.3748999999999998</v>
      </c>
      <c r="G9">
        <f t="shared" si="3"/>
        <v>-3.3748999999999997E-3</v>
      </c>
    </row>
    <row r="10" spans="2:7" x14ac:dyDescent="0.2">
      <c r="B10">
        <v>4</v>
      </c>
      <c r="C10">
        <f t="shared" si="0"/>
        <v>15.739354000000001</v>
      </c>
      <c r="D10">
        <f t="shared" si="1"/>
        <v>1085.1906838503999</v>
      </c>
      <c r="E10">
        <f t="shared" si="2"/>
        <v>1.0709999351254471</v>
      </c>
      <c r="F10">
        <v>-3.8906999999999998</v>
      </c>
      <c r="G10">
        <f t="shared" si="3"/>
        <v>-3.8907E-3</v>
      </c>
    </row>
    <row r="11" spans="2:7" x14ac:dyDescent="0.2">
      <c r="B11">
        <v>4.5</v>
      </c>
      <c r="C11">
        <f t="shared" si="0"/>
        <v>16.239353999999999</v>
      </c>
      <c r="D11">
        <f t="shared" si="1"/>
        <v>1119.6644838503998</v>
      </c>
      <c r="E11">
        <f t="shared" si="2"/>
        <v>1.105022930450587</v>
      </c>
      <c r="F11">
        <v>-4.3388</v>
      </c>
      <c r="G11">
        <f t="shared" si="3"/>
        <v>-4.3388000000000003E-3</v>
      </c>
    </row>
    <row r="12" spans="2:7" x14ac:dyDescent="0.2">
      <c r="B12">
        <v>5</v>
      </c>
      <c r="C12">
        <f t="shared" si="0"/>
        <v>16.739353999999999</v>
      </c>
      <c r="D12">
        <f t="shared" si="1"/>
        <v>1154.1382838503998</v>
      </c>
      <c r="E12">
        <f t="shared" si="2"/>
        <v>1.1390459257757271</v>
      </c>
      <c r="F12">
        <v>-4.8310000000000004</v>
      </c>
      <c r="G12">
        <f t="shared" si="3"/>
        <v>-4.8310000000000002E-3</v>
      </c>
    </row>
    <row r="13" spans="2:7" x14ac:dyDescent="0.2">
      <c r="B13">
        <v>7.5</v>
      </c>
      <c r="C13">
        <f t="shared" si="0"/>
        <v>19.239353999999999</v>
      </c>
      <c r="D13">
        <f t="shared" si="1"/>
        <v>1326.5072838503997</v>
      </c>
      <c r="E13">
        <f t="shared" si="2"/>
        <v>1.309160902401427</v>
      </c>
      <c r="F13">
        <v>-7.3232999999999997</v>
      </c>
      <c r="G13">
        <f t="shared" si="3"/>
        <v>-7.3232999999999996E-3</v>
      </c>
    </row>
    <row r="14" spans="2:7" x14ac:dyDescent="0.2">
      <c r="B14">
        <v>10</v>
      </c>
      <c r="C14">
        <f t="shared" si="0"/>
        <v>21.739353999999999</v>
      </c>
      <c r="D14">
        <f t="shared" si="1"/>
        <v>1498.8762838503999</v>
      </c>
      <c r="E14">
        <f t="shared" si="2"/>
        <v>1.479275879027127</v>
      </c>
      <c r="F14">
        <v>-9.7388999999999992</v>
      </c>
      <c r="G14">
        <f t="shared" si="3"/>
        <v>-9.7389E-3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E8C7-B913-7E4A-8942-DB5743DEE356}">
  <dimension ref="B1:G10"/>
  <sheetViews>
    <sheetView topLeftCell="A5" workbookViewId="0">
      <selection activeCell="K8" sqref="K8"/>
    </sheetView>
  </sheetViews>
  <sheetFormatPr baseColWidth="10" defaultRowHeight="16" x14ac:dyDescent="0.2"/>
  <cols>
    <col min="2" max="3" width="18.1640625" bestFit="1" customWidth="1"/>
    <col min="4" max="4" width="14.33203125" bestFit="1" customWidth="1"/>
    <col min="5" max="5" width="13.33203125" bestFit="1" customWidth="1"/>
    <col min="6" max="6" width="18" bestFit="1" customWidth="1"/>
    <col min="7" max="7" width="16.33203125" bestFit="1" customWidth="1"/>
  </cols>
  <sheetData>
    <row r="1" spans="2:7" x14ac:dyDescent="0.2">
      <c r="B1" t="s">
        <v>6</v>
      </c>
      <c r="C1" t="s">
        <v>4</v>
      </c>
      <c r="D1" t="s">
        <v>3</v>
      </c>
      <c r="E1" t="s">
        <v>1</v>
      </c>
      <c r="F1" t="s">
        <v>5</v>
      </c>
      <c r="G1" t="s">
        <v>0</v>
      </c>
    </row>
    <row r="2" spans="2:7" x14ac:dyDescent="0.2">
      <c r="B2">
        <v>0</v>
      </c>
      <c r="C2">
        <f>B2*14.5038</f>
        <v>0</v>
      </c>
      <c r="D2">
        <f>C2+11.7234</f>
        <v>11.7234</v>
      </c>
      <c r="E2">
        <f>D2*0.068046</f>
        <v>0.79773047639999994</v>
      </c>
      <c r="F2">
        <v>-0.3695</v>
      </c>
      <c r="G2">
        <f>F2/1000</f>
        <v>-3.6949999999999998E-4</v>
      </c>
    </row>
    <row r="3" spans="2:7" x14ac:dyDescent="0.2">
      <c r="B3">
        <v>2.5000000000000001E-2</v>
      </c>
      <c r="C3">
        <f t="shared" ref="C3:C10" si="0">B3*14.5038</f>
        <v>0.362595</v>
      </c>
      <c r="D3">
        <f t="shared" ref="D3:D10" si="1">C3+11.7234</f>
        <v>12.085995</v>
      </c>
      <c r="E3">
        <f t="shared" ref="E3:E10" si="2">D3*0.068046</f>
        <v>0.82240361576999998</v>
      </c>
      <c r="F3">
        <v>-0.93820000000000003</v>
      </c>
      <c r="G3">
        <f t="shared" ref="G3:G10" si="3">F3/1000</f>
        <v>-9.3820000000000004E-4</v>
      </c>
    </row>
    <row r="4" spans="2:7" x14ac:dyDescent="0.2">
      <c r="B4">
        <v>0.05</v>
      </c>
      <c r="C4">
        <f t="shared" si="0"/>
        <v>0.72519</v>
      </c>
      <c r="D4">
        <f t="shared" si="1"/>
        <v>12.448589999999999</v>
      </c>
      <c r="E4">
        <f t="shared" si="2"/>
        <v>0.84707675513999992</v>
      </c>
      <c r="F4">
        <v>-1.1304000000000001</v>
      </c>
      <c r="G4">
        <f t="shared" si="3"/>
        <v>-1.1304000000000002E-3</v>
      </c>
    </row>
    <row r="5" spans="2:7" x14ac:dyDescent="0.2">
      <c r="B5">
        <v>7.4999999999999997E-2</v>
      </c>
      <c r="C5">
        <f t="shared" si="0"/>
        <v>1.087785</v>
      </c>
      <c r="D5">
        <f t="shared" si="1"/>
        <v>12.811185</v>
      </c>
      <c r="E5">
        <f t="shared" si="2"/>
        <v>0.87174989450999996</v>
      </c>
      <c r="F5">
        <v>-1.3565</v>
      </c>
      <c r="G5">
        <f t="shared" si="3"/>
        <v>-1.3565000000000001E-3</v>
      </c>
    </row>
    <row r="6" spans="2:7" x14ac:dyDescent="0.2">
      <c r="B6">
        <v>0.1</v>
      </c>
      <c r="C6">
        <f t="shared" si="0"/>
        <v>1.45038</v>
      </c>
      <c r="D6">
        <f t="shared" si="1"/>
        <v>13.173780000000001</v>
      </c>
      <c r="E6">
        <f t="shared" si="2"/>
        <v>0.89642303388</v>
      </c>
      <c r="F6">
        <v>-1.4912000000000001</v>
      </c>
      <c r="G6">
        <f t="shared" si="3"/>
        <v>-1.4912E-3</v>
      </c>
    </row>
    <row r="7" spans="2:7" x14ac:dyDescent="0.2">
      <c r="B7">
        <v>0.12</v>
      </c>
      <c r="C7">
        <f t="shared" si="0"/>
        <v>1.740456</v>
      </c>
      <c r="D7">
        <f t="shared" si="1"/>
        <v>13.463856</v>
      </c>
      <c r="E7">
        <f t="shared" si="2"/>
        <v>0.91616154537599992</v>
      </c>
      <c r="F7">
        <v>-1.7722</v>
      </c>
      <c r="G7">
        <f t="shared" si="3"/>
        <v>-1.7722E-3</v>
      </c>
    </row>
    <row r="8" spans="2:7" x14ac:dyDescent="0.2">
      <c r="B8">
        <v>0.14000000000000001</v>
      </c>
      <c r="C8">
        <f t="shared" si="0"/>
        <v>2.030532</v>
      </c>
      <c r="D8">
        <f t="shared" si="1"/>
        <v>13.753931999999999</v>
      </c>
      <c r="E8">
        <f t="shared" si="2"/>
        <v>0.93590005687199984</v>
      </c>
      <c r="F8">
        <v>-1.9855</v>
      </c>
      <c r="G8">
        <f t="shared" si="3"/>
        <v>-1.9854999999999999E-3</v>
      </c>
    </row>
    <row r="9" spans="2:7" x14ac:dyDescent="0.2">
      <c r="B9">
        <v>0.16</v>
      </c>
      <c r="C9">
        <f t="shared" si="0"/>
        <v>2.320608</v>
      </c>
      <c r="D9">
        <f t="shared" si="1"/>
        <v>14.044008</v>
      </c>
      <c r="E9">
        <f t="shared" si="2"/>
        <v>0.95563856836799987</v>
      </c>
      <c r="F9">
        <v>-2.2071000000000001</v>
      </c>
      <c r="G9">
        <f t="shared" si="3"/>
        <v>-2.2071E-3</v>
      </c>
    </row>
    <row r="10" spans="2:7" x14ac:dyDescent="0.2">
      <c r="B10">
        <v>0.18</v>
      </c>
      <c r="C10">
        <f t="shared" si="0"/>
        <v>2.610684</v>
      </c>
      <c r="D10">
        <f t="shared" si="1"/>
        <v>14.334084000000001</v>
      </c>
      <c r="E10">
        <f t="shared" si="2"/>
        <v>0.97537707986400002</v>
      </c>
      <c r="F10">
        <v>-2.4620000000000002</v>
      </c>
      <c r="G10">
        <f t="shared" si="3"/>
        <v>-2.4620000000000002E-3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480C-04DD-E640-B24C-4F022345477D}">
  <dimension ref="A1:G23"/>
  <sheetViews>
    <sheetView tabSelected="1" topLeftCell="A14" workbookViewId="0">
      <selection activeCell="E30" sqref="E30"/>
    </sheetView>
  </sheetViews>
  <sheetFormatPr baseColWidth="10" defaultRowHeight="16" x14ac:dyDescent="0.2"/>
  <cols>
    <col min="2" max="2" width="18.1640625" bestFit="1" customWidth="1"/>
    <col min="3" max="3" width="12.33203125" bestFit="1" customWidth="1"/>
    <col min="4" max="4" width="14.33203125" bestFit="1" customWidth="1"/>
    <col min="5" max="5" width="13.33203125" bestFit="1" customWidth="1"/>
    <col min="6" max="6" width="18" bestFit="1" customWidth="1"/>
    <col min="7" max="7" width="16.33203125" bestFit="1" customWidth="1"/>
    <col min="10" max="10" width="18.1640625" bestFit="1" customWidth="1"/>
    <col min="11" max="11" width="12.33203125" bestFit="1" customWidth="1"/>
    <col min="12" max="12" width="13.33203125" bestFit="1" customWidth="1"/>
  </cols>
  <sheetData>
    <row r="1" spans="1:7" x14ac:dyDescent="0.2">
      <c r="B1" t="s">
        <v>4</v>
      </c>
      <c r="C1" t="s">
        <v>3</v>
      </c>
      <c r="D1" t="s">
        <v>2</v>
      </c>
      <c r="E1" t="s">
        <v>1</v>
      </c>
      <c r="F1" t="s">
        <v>5</v>
      </c>
      <c r="G1" t="s">
        <v>0</v>
      </c>
    </row>
    <row r="2" spans="1:7" x14ac:dyDescent="0.2">
      <c r="B2">
        <v>0</v>
      </c>
      <c r="C2">
        <f>B2+11.739354</f>
        <v>11.739354000000001</v>
      </c>
      <c r="D2">
        <f>C2*68.9476</f>
        <v>809.4002838504</v>
      </c>
      <c r="E2">
        <f>C2*0.06804599065028</f>
        <v>0.79881597252432712</v>
      </c>
      <c r="F2">
        <v>-0.30869999999999997</v>
      </c>
      <c r="G2">
        <f>F2/1000</f>
        <v>-3.0869999999999997E-4</v>
      </c>
    </row>
    <row r="3" spans="1:7" x14ac:dyDescent="0.2">
      <c r="A3">
        <v>0</v>
      </c>
      <c r="B3">
        <f>A3*14.5038</f>
        <v>0</v>
      </c>
      <c r="C3">
        <f>B3+11.7234</f>
        <v>11.7234</v>
      </c>
      <c r="D3">
        <f>C3*68.9476</f>
        <v>808.30029383999988</v>
      </c>
      <c r="E3">
        <f>D3*0.068046</f>
        <v>55.001601794636628</v>
      </c>
      <c r="F3">
        <v>-0.3695</v>
      </c>
      <c r="G3">
        <f>F3/1000</f>
        <v>-3.6949999999999998E-4</v>
      </c>
    </row>
    <row r="4" spans="1:7" x14ac:dyDescent="0.2">
      <c r="A4">
        <v>2.5000000000000001E-2</v>
      </c>
      <c r="B4">
        <f>A4*14.5038</f>
        <v>0.362595</v>
      </c>
      <c r="C4">
        <f>B4+11.7234</f>
        <v>12.085995</v>
      </c>
      <c r="D4">
        <f>C4*68.9476</f>
        <v>833.30034886199996</v>
      </c>
      <c r="E4">
        <f>D4*0.068046</f>
        <v>56.702755538663645</v>
      </c>
      <c r="F4">
        <v>-0.93820000000000003</v>
      </c>
      <c r="G4">
        <f>F4/1000</f>
        <v>-9.3820000000000004E-4</v>
      </c>
    </row>
    <row r="5" spans="1:7" x14ac:dyDescent="0.2">
      <c r="B5">
        <v>0.5</v>
      </c>
      <c r="C5">
        <f>B5+11.739354</f>
        <v>12.239354000000001</v>
      </c>
      <c r="D5">
        <f>C5*68.9476</f>
        <v>843.87408385039998</v>
      </c>
      <c r="E5">
        <f>C5*0.06804599065028</f>
        <v>0.83283896784946709</v>
      </c>
      <c r="F5">
        <v>-0.64449999999999996</v>
      </c>
      <c r="G5">
        <f>F5/1000</f>
        <v>-6.445E-4</v>
      </c>
    </row>
    <row r="6" spans="1:7" x14ac:dyDescent="0.2">
      <c r="A6">
        <v>0.05</v>
      </c>
      <c r="B6">
        <f>A6*14.5038</f>
        <v>0.72519</v>
      </c>
      <c r="C6">
        <f>B6+11.7234</f>
        <v>12.448589999999999</v>
      </c>
      <c r="D6">
        <f>C6*68.9476</f>
        <v>858.30040388399993</v>
      </c>
      <c r="E6">
        <f>D6*0.068046</f>
        <v>58.403909282690655</v>
      </c>
      <c r="F6">
        <v>-1.1304000000000001</v>
      </c>
      <c r="G6">
        <f>F6/1000</f>
        <v>-1.1304000000000002E-3</v>
      </c>
    </row>
    <row r="7" spans="1:7" x14ac:dyDescent="0.2">
      <c r="B7">
        <v>1</v>
      </c>
      <c r="C7">
        <f>B7+11.739354</f>
        <v>12.739354000000001</v>
      </c>
      <c r="D7">
        <f>C7*68.9476</f>
        <v>878.34788385039997</v>
      </c>
      <c r="E7">
        <f>C7*0.06804599065028</f>
        <v>0.86686196317460706</v>
      </c>
      <c r="F7">
        <v>-0.90910000000000002</v>
      </c>
      <c r="G7">
        <f>F7/1000</f>
        <v>-9.0910000000000003E-4</v>
      </c>
    </row>
    <row r="8" spans="1:7" x14ac:dyDescent="0.2">
      <c r="A8">
        <v>7.4999999999999997E-2</v>
      </c>
      <c r="B8">
        <f>A8*14.5038</f>
        <v>1.087785</v>
      </c>
      <c r="C8">
        <f>B8+11.7234</f>
        <v>12.811185</v>
      </c>
      <c r="D8">
        <f>C8*68.9476</f>
        <v>883.3004589059999</v>
      </c>
      <c r="E8">
        <f>D8*0.068046</f>
        <v>60.105063026717666</v>
      </c>
      <c r="F8">
        <v>-1.3565</v>
      </c>
      <c r="G8">
        <f>F8/1000</f>
        <v>-1.3565000000000001E-3</v>
      </c>
    </row>
    <row r="9" spans="1:7" x14ac:dyDescent="0.2">
      <c r="A9">
        <v>0.1</v>
      </c>
      <c r="B9">
        <f>A9*14.5038</f>
        <v>1.45038</v>
      </c>
      <c r="C9">
        <f>B9+11.7234</f>
        <v>13.173780000000001</v>
      </c>
      <c r="D9">
        <f>C9*68.9476</f>
        <v>908.30051392799999</v>
      </c>
      <c r="E9">
        <f>D9*0.068046</f>
        <v>61.806216770744683</v>
      </c>
      <c r="F9">
        <v>-1.4912000000000001</v>
      </c>
      <c r="G9">
        <f>F9/1000</f>
        <v>-1.4912E-3</v>
      </c>
    </row>
    <row r="10" spans="1:7" x14ac:dyDescent="0.2">
      <c r="B10">
        <v>1.5</v>
      </c>
      <c r="C10">
        <f>B10+11.739354</f>
        <v>13.239354000000001</v>
      </c>
      <c r="D10">
        <f>C10*68.9476</f>
        <v>912.82168385039995</v>
      </c>
      <c r="E10">
        <f>C10*0.06804599065028</f>
        <v>0.90088495849974715</v>
      </c>
      <c r="F10">
        <v>-1.5304</v>
      </c>
      <c r="G10">
        <f>F10/1000</f>
        <v>-1.5303999999999999E-3</v>
      </c>
    </row>
    <row r="11" spans="1:7" x14ac:dyDescent="0.2">
      <c r="A11">
        <v>0.12</v>
      </c>
      <c r="B11">
        <f>A11*14.5038</f>
        <v>1.740456</v>
      </c>
      <c r="C11">
        <f>B11+11.7234</f>
        <v>13.463856</v>
      </c>
      <c r="D11">
        <f>C11*68.9476</f>
        <v>928.30055794559996</v>
      </c>
      <c r="E11">
        <f>D11*0.068046</f>
        <v>63.16713976596629</v>
      </c>
      <c r="F11">
        <v>-1.7722</v>
      </c>
      <c r="G11">
        <f>F11/1000</f>
        <v>-1.7722E-3</v>
      </c>
    </row>
    <row r="12" spans="1:7" x14ac:dyDescent="0.2">
      <c r="B12">
        <v>2</v>
      </c>
      <c r="C12">
        <f>B12+11.739354</f>
        <v>13.739354000000001</v>
      </c>
      <c r="D12">
        <f>C12*68.9476</f>
        <v>947.29548385039993</v>
      </c>
      <c r="E12">
        <f>C12*0.06804599065028</f>
        <v>0.93490795382488712</v>
      </c>
      <c r="F12">
        <v>-1.9084000000000001</v>
      </c>
      <c r="G12">
        <f>F12/1000</f>
        <v>-1.9084000000000002E-3</v>
      </c>
    </row>
    <row r="13" spans="1:7" x14ac:dyDescent="0.2">
      <c r="A13">
        <v>0.14000000000000001</v>
      </c>
      <c r="B13">
        <f>A13*14.5038</f>
        <v>2.030532</v>
      </c>
      <c r="C13">
        <f>B13+11.7234</f>
        <v>13.753931999999999</v>
      </c>
      <c r="D13">
        <f>C13*68.9476</f>
        <v>948.30060196319982</v>
      </c>
      <c r="E13">
        <f>D13*0.068046</f>
        <v>64.528062761187897</v>
      </c>
      <c r="F13">
        <v>-1.9855</v>
      </c>
      <c r="G13">
        <f>F13/1000</f>
        <v>-1.9854999999999999E-3</v>
      </c>
    </row>
    <row r="14" spans="1:7" x14ac:dyDescent="0.2">
      <c r="A14">
        <v>0.16</v>
      </c>
      <c r="B14">
        <f>A14*14.5038</f>
        <v>2.320608</v>
      </c>
      <c r="C14">
        <f>B14+11.7234</f>
        <v>14.044008</v>
      </c>
      <c r="D14">
        <f>C14*68.9476</f>
        <v>968.30064598079991</v>
      </c>
      <c r="E14">
        <f>D14*0.068046</f>
        <v>65.888985756409511</v>
      </c>
      <c r="F14">
        <v>-2.2071000000000001</v>
      </c>
      <c r="G14">
        <f>F14/1000</f>
        <v>-2.2071E-3</v>
      </c>
    </row>
    <row r="15" spans="1:7" x14ac:dyDescent="0.2">
      <c r="B15">
        <v>2.5</v>
      </c>
      <c r="C15">
        <f>B15+11.739354</f>
        <v>14.239354000000001</v>
      </c>
      <c r="D15">
        <f>C15*68.9476</f>
        <v>981.76928385039992</v>
      </c>
      <c r="E15">
        <f>C15*0.06804599065028</f>
        <v>0.96893094915002709</v>
      </c>
      <c r="F15">
        <v>-2.3879999999999999</v>
      </c>
      <c r="G15">
        <f>F15/1000</f>
        <v>-2.3879999999999999E-3</v>
      </c>
    </row>
    <row r="16" spans="1:7" x14ac:dyDescent="0.2">
      <c r="A16">
        <v>0.18</v>
      </c>
      <c r="B16">
        <f>A16*14.5038</f>
        <v>2.610684</v>
      </c>
      <c r="C16">
        <f>B16+11.7234</f>
        <v>14.334084000000001</v>
      </c>
      <c r="D16">
        <f>C16*68.9476</f>
        <v>988.3006899984</v>
      </c>
      <c r="E16">
        <f>D16*0.068046</f>
        <v>67.249908751631125</v>
      </c>
      <c r="F16">
        <v>-2.4620000000000002</v>
      </c>
      <c r="G16">
        <f>F16/1000</f>
        <v>-2.4620000000000002E-3</v>
      </c>
    </row>
    <row r="17" spans="2:7" x14ac:dyDescent="0.2">
      <c r="B17">
        <v>3</v>
      </c>
      <c r="C17">
        <f>B17+11.739354</f>
        <v>14.739354000000001</v>
      </c>
      <c r="D17">
        <f>C17*68.9476</f>
        <v>1016.2430838503999</v>
      </c>
      <c r="E17">
        <f>C17*0.06804599065028</f>
        <v>1.0029539444751672</v>
      </c>
      <c r="F17">
        <v>-2.8626</v>
      </c>
      <c r="G17">
        <f>F17/1000</f>
        <v>-2.8625999999999999E-3</v>
      </c>
    </row>
    <row r="18" spans="2:7" x14ac:dyDescent="0.2">
      <c r="B18">
        <v>3.5</v>
      </c>
      <c r="C18">
        <f>B18+11.739354</f>
        <v>15.239354000000001</v>
      </c>
      <c r="D18">
        <f>C18*68.9476</f>
        <v>1050.7168838503999</v>
      </c>
      <c r="E18">
        <f>C18*0.06804599065028</f>
        <v>1.036976939800307</v>
      </c>
      <c r="F18">
        <v>-3.3748999999999998</v>
      </c>
      <c r="G18">
        <f>F18/1000</f>
        <v>-3.3748999999999997E-3</v>
      </c>
    </row>
    <row r="19" spans="2:7" x14ac:dyDescent="0.2">
      <c r="B19">
        <v>4</v>
      </c>
      <c r="C19">
        <f>B19+11.739354</f>
        <v>15.739354000000001</v>
      </c>
      <c r="D19">
        <f>C19*68.9476</f>
        <v>1085.1906838503999</v>
      </c>
      <c r="E19">
        <f>C19*0.06804599065028</f>
        <v>1.0709999351254471</v>
      </c>
      <c r="F19">
        <v>-3.8906999999999998</v>
      </c>
      <c r="G19">
        <f>F19/1000</f>
        <v>-3.8907E-3</v>
      </c>
    </row>
    <row r="20" spans="2:7" x14ac:dyDescent="0.2">
      <c r="B20">
        <v>4.5</v>
      </c>
      <c r="C20">
        <f>B20+11.739354</f>
        <v>16.239353999999999</v>
      </c>
      <c r="D20">
        <f>C20*68.9476</f>
        <v>1119.6644838503998</v>
      </c>
      <c r="E20">
        <f>C20*0.06804599065028</f>
        <v>1.105022930450587</v>
      </c>
      <c r="F20">
        <v>-4.3388</v>
      </c>
      <c r="G20">
        <f>F20/1000</f>
        <v>-4.3388000000000003E-3</v>
      </c>
    </row>
    <row r="21" spans="2:7" x14ac:dyDescent="0.2">
      <c r="B21">
        <v>5</v>
      </c>
      <c r="C21">
        <f>B21+11.739354</f>
        <v>16.739353999999999</v>
      </c>
      <c r="D21">
        <f>C21*68.9476</f>
        <v>1154.1382838503998</v>
      </c>
      <c r="E21">
        <f>C21*0.06804599065028</f>
        <v>1.1390459257757271</v>
      </c>
      <c r="F21">
        <v>-4.8310000000000004</v>
      </c>
      <c r="G21">
        <f>F21/1000</f>
        <v>-4.8310000000000002E-3</v>
      </c>
    </row>
    <row r="22" spans="2:7" x14ac:dyDescent="0.2">
      <c r="B22">
        <v>7.5</v>
      </c>
      <c r="C22">
        <f>B22+11.739354</f>
        <v>19.239353999999999</v>
      </c>
      <c r="D22">
        <f>C22*68.9476</f>
        <v>1326.5072838503997</v>
      </c>
      <c r="E22">
        <f>C22*0.06804599065028</f>
        <v>1.309160902401427</v>
      </c>
      <c r="F22">
        <v>-7.3232999999999997</v>
      </c>
      <c r="G22">
        <f>F22/1000</f>
        <v>-7.3232999999999996E-3</v>
      </c>
    </row>
    <row r="23" spans="2:7" x14ac:dyDescent="0.2">
      <c r="B23">
        <v>10</v>
      </c>
      <c r="C23">
        <f>B23+11.739354</f>
        <v>21.739353999999999</v>
      </c>
      <c r="D23">
        <f>C23*68.9476</f>
        <v>1498.8762838503999</v>
      </c>
      <c r="E23">
        <f>C23*0.06804599065028</f>
        <v>1.479275879027127</v>
      </c>
      <c r="F23">
        <v>-9.7388999999999992</v>
      </c>
      <c r="G23">
        <f>F23/1000</f>
        <v>-9.7389E-3</v>
      </c>
    </row>
  </sheetData>
  <sortState xmlns:xlrd2="http://schemas.microsoft.com/office/spreadsheetml/2017/richdata2" ref="A2:G23">
    <sortCondition ref="B2: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Burdine, Joshua Free</dc:creator>
  <cp:lastModifiedBy>Burdine, Joshua Free</cp:lastModifiedBy>
  <dcterms:created xsi:type="dcterms:W3CDTF">2022-07-08T14:47:59Z</dcterms:created>
  <dcterms:modified xsi:type="dcterms:W3CDTF">2022-07-08T21:20:42Z</dcterms:modified>
</cp:coreProperties>
</file>