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<sst xmlns="http://schemas.openxmlformats.org/spreadsheetml/2006/main" count="101" uniqueCount="100">
  <si>
    <t xml:space="preserve">Cuts to domestic violence refuges </t>
  </si>
  <si>
    <t>Local Authority</t>
  </si>
  <si>
    <t>2010/11</t>
  </si>
  <si>
    <t xml:space="preserve">The Bureau of Investigative Journalism put in a series of questions to local councils via Freedom of Information requests. </t>
  </si>
  <si>
    <t>The data provided in the next tab is the responses to the following question:</t>
  </si>
  <si>
    <t>Please provide the following information: the amount of local authority money spent on refuge services for women with specialist needs, in each financial year:  FY2007/2008, FY 2008/2009, FY 2009/2010, FY 2010/2011, FY2011/2012, FY2012/ 2013, FY2013/2014, FY2014/2015, FY2015/2016 and FY2016/2017</t>
  </si>
  <si>
    <t>2016/17</t>
  </si>
  <si>
    <t xml:space="preserve">Note: </t>
  </si>
  <si>
    <t>Most local authorities could not provide data for all the years requested. The data in the next tab is for FY 2010/11 and 2016/17.</t>
  </si>
  <si>
    <t>The data in the white columns is local authority figures. The data in the blue columns is caluclations by the Bureau.</t>
  </si>
  <si>
    <t>Difference</t>
  </si>
  <si>
    <t>This dataset was put together by the Bureau of Investigative Journalism. Please credit the Bureau of Investigative Journalism when reporting on it.</t>
  </si>
  <si>
    <t>% change</t>
  </si>
  <si>
    <t>Drop/Rise/Same</t>
  </si>
  <si>
    <t>Kingston Upon Thames</t>
  </si>
  <si>
    <t>Manchester City Council</t>
  </si>
  <si>
    <t>Warwickshire</t>
  </si>
  <si>
    <t>Norfolk</t>
  </si>
  <si>
    <t>Tower Hamlets</t>
  </si>
  <si>
    <t>Croydon</t>
  </si>
  <si>
    <t>Suffolk County Council</t>
  </si>
  <si>
    <t>Rutland CountyCouncil</t>
  </si>
  <si>
    <t>North Tyneside</t>
  </si>
  <si>
    <t>Haringey</t>
  </si>
  <si>
    <t>South Gloucestershire</t>
  </si>
  <si>
    <t>Leicestershire County Council</t>
  </si>
  <si>
    <t>Ealing</t>
  </si>
  <si>
    <t>Wiltshire</t>
  </si>
  <si>
    <t>Barking and Dagenham</t>
  </si>
  <si>
    <t>Royal Greenwich</t>
  </si>
  <si>
    <t>Solihull Metropolitan Borough Council</t>
  </si>
  <si>
    <t>Oxfordshire</t>
  </si>
  <si>
    <t>Northamptonshire</t>
  </si>
  <si>
    <t>Lincolnshire County Council</t>
  </si>
  <si>
    <t>Wigan</t>
  </si>
  <si>
    <t>Royal Borough of Windsor and Maidenhead</t>
  </si>
  <si>
    <t>NA</t>
  </si>
  <si>
    <t>Merton</t>
  </si>
  <si>
    <t>Central Bedfordshire</t>
  </si>
  <si>
    <t>Birmingham City Council</t>
  </si>
  <si>
    <t>Richmond</t>
  </si>
  <si>
    <t>Rotherham</t>
  </si>
  <si>
    <t>Dudley Metropolitan Borough Council</t>
  </si>
  <si>
    <t>Bournemouth</t>
  </si>
  <si>
    <t>Redbridge</t>
  </si>
  <si>
    <t>City of Wolverhampton</t>
  </si>
  <si>
    <t>Bradford</t>
  </si>
  <si>
    <t>Sutton</t>
  </si>
  <si>
    <t>Middlesborough</t>
  </si>
  <si>
    <t>Blackburn</t>
  </si>
  <si>
    <t>Bedford</t>
  </si>
  <si>
    <t>Cheshire West</t>
  </si>
  <si>
    <t>Essex County Council</t>
  </si>
  <si>
    <t>Southampton City Council</t>
  </si>
  <si>
    <t>Bromley</t>
  </si>
  <si>
    <t>Halton</t>
  </si>
  <si>
    <t>South Tyneside Council</t>
  </si>
  <si>
    <t>Newham</t>
  </si>
  <si>
    <t>Peterborough</t>
  </si>
  <si>
    <t>Lancashire County Council</t>
  </si>
  <si>
    <t>Staffordshire County Council</t>
  </si>
  <si>
    <t>Hertfordshire County Council</t>
  </si>
  <si>
    <t>Bolton</t>
  </si>
  <si>
    <t>Cheshire East</t>
  </si>
  <si>
    <t>Oldham</t>
  </si>
  <si>
    <t>Wakefield</t>
  </si>
  <si>
    <t>Cornwall</t>
  </si>
  <si>
    <t>Lambeth</t>
  </si>
  <si>
    <t>Sunderland</t>
  </si>
  <si>
    <t>Medway</t>
  </si>
  <si>
    <t>Surrey County Council</t>
  </si>
  <si>
    <t>Bath and North East Somerset</t>
  </si>
  <si>
    <t>Gateshead</t>
  </si>
  <si>
    <t>Stockport</t>
  </si>
  <si>
    <t>Enfield</t>
  </si>
  <si>
    <t>Southwark</t>
  </si>
  <si>
    <t>Bracknell-Forest</t>
  </si>
  <si>
    <t>Wirral</t>
  </si>
  <si>
    <t>Darlington Borough Council</t>
  </si>
  <si>
    <t>Cumbria County Council</t>
  </si>
  <si>
    <t>Shropshire County Council</t>
  </si>
  <si>
    <t>Devon County Council</t>
  </si>
  <si>
    <t>Reading Borough Council</t>
  </si>
  <si>
    <t>West Sussex County Council</t>
  </si>
  <si>
    <t>Derby City Council</t>
  </si>
  <si>
    <t>Waltham Forest</t>
  </si>
  <si>
    <t>Wokingham</t>
  </si>
  <si>
    <t>Blackpool</t>
  </si>
  <si>
    <t>Durham County Council</t>
  </si>
  <si>
    <t>Rochdale Borough Council</t>
  </si>
  <si>
    <t>City of York</t>
  </si>
  <si>
    <t>Knowsley</t>
  </si>
  <si>
    <t>Kent County Council</t>
  </si>
  <si>
    <t>Kensington and Chelsea</t>
  </si>
  <si>
    <t>Bristol City Council</t>
  </si>
  <si>
    <t>Brighton Hove</t>
  </si>
  <si>
    <t>Hull County Council</t>
  </si>
  <si>
    <t>Stoke City</t>
  </si>
  <si>
    <t>East Sussex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</si>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</sst>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"/>
  </numFmts>
  <fonts count="8">
    <font>
      <sz val="10.0"/>
      <color rgb="FF000000"/>
      <name val="Arial"/>
    </font>
    <font>
      <sz val="24.0"/>
    </font>
    <font>
      <b/>
      <sz val="10.0"/>
      <name val="Arial"/>
    </font>
    <font/>
    <font>
      <i/>
    </font>
    <font>
      <b/>
    </font>
    <font>
      <b/>
      <sz val="10.0"/>
      <color rgb="FF00000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49" xfId="0" applyFont="1" applyNumberFormat="1"/>
    <xf borderId="0" fillId="0" fontId="4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2" fontId="6" numFmtId="0" xfId="0" applyAlignment="1" applyFill="1" applyFont="1">
      <alignment readingOrder="0"/>
    </xf>
    <xf borderId="0" fillId="0" fontId="7" numFmtId="0" xfId="0" applyFont="1"/>
    <xf borderId="0" fillId="0" fontId="7" numFmtId="164" xfId="0" applyFont="1" applyNumberFormat="1"/>
    <xf borderId="0" fillId="2" fontId="0" numFmtId="164" xfId="0" applyAlignment="1" applyFont="1" applyNumberFormat="1">
      <alignment horizontal="right" vertical="bottom"/>
    </xf>
    <xf borderId="0" fillId="2" fontId="0" numFmtId="10" xfId="0" applyAlignment="1" applyFont="1" applyNumberFormat="1">
      <alignment horizontal="right" vertical="bottom"/>
    </xf>
    <xf borderId="0" fillId="2" fontId="0" numFmtId="0" xfId="0" applyFont="1"/>
    <xf borderId="0" fillId="2" fontId="0" numFmtId="0" xfId="0" applyAlignment="1" applyFont="1">
      <alignment horizontal="right" readingOrder="0" vertical="bottom"/>
    </xf>
    <xf borderId="0" fillId="0" fontId="2" numFmtId="164" xfId="0" applyFont="1" applyNumberFormat="1"/>
    <xf borderId="0" fillId="2" fontId="6" numFmtId="164" xfId="0" applyAlignment="1" applyFont="1" applyNumberFormat="1">
      <alignment horizontal="right" vertical="bottom"/>
    </xf>
    <xf borderId="0" fillId="2" fontId="6" numFmtId="10" xfId="0" applyAlignment="1" applyFont="1" applyNumberFormat="1">
      <alignment horizontal="right" vertical="bottom"/>
    </xf>
    <xf borderId="0" fillId="2" fontId="6" numFmtId="0" xfId="0" applyFont="1"/>
    <xf borderId="0" fillId="3" fontId="0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/>
    </row>
    <row r="3">
      <c r="A3" s="4" t="s">
        <v>3</v>
      </c>
    </row>
    <row r="4">
      <c r="A4" s="4" t="s">
        <v>4</v>
      </c>
    </row>
    <row r="5">
      <c r="A5" s="6" t="s">
        <v>5</v>
      </c>
    </row>
    <row r="6">
      <c r="A6" s="4"/>
    </row>
    <row r="7">
      <c r="A7" s="4" t="s">
        <v>7</v>
      </c>
    </row>
    <row r="8">
      <c r="A8" s="4" t="s">
        <v>8</v>
      </c>
    </row>
    <row r="9">
      <c r="A9" s="4" t="s">
        <v>9</v>
      </c>
    </row>
    <row r="10">
      <c r="A10" s="8"/>
    </row>
    <row r="11">
      <c r="A11" s="9" t="s">
        <v>11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14"/>
  </cols>
  <sheetData>
    <row r="1">
      <c r="A1" s="3" t="s">
        <v>1</v>
      </c>
      <c r="B1" s="5" t="s">
        <v>2</v>
      </c>
      <c r="C1" s="7" t="s">
        <v>6</v>
      </c>
      <c r="D1" s="11" t="s">
        <v>10</v>
      </c>
      <c r="E1" s="11" t="s">
        <v>12</v>
      </c>
      <c r="F1" s="11" t="s">
        <v>13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>
      <c r="A2" s="12" t="s">
        <v>14</v>
      </c>
      <c r="B2" s="13">
        <v>244644.0</v>
      </c>
      <c r="C2" s="13">
        <v>184433.0</v>
      </c>
      <c r="D2" s="14">
        <f t="shared" ref="D2:D86" si="1">(C2-B2)</f>
        <v>-60211</v>
      </c>
      <c r="E2" s="15">
        <f t="shared" ref="E2:E22" si="2">D2/B2</f>
        <v>-0.2461168065</v>
      </c>
      <c r="F2" s="16" t="str">
        <f t="shared" ref="F2:F86" si="3">IF(D2&gt;0, "Rise", IF(D2=0, "Same", "Drop"))</f>
        <v>Drop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>
      <c r="A3" s="12" t="s">
        <v>15</v>
      </c>
      <c r="B3" s="13">
        <v>960253.0</v>
      </c>
      <c r="C3" s="13">
        <v>624554.0</v>
      </c>
      <c r="D3" s="14">
        <f t="shared" si="1"/>
        <v>-335699</v>
      </c>
      <c r="E3" s="15">
        <f t="shared" si="2"/>
        <v>-0.3495943257</v>
      </c>
      <c r="F3" s="16" t="str">
        <f t="shared" si="3"/>
        <v>Drop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>
      <c r="A4" s="12" t="s">
        <v>16</v>
      </c>
      <c r="B4" s="13">
        <v>249707.0</v>
      </c>
      <c r="C4" s="13">
        <v>187299.0</v>
      </c>
      <c r="D4" s="14">
        <f t="shared" si="1"/>
        <v>-62408</v>
      </c>
      <c r="E4" s="15">
        <f t="shared" si="2"/>
        <v>-0.249924912</v>
      </c>
      <c r="F4" s="16" t="str">
        <f t="shared" si="3"/>
        <v>Drop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>
      <c r="A5" s="12" t="s">
        <v>17</v>
      </c>
      <c r="B5" s="13">
        <v>726080.0</v>
      </c>
      <c r="C5" s="13">
        <v>558000.0</v>
      </c>
      <c r="D5" s="14">
        <f t="shared" si="1"/>
        <v>-168080</v>
      </c>
      <c r="E5" s="15">
        <f t="shared" si="2"/>
        <v>-0.231489643</v>
      </c>
      <c r="F5" s="16" t="str">
        <f t="shared" si="3"/>
        <v>Drop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>
      <c r="A6" s="12" t="s">
        <v>18</v>
      </c>
      <c r="B6" s="13">
        <v>404666.0</v>
      </c>
      <c r="C6" s="13">
        <v>256839.0</v>
      </c>
      <c r="D6" s="14">
        <f t="shared" si="1"/>
        <v>-147827</v>
      </c>
      <c r="E6" s="15">
        <f t="shared" si="2"/>
        <v>-0.3653062031</v>
      </c>
      <c r="F6" s="16" t="str">
        <f t="shared" si="3"/>
        <v>Drop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>
      <c r="A7" s="12" t="s">
        <v>19</v>
      </c>
      <c r="B7" s="13">
        <v>203562.0</v>
      </c>
      <c r="C7" s="13">
        <v>165000.0</v>
      </c>
      <c r="D7" s="14">
        <f t="shared" si="1"/>
        <v>-38562</v>
      </c>
      <c r="E7" s="15">
        <f t="shared" si="2"/>
        <v>-0.1894361423</v>
      </c>
      <c r="F7" s="16" t="str">
        <f t="shared" si="3"/>
        <v>Drop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>
      <c r="A8" s="12" t="s">
        <v>20</v>
      </c>
      <c r="B8" s="13">
        <v>409000.0</v>
      </c>
      <c r="C8" s="13">
        <v>348000.0</v>
      </c>
      <c r="D8" s="14">
        <f t="shared" si="1"/>
        <v>-61000</v>
      </c>
      <c r="E8" s="15">
        <f t="shared" si="2"/>
        <v>-0.1491442543</v>
      </c>
      <c r="F8" s="16" t="str">
        <f t="shared" si="3"/>
        <v>Drop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>
      <c r="A9" s="12" t="s">
        <v>21</v>
      </c>
      <c r="B9" s="13">
        <v>500.0</v>
      </c>
      <c r="C9" s="13">
        <v>0.0</v>
      </c>
      <c r="D9" s="14">
        <f t="shared" si="1"/>
        <v>-500</v>
      </c>
      <c r="E9" s="15">
        <f t="shared" si="2"/>
        <v>-1</v>
      </c>
      <c r="F9" s="16" t="str">
        <f t="shared" si="3"/>
        <v>Drop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>
      <c r="A10" s="12" t="s">
        <v>22</v>
      </c>
      <c r="B10" s="13">
        <v>224048.0</v>
      </c>
      <c r="C10" s="13">
        <v>0.0</v>
      </c>
      <c r="D10" s="14">
        <f t="shared" si="1"/>
        <v>-224048</v>
      </c>
      <c r="E10" s="15">
        <f t="shared" si="2"/>
        <v>-1</v>
      </c>
      <c r="F10" s="16" t="str">
        <f t="shared" si="3"/>
        <v>Drop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>
      <c r="A11" s="12" t="s">
        <v>23</v>
      </c>
      <c r="B11" s="13">
        <v>431000.0</v>
      </c>
      <c r="C11" s="13">
        <v>109000.0</v>
      </c>
      <c r="D11" s="14">
        <f t="shared" si="1"/>
        <v>-322000</v>
      </c>
      <c r="E11" s="15">
        <f t="shared" si="2"/>
        <v>-0.747099768</v>
      </c>
      <c r="F11" s="16" t="str">
        <f t="shared" si="3"/>
        <v>Drop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>
      <c r="A12" s="12" t="s">
        <v>24</v>
      </c>
      <c r="B12" s="13">
        <v>162188.0</v>
      </c>
      <c r="C12" s="13">
        <v>162188.0</v>
      </c>
      <c r="D12" s="14">
        <f t="shared" si="1"/>
        <v>0</v>
      </c>
      <c r="E12" s="15">
        <f t="shared" si="2"/>
        <v>0</v>
      </c>
      <c r="F12" s="16" t="str">
        <f t="shared" si="3"/>
        <v>Same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>
      <c r="A13" s="12" t="s">
        <v>25</v>
      </c>
      <c r="B13" s="13">
        <v>206341.25</v>
      </c>
      <c r="C13" s="13">
        <v>129192.41</v>
      </c>
      <c r="D13" s="14">
        <f t="shared" si="1"/>
        <v>-77148.84</v>
      </c>
      <c r="E13" s="15">
        <f t="shared" si="2"/>
        <v>-0.373889564</v>
      </c>
      <c r="F13" s="16" t="str">
        <f t="shared" si="3"/>
        <v>Drop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>
      <c r="A14" s="12" t="s">
        <v>26</v>
      </c>
      <c r="B14" s="13">
        <v>271892.0</v>
      </c>
      <c r="C14" s="13">
        <v>191588.0</v>
      </c>
      <c r="D14" s="14">
        <f t="shared" si="1"/>
        <v>-80304</v>
      </c>
      <c r="E14" s="15">
        <f t="shared" si="2"/>
        <v>-0.2953525665</v>
      </c>
      <c r="F14" s="16" t="str">
        <f t="shared" si="3"/>
        <v>Drop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>
      <c r="A15" s="12" t="s">
        <v>27</v>
      </c>
      <c r="B15" s="13">
        <v>320076.0</v>
      </c>
      <c r="C15" s="13">
        <v>246177.0</v>
      </c>
      <c r="D15" s="14">
        <f t="shared" si="1"/>
        <v>-73899</v>
      </c>
      <c r="E15" s="15">
        <f t="shared" si="2"/>
        <v>-0.2308795411</v>
      </c>
      <c r="F15" s="16" t="str">
        <f t="shared" si="3"/>
        <v>Drop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>
      <c r="A16" s="12" t="s">
        <v>28</v>
      </c>
      <c r="B16" s="13">
        <v>135465.0</v>
      </c>
      <c r="C16" s="13">
        <v>131939.0</v>
      </c>
      <c r="D16" s="14">
        <f t="shared" si="1"/>
        <v>-3526</v>
      </c>
      <c r="E16" s="15">
        <f t="shared" si="2"/>
        <v>-0.02602886354</v>
      </c>
      <c r="F16" s="16" t="str">
        <f t="shared" si="3"/>
        <v>Drop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>
      <c r="A17" s="12" t="s">
        <v>29</v>
      </c>
      <c r="B17" s="13">
        <v>437922.0</v>
      </c>
      <c r="C17" s="13">
        <v>426000.0</v>
      </c>
      <c r="D17" s="14">
        <f t="shared" si="1"/>
        <v>-11922</v>
      </c>
      <c r="E17" s="15">
        <f t="shared" si="2"/>
        <v>-0.0272240262</v>
      </c>
      <c r="F17" s="16" t="str">
        <f t="shared" si="3"/>
        <v>Drop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>
      <c r="A18" s="12" t="s">
        <v>30</v>
      </c>
      <c r="B18" s="13">
        <v>214259.0</v>
      </c>
      <c r="C18" s="13">
        <v>183563.0</v>
      </c>
      <c r="D18" s="14">
        <f t="shared" si="1"/>
        <v>-30696</v>
      </c>
      <c r="E18" s="15">
        <f t="shared" si="2"/>
        <v>-0.1432658605</v>
      </c>
      <c r="F18" s="16" t="str">
        <f t="shared" si="3"/>
        <v>Drop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>
      <c r="A19" s="12" t="s">
        <v>31</v>
      </c>
      <c r="B19" s="13">
        <v>395000.0</v>
      </c>
      <c r="C19" s="13">
        <v>336000.0</v>
      </c>
      <c r="D19" s="14">
        <f t="shared" si="1"/>
        <v>-59000</v>
      </c>
      <c r="E19" s="15">
        <f t="shared" si="2"/>
        <v>-0.1493670886</v>
      </c>
      <c r="F19" s="16" t="str">
        <f t="shared" si="3"/>
        <v>Drop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>
      <c r="A20" s="12" t="s">
        <v>32</v>
      </c>
      <c r="B20" s="13">
        <v>657913.0</v>
      </c>
      <c r="C20" s="13">
        <v>138086.0</v>
      </c>
      <c r="D20" s="14">
        <f t="shared" si="1"/>
        <v>-519827</v>
      </c>
      <c r="E20" s="15">
        <f t="shared" si="2"/>
        <v>-0.7901151064</v>
      </c>
      <c r="F20" s="16" t="str">
        <f t="shared" si="3"/>
        <v>Drop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>
      <c r="A21" s="12" t="s">
        <v>33</v>
      </c>
      <c r="B21" s="13">
        <v>255873.72999999998</v>
      </c>
      <c r="C21" s="13">
        <v>195648.8</v>
      </c>
      <c r="D21" s="14">
        <f t="shared" si="1"/>
        <v>-60224.93</v>
      </c>
      <c r="E21" s="15">
        <f t="shared" si="2"/>
        <v>-0.2353697271</v>
      </c>
      <c r="F21" s="16" t="str">
        <f t="shared" si="3"/>
        <v>Drop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>
      <c r="A22" s="12" t="s">
        <v>34</v>
      </c>
      <c r="B22" s="13">
        <v>247000.0</v>
      </c>
      <c r="C22" s="13">
        <v>150000.0</v>
      </c>
      <c r="D22" s="14">
        <f t="shared" si="1"/>
        <v>-97000</v>
      </c>
      <c r="E22" s="15">
        <f t="shared" si="2"/>
        <v>-0.3927125506</v>
      </c>
      <c r="F22" s="16" t="str">
        <f t="shared" si="3"/>
        <v>Drop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>
      <c r="A23" s="12" t="s">
        <v>35</v>
      </c>
      <c r="B23" s="13">
        <v>0.0</v>
      </c>
      <c r="C23" s="13">
        <v>0.0</v>
      </c>
      <c r="D23" s="14">
        <f t="shared" si="1"/>
        <v>0</v>
      </c>
      <c r="E23" s="17" t="s">
        <v>36</v>
      </c>
      <c r="F23" s="16" t="str">
        <f t="shared" si="3"/>
        <v>Same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>
      <c r="A24" s="12" t="s">
        <v>37</v>
      </c>
      <c r="B24" s="13">
        <v>163110.0</v>
      </c>
      <c r="C24" s="13">
        <v>136075.0</v>
      </c>
      <c r="D24" s="14">
        <f t="shared" si="1"/>
        <v>-27035</v>
      </c>
      <c r="E24" s="15">
        <f t="shared" ref="E24:E67" si="4">D24/B24</f>
        <v>-0.1657470419</v>
      </c>
      <c r="F24" s="16" t="str">
        <f t="shared" si="3"/>
        <v>Drop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>
      <c r="A25" s="12" t="s">
        <v>38</v>
      </c>
      <c r="B25" s="13">
        <v>200000.0</v>
      </c>
      <c r="C25" s="13">
        <v>180000.0</v>
      </c>
      <c r="D25" s="14">
        <f t="shared" si="1"/>
        <v>-20000</v>
      </c>
      <c r="E25" s="15">
        <f t="shared" si="4"/>
        <v>-0.1</v>
      </c>
      <c r="F25" s="16" t="str">
        <f t="shared" si="3"/>
        <v>Drop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>
      <c r="A26" s="12" t="s">
        <v>39</v>
      </c>
      <c r="B26" s="13">
        <v>1635000.0</v>
      </c>
      <c r="C26" s="13">
        <v>1744000.0</v>
      </c>
      <c r="D26" s="14">
        <f t="shared" si="1"/>
        <v>109000</v>
      </c>
      <c r="E26" s="15">
        <f t="shared" si="4"/>
        <v>0.06666666667</v>
      </c>
      <c r="F26" s="16" t="str">
        <f t="shared" si="3"/>
        <v>Rise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>
      <c r="A27" s="12" t="s">
        <v>40</v>
      </c>
      <c r="B27" s="13">
        <v>266837.0</v>
      </c>
      <c r="C27" s="13">
        <v>194597.0</v>
      </c>
      <c r="D27" s="14">
        <f t="shared" si="1"/>
        <v>-72240</v>
      </c>
      <c r="E27" s="15">
        <f t="shared" si="4"/>
        <v>-0.2707270731</v>
      </c>
      <c r="F27" s="16" t="str">
        <f t="shared" si="3"/>
        <v>Drop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>
      <c r="A28" s="12" t="s">
        <v>41</v>
      </c>
      <c r="B28" s="13">
        <v>178922.0</v>
      </c>
      <c r="C28" s="13">
        <v>230000.0</v>
      </c>
      <c r="D28" s="14">
        <f t="shared" si="1"/>
        <v>51078</v>
      </c>
      <c r="E28" s="15">
        <f t="shared" si="4"/>
        <v>0.2854763528</v>
      </c>
      <c r="F28" s="16" t="str">
        <f t="shared" si="3"/>
        <v>Rise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>
      <c r="A29" s="12" t="s">
        <v>42</v>
      </c>
      <c r="B29" s="13">
        <v>482809.0</v>
      </c>
      <c r="C29" s="13">
        <v>281839.0</v>
      </c>
      <c r="D29" s="14">
        <f t="shared" si="1"/>
        <v>-200970</v>
      </c>
      <c r="E29" s="15">
        <f t="shared" si="4"/>
        <v>-0.4162515612</v>
      </c>
      <c r="F29" s="16" t="str">
        <f t="shared" si="3"/>
        <v>Drop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>
      <c r="A30" s="12" t="s">
        <v>43</v>
      </c>
      <c r="B30" s="13">
        <f>(193345+17054)</f>
        <v>210399</v>
      </c>
      <c r="C30" s="13">
        <v>166268.0</v>
      </c>
      <c r="D30" s="14">
        <f t="shared" si="1"/>
        <v>-44131</v>
      </c>
      <c r="E30" s="15">
        <f t="shared" si="4"/>
        <v>-0.2097490958</v>
      </c>
      <c r="F30" s="16" t="str">
        <f t="shared" si="3"/>
        <v>Drop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>
      <c r="A31" s="12" t="s">
        <v>44</v>
      </c>
      <c r="B31" s="13">
        <v>118560.0</v>
      </c>
      <c r="C31" s="13">
        <v>84298.0</v>
      </c>
      <c r="D31" s="14">
        <f t="shared" si="1"/>
        <v>-34262</v>
      </c>
      <c r="E31" s="15">
        <f t="shared" si="4"/>
        <v>-0.2889844804</v>
      </c>
      <c r="F31" s="16" t="str">
        <f t="shared" si="3"/>
        <v>Drop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>
      <c r="A32" s="12" t="s">
        <v>45</v>
      </c>
      <c r="B32" s="13">
        <v>1540000.0</v>
      </c>
      <c r="C32" s="13">
        <v>787000.0</v>
      </c>
      <c r="D32" s="14">
        <f t="shared" si="1"/>
        <v>-753000</v>
      </c>
      <c r="E32" s="15">
        <f t="shared" si="4"/>
        <v>-0.488961039</v>
      </c>
      <c r="F32" s="16" t="str">
        <f t="shared" si="3"/>
        <v>Drop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>
      <c r="A33" s="12" t="s">
        <v>46</v>
      </c>
      <c r="B33" s="13">
        <v>793417.0</v>
      </c>
      <c r="C33" s="13">
        <v>350074.0</v>
      </c>
      <c r="D33" s="14">
        <f t="shared" si="1"/>
        <v>-443343</v>
      </c>
      <c r="E33" s="15">
        <f t="shared" si="4"/>
        <v>-0.5587767845</v>
      </c>
      <c r="F33" s="16" t="str">
        <f t="shared" si="3"/>
        <v>Drop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>
      <c r="A34" s="12" t="s">
        <v>47</v>
      </c>
      <c r="B34" s="13">
        <v>171285.0</v>
      </c>
      <c r="C34" s="13">
        <v>122750.0</v>
      </c>
      <c r="D34" s="14">
        <f t="shared" si="1"/>
        <v>-48535</v>
      </c>
      <c r="E34" s="15">
        <f t="shared" si="4"/>
        <v>-0.2833581458</v>
      </c>
      <c r="F34" s="16" t="str">
        <f t="shared" si="3"/>
        <v>Drop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>
      <c r="A35" s="12" t="s">
        <v>48</v>
      </c>
      <c r="B35" s="13">
        <v>105556.0</v>
      </c>
      <c r="C35" s="13">
        <v>203483.0</v>
      </c>
      <c r="D35" s="14">
        <f t="shared" si="1"/>
        <v>97927</v>
      </c>
      <c r="E35" s="15">
        <f t="shared" si="4"/>
        <v>0.9277255675</v>
      </c>
      <c r="F35" s="16" t="str">
        <f t="shared" si="3"/>
        <v>Rise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>
      <c r="A36" s="12" t="s">
        <v>49</v>
      </c>
      <c r="B36" s="13">
        <v>217000.0</v>
      </c>
      <c r="C36" s="13">
        <v>127000.0</v>
      </c>
      <c r="D36" s="14">
        <f t="shared" si="1"/>
        <v>-90000</v>
      </c>
      <c r="E36" s="15">
        <f t="shared" si="4"/>
        <v>-0.4147465438</v>
      </c>
      <c r="F36" s="16" t="str">
        <f t="shared" si="3"/>
        <v>Drop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>
      <c r="A37" s="12" t="s">
        <v>50</v>
      </c>
      <c r="B37" s="13">
        <v>188980.0</v>
      </c>
      <c r="C37" s="13">
        <v>185367.48</v>
      </c>
      <c r="D37" s="14">
        <f t="shared" si="1"/>
        <v>-3612.52</v>
      </c>
      <c r="E37" s="15">
        <f t="shared" si="4"/>
        <v>-0.01911588528</v>
      </c>
      <c r="F37" s="16" t="str">
        <f t="shared" si="3"/>
        <v>Drop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>
      <c r="A38" s="12" t="s">
        <v>51</v>
      </c>
      <c r="B38" s="13">
        <v>306840.0</v>
      </c>
      <c r="C38" s="13">
        <v>329932.0</v>
      </c>
      <c r="D38" s="14">
        <f t="shared" si="1"/>
        <v>23092</v>
      </c>
      <c r="E38" s="15">
        <f t="shared" si="4"/>
        <v>0.07525746317</v>
      </c>
      <c r="F38" s="16" t="str">
        <f t="shared" si="3"/>
        <v>Rise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>
      <c r="A39" s="12" t="s">
        <v>52</v>
      </c>
      <c r="B39" s="13">
        <v>1412382.6</v>
      </c>
      <c r="C39" s="13">
        <v>1392722.35</v>
      </c>
      <c r="D39" s="14">
        <f t="shared" si="1"/>
        <v>-19660.25</v>
      </c>
      <c r="E39" s="15">
        <f t="shared" si="4"/>
        <v>-0.01391991802</v>
      </c>
      <c r="F39" s="16" t="str">
        <f t="shared" si="3"/>
        <v>Drop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>
      <c r="A40" s="12" t="s">
        <v>53</v>
      </c>
      <c r="B40" s="13">
        <v>354500.0</v>
      </c>
      <c r="C40" s="13">
        <v>156230.0</v>
      </c>
      <c r="D40" s="14">
        <f t="shared" si="1"/>
        <v>-198270</v>
      </c>
      <c r="E40" s="15">
        <f t="shared" si="4"/>
        <v>-0.5592947814</v>
      </c>
      <c r="F40" s="16" t="str">
        <f t="shared" si="3"/>
        <v>Drop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>
      <c r="A41" s="12" t="s">
        <v>54</v>
      </c>
      <c r="B41" s="13">
        <v>397838.0</v>
      </c>
      <c r="C41" s="13">
        <v>104822.0</v>
      </c>
      <c r="D41" s="14">
        <f t="shared" si="1"/>
        <v>-293016</v>
      </c>
      <c r="E41" s="15">
        <f t="shared" si="4"/>
        <v>-0.7365208954</v>
      </c>
      <c r="F41" s="16" t="str">
        <f t="shared" si="3"/>
        <v>Drop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>
      <c r="A42" s="12" t="s">
        <v>55</v>
      </c>
      <c r="B42" s="13">
        <v>188827.0</v>
      </c>
      <c r="C42" s="13">
        <v>120000.0</v>
      </c>
      <c r="D42" s="14">
        <f t="shared" si="1"/>
        <v>-68827</v>
      </c>
      <c r="E42" s="15">
        <f t="shared" si="4"/>
        <v>-0.3644976619</v>
      </c>
      <c r="F42" s="16" t="str">
        <f t="shared" si="3"/>
        <v>Drop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>
      <c r="A43" s="12" t="s">
        <v>56</v>
      </c>
      <c r="B43" s="13">
        <v>176855.0</v>
      </c>
      <c r="C43" s="13">
        <v>181887.0</v>
      </c>
      <c r="D43" s="14">
        <f t="shared" si="1"/>
        <v>5032</v>
      </c>
      <c r="E43" s="15">
        <f t="shared" si="4"/>
        <v>0.02845268723</v>
      </c>
      <c r="F43" s="16" t="str">
        <f t="shared" si="3"/>
        <v>Rise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>
      <c r="A44" s="12" t="s">
        <v>57</v>
      </c>
      <c r="B44" s="13">
        <v>413201.0</v>
      </c>
      <c r="C44" s="13">
        <v>197928.0</v>
      </c>
      <c r="D44" s="14">
        <f t="shared" si="1"/>
        <v>-215273</v>
      </c>
      <c r="E44" s="15">
        <f t="shared" si="4"/>
        <v>-0.5209885746</v>
      </c>
      <c r="F44" s="16" t="str">
        <f t="shared" si="3"/>
        <v>Drop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>
      <c r="A45" s="12" t="s">
        <v>58</v>
      </c>
      <c r="B45" s="13">
        <v>75257.11</v>
      </c>
      <c r="C45" s="13">
        <v>60205.69</v>
      </c>
      <c r="D45" s="14">
        <f t="shared" si="1"/>
        <v>-15051.42</v>
      </c>
      <c r="E45" s="15">
        <f t="shared" si="4"/>
        <v>-0.1999999734</v>
      </c>
      <c r="F45" s="16" t="str">
        <f t="shared" si="3"/>
        <v>Drop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>
      <c r="A46" s="12" t="s">
        <v>59</v>
      </c>
      <c r="B46" s="13">
        <v>1071918.92</v>
      </c>
      <c r="C46" s="13">
        <v>973106.3</v>
      </c>
      <c r="D46" s="14">
        <f t="shared" si="1"/>
        <v>-98812.62</v>
      </c>
      <c r="E46" s="15">
        <f t="shared" si="4"/>
        <v>-0.09218292369</v>
      </c>
      <c r="F46" s="16" t="str">
        <f t="shared" si="3"/>
        <v>Drop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>
      <c r="A47" s="12" t="s">
        <v>60</v>
      </c>
      <c r="B47" s="13">
        <v>1429496.0</v>
      </c>
      <c r="C47" s="13">
        <v>986507.0</v>
      </c>
      <c r="D47" s="14">
        <f t="shared" si="1"/>
        <v>-442989</v>
      </c>
      <c r="E47" s="15">
        <f t="shared" si="4"/>
        <v>-0.3098917381</v>
      </c>
      <c r="F47" s="16" t="str">
        <f t="shared" si="3"/>
        <v>Drop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</row>
    <row r="48">
      <c r="A48" s="12" t="s">
        <v>61</v>
      </c>
      <c r="B48" s="13">
        <v>851753.0</v>
      </c>
      <c r="C48" s="13">
        <v>1128179.0</v>
      </c>
      <c r="D48" s="14">
        <f t="shared" si="1"/>
        <v>276426</v>
      </c>
      <c r="E48" s="15">
        <f t="shared" si="4"/>
        <v>0.3245377474</v>
      </c>
      <c r="F48" s="16" t="str">
        <f t="shared" si="3"/>
        <v>Rise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>
      <c r="A49" s="12" t="s">
        <v>62</v>
      </c>
      <c r="B49" s="13">
        <v>293230.87</v>
      </c>
      <c r="C49" s="13">
        <v>224919.0</v>
      </c>
      <c r="D49" s="14">
        <f t="shared" si="1"/>
        <v>-68311.87</v>
      </c>
      <c r="E49" s="15">
        <f t="shared" si="4"/>
        <v>-0.2329627505</v>
      </c>
      <c r="F49" s="16" t="str">
        <f t="shared" si="3"/>
        <v>Drop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>
      <c r="A50" s="12" t="s">
        <v>63</v>
      </c>
      <c r="B50" s="13">
        <v>672627.0</v>
      </c>
      <c r="C50" s="13">
        <v>650000.0</v>
      </c>
      <c r="D50" s="14">
        <f t="shared" si="1"/>
        <v>-22627</v>
      </c>
      <c r="E50" s="15">
        <f t="shared" si="4"/>
        <v>-0.03363974387</v>
      </c>
      <c r="F50" s="16" t="str">
        <f t="shared" si="3"/>
        <v>Drop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>
      <c r="A51" s="12" t="s">
        <v>64</v>
      </c>
      <c r="B51" s="13">
        <v>245000.0</v>
      </c>
      <c r="C51" s="13">
        <v>296396.0</v>
      </c>
      <c r="D51" s="14">
        <f t="shared" si="1"/>
        <v>51396</v>
      </c>
      <c r="E51" s="15">
        <f t="shared" si="4"/>
        <v>0.2097795918</v>
      </c>
      <c r="F51" s="16" t="str">
        <f t="shared" si="3"/>
        <v>Rise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>
      <c r="A52" s="12" t="s">
        <v>65</v>
      </c>
      <c r="B52" s="13">
        <v>169200.0</v>
      </c>
      <c r="C52" s="13">
        <v>98800.0</v>
      </c>
      <c r="D52" s="14">
        <f t="shared" si="1"/>
        <v>-70400</v>
      </c>
      <c r="E52" s="15">
        <f t="shared" si="4"/>
        <v>-0.4160756501</v>
      </c>
      <c r="F52" s="16" t="str">
        <f t="shared" si="3"/>
        <v>Drop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>
      <c r="A53" s="12" t="s">
        <v>66</v>
      </c>
      <c r="B53" s="13">
        <v>489765.0</v>
      </c>
      <c r="C53" s="13">
        <v>489765.0</v>
      </c>
      <c r="D53" s="14">
        <f t="shared" si="1"/>
        <v>0</v>
      </c>
      <c r="E53" s="15">
        <f t="shared" si="4"/>
        <v>0</v>
      </c>
      <c r="F53" s="16" t="str">
        <f t="shared" si="3"/>
        <v>Same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>
      <c r="A54" s="12" t="s">
        <v>67</v>
      </c>
      <c r="B54" s="13">
        <v>755658.0</v>
      </c>
      <c r="C54" s="13">
        <v>272846.0</v>
      </c>
      <c r="D54" s="14">
        <f t="shared" si="1"/>
        <v>-482812</v>
      </c>
      <c r="E54" s="15">
        <f t="shared" si="4"/>
        <v>-0.6389292511</v>
      </c>
      <c r="F54" s="16" t="str">
        <f t="shared" si="3"/>
        <v>Drop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>
      <c r="A55" s="12" t="s">
        <v>68</v>
      </c>
      <c r="B55" s="13">
        <v>558016.74</v>
      </c>
      <c r="C55" s="13">
        <v>605000.8</v>
      </c>
      <c r="D55" s="14">
        <f t="shared" si="1"/>
        <v>46984.06</v>
      </c>
      <c r="E55" s="15">
        <f t="shared" si="4"/>
        <v>0.08419829842</v>
      </c>
      <c r="F55" s="16" t="str">
        <f t="shared" si="3"/>
        <v>Rise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>
      <c r="A56" s="12" t="s">
        <v>69</v>
      </c>
      <c r="B56" s="13">
        <v>85097.14</v>
      </c>
      <c r="C56" s="13">
        <v>108993.0</v>
      </c>
      <c r="D56" s="14">
        <f t="shared" si="1"/>
        <v>23895.86</v>
      </c>
      <c r="E56" s="15">
        <f t="shared" si="4"/>
        <v>0.280806852</v>
      </c>
      <c r="F56" s="16" t="str">
        <f t="shared" si="3"/>
        <v>Rise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>
      <c r="A57" s="12" t="s">
        <v>70</v>
      </c>
      <c r="B57" s="13">
        <v>506694.0</v>
      </c>
      <c r="C57" s="13">
        <v>338842.0</v>
      </c>
      <c r="D57" s="14">
        <f t="shared" si="1"/>
        <v>-167852</v>
      </c>
      <c r="E57" s="15">
        <f t="shared" si="4"/>
        <v>-0.331268971</v>
      </c>
      <c r="F57" s="16" t="str">
        <f t="shared" si="3"/>
        <v>Drop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>
      <c r="A58" s="12" t="s">
        <v>71</v>
      </c>
      <c r="B58" s="13">
        <v>37226.54</v>
      </c>
      <c r="C58" s="13">
        <f>(6790.56+ 48182.96)</f>
        <v>54973.52</v>
      </c>
      <c r="D58" s="14">
        <f t="shared" si="1"/>
        <v>17746.98</v>
      </c>
      <c r="E58" s="15">
        <f t="shared" si="4"/>
        <v>0.4767292367</v>
      </c>
      <c r="F58" s="16" t="str">
        <f t="shared" si="3"/>
        <v>Rise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>
      <c r="A59" s="12" t="s">
        <v>72</v>
      </c>
      <c r="B59" s="13">
        <v>140337.0</v>
      </c>
      <c r="C59" s="13">
        <v>105000.0</v>
      </c>
      <c r="D59" s="14">
        <f t="shared" si="1"/>
        <v>-35337</v>
      </c>
      <c r="E59" s="15">
        <f t="shared" si="4"/>
        <v>-0.2518010218</v>
      </c>
      <c r="F59" s="16" t="str">
        <f t="shared" si="3"/>
        <v>Drop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>
      <c r="A60" s="12" t="s">
        <v>73</v>
      </c>
      <c r="B60" s="13">
        <v>179077.0</v>
      </c>
      <c r="C60" s="13">
        <v>85758.0</v>
      </c>
      <c r="D60" s="14">
        <f t="shared" si="1"/>
        <v>-93319</v>
      </c>
      <c r="E60" s="15">
        <f t="shared" si="4"/>
        <v>-0.5211110305</v>
      </c>
      <c r="F60" s="16" t="str">
        <f t="shared" si="3"/>
        <v>Drop</v>
      </c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>
      <c r="A61" s="12" t="s">
        <v>74</v>
      </c>
      <c r="B61" s="13">
        <v>357016.88</v>
      </c>
      <c r="C61" s="13">
        <v>198000.0</v>
      </c>
      <c r="D61" s="14">
        <f t="shared" si="1"/>
        <v>-159016.88</v>
      </c>
      <c r="E61" s="15">
        <f t="shared" si="4"/>
        <v>-0.4454043742</v>
      </c>
      <c r="F61" s="16" t="str">
        <f t="shared" si="3"/>
        <v>Drop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>
      <c r="A62" s="12" t="s">
        <v>75</v>
      </c>
      <c r="B62" s="13">
        <v>130650.0</v>
      </c>
      <c r="C62" s="13">
        <v>100000.0</v>
      </c>
      <c r="D62" s="14">
        <f t="shared" si="1"/>
        <v>-30650</v>
      </c>
      <c r="E62" s="15">
        <f t="shared" si="4"/>
        <v>-0.2345962495</v>
      </c>
      <c r="F62" s="16" t="str">
        <f t="shared" si="3"/>
        <v>Drop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>
      <c r="A63" s="12" t="s">
        <v>76</v>
      </c>
      <c r="B63" s="13">
        <v>132060.7</v>
      </c>
      <c r="C63" s="13">
        <v>70064.36</v>
      </c>
      <c r="D63" s="14">
        <f t="shared" si="1"/>
        <v>-61996.34</v>
      </c>
      <c r="E63" s="15">
        <f t="shared" si="4"/>
        <v>-0.469453365</v>
      </c>
      <c r="F63" s="16" t="str">
        <f t="shared" si="3"/>
        <v>Drop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>
      <c r="A64" s="12" t="s">
        <v>77</v>
      </c>
      <c r="B64" s="13">
        <v>184807.33</v>
      </c>
      <c r="C64" s="13">
        <v>175190.97</v>
      </c>
      <c r="D64" s="14">
        <f t="shared" si="1"/>
        <v>-9616.36</v>
      </c>
      <c r="E64" s="15">
        <f t="shared" si="4"/>
        <v>-0.05203451616</v>
      </c>
      <c r="F64" s="16" t="str">
        <f t="shared" si="3"/>
        <v>Drop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>
      <c r="A65" s="12" t="s">
        <v>78</v>
      </c>
      <c r="B65" s="13">
        <v>93662.0</v>
      </c>
      <c r="C65" s="13">
        <v>78000.0</v>
      </c>
      <c r="D65" s="14">
        <f t="shared" si="1"/>
        <v>-15662</v>
      </c>
      <c r="E65" s="15">
        <f t="shared" si="4"/>
        <v>-0.1672182956</v>
      </c>
      <c r="F65" s="16" t="str">
        <f t="shared" si="3"/>
        <v>Drop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>
      <c r="A66" s="12" t="s">
        <v>79</v>
      </c>
      <c r="B66" s="13">
        <v>138273.0</v>
      </c>
      <c r="C66" s="13">
        <v>122000.0</v>
      </c>
      <c r="D66" s="14">
        <f t="shared" si="1"/>
        <v>-16273</v>
      </c>
      <c r="E66" s="15">
        <f t="shared" si="4"/>
        <v>-0.1176874733</v>
      </c>
      <c r="F66" s="16" t="str">
        <f t="shared" si="3"/>
        <v>Drop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>
      <c r="A67" s="12" t="s">
        <v>80</v>
      </c>
      <c r="B67" s="13">
        <v>347728.0</v>
      </c>
      <c r="C67" s="13">
        <v>181900.0</v>
      </c>
      <c r="D67" s="14">
        <f t="shared" si="1"/>
        <v>-165828</v>
      </c>
      <c r="E67" s="15">
        <f t="shared" si="4"/>
        <v>-0.476889983</v>
      </c>
      <c r="F67" s="16" t="str">
        <f t="shared" si="3"/>
        <v>Drop</v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>
      <c r="A68" s="12" t="s">
        <v>81</v>
      </c>
      <c r="B68" s="13">
        <v>0.0</v>
      </c>
      <c r="C68" s="13">
        <v>0.0</v>
      </c>
      <c r="D68" s="14">
        <f t="shared" si="1"/>
        <v>0</v>
      </c>
      <c r="E68" s="17" t="s">
        <v>36</v>
      </c>
      <c r="F68" s="16" t="str">
        <f t="shared" si="3"/>
        <v>Same</v>
      </c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>
      <c r="A69" s="12" t="s">
        <v>82</v>
      </c>
      <c r="B69" s="13">
        <v>281614.0</v>
      </c>
      <c r="C69" s="13">
        <v>254148.0</v>
      </c>
      <c r="D69" s="14">
        <f t="shared" si="1"/>
        <v>-27466</v>
      </c>
      <c r="E69" s="15">
        <f t="shared" ref="E69:E86" si="5">D69/B69</f>
        <v>-0.09753066254</v>
      </c>
      <c r="F69" s="16" t="str">
        <f t="shared" si="3"/>
        <v>Drop</v>
      </c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>
      <c r="A70" s="12" t="s">
        <v>83</v>
      </c>
      <c r="B70" s="13">
        <v>438814.71</v>
      </c>
      <c r="C70" s="13">
        <v>95534.94</v>
      </c>
      <c r="D70" s="14">
        <f t="shared" si="1"/>
        <v>-343279.77</v>
      </c>
      <c r="E70" s="15">
        <f t="shared" si="5"/>
        <v>-0.7822886566</v>
      </c>
      <c r="F70" s="16" t="str">
        <f t="shared" si="3"/>
        <v>Drop</v>
      </c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>
      <c r="A71" s="12" t="s">
        <v>84</v>
      </c>
      <c r="B71" s="13">
        <v>157498.0</v>
      </c>
      <c r="C71" s="13">
        <v>158605.0</v>
      </c>
      <c r="D71" s="14">
        <f t="shared" si="1"/>
        <v>1107</v>
      </c>
      <c r="E71" s="15">
        <f t="shared" si="5"/>
        <v>0.007028660681</v>
      </c>
      <c r="F71" s="16" t="str">
        <f t="shared" si="3"/>
        <v>Rise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>
      <c r="A72" s="12" t="s">
        <v>85</v>
      </c>
      <c r="B72" s="13">
        <v>282613.1</v>
      </c>
      <c r="C72" s="13">
        <v>283845.0</v>
      </c>
      <c r="D72" s="14">
        <f t="shared" si="1"/>
        <v>1231.9</v>
      </c>
      <c r="E72" s="15">
        <f t="shared" si="5"/>
        <v>0.004358962836</v>
      </c>
      <c r="F72" s="16" t="str">
        <f t="shared" si="3"/>
        <v>Rise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>
      <c r="A73" s="12" t="s">
        <v>86</v>
      </c>
      <c r="B73" s="13">
        <v>21854.0</v>
      </c>
      <c r="C73" s="13">
        <v>21090.0</v>
      </c>
      <c r="D73" s="14">
        <f t="shared" si="1"/>
        <v>-764</v>
      </c>
      <c r="E73" s="15">
        <f t="shared" si="5"/>
        <v>-0.03495927519</v>
      </c>
      <c r="F73" s="16" t="str">
        <f t="shared" si="3"/>
        <v>Drop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>
      <c r="A74" s="12" t="s">
        <v>87</v>
      </c>
      <c r="B74" s="13">
        <v>90830.0</v>
      </c>
      <c r="C74" s="13">
        <v>64781.0</v>
      </c>
      <c r="D74" s="14">
        <f t="shared" si="1"/>
        <v>-26049</v>
      </c>
      <c r="E74" s="15">
        <f t="shared" si="5"/>
        <v>-0.286788506</v>
      </c>
      <c r="F74" s="16" t="str">
        <f t="shared" si="3"/>
        <v>Drop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>
      <c r="A75" s="12" t="s">
        <v>88</v>
      </c>
      <c r="B75" s="13">
        <v>496163.0</v>
      </c>
      <c r="C75" s="13">
        <v>437394.0</v>
      </c>
      <c r="D75" s="14">
        <f t="shared" si="1"/>
        <v>-58769</v>
      </c>
      <c r="E75" s="15">
        <f t="shared" si="5"/>
        <v>-0.118446962</v>
      </c>
      <c r="F75" s="16" t="str">
        <f t="shared" si="3"/>
        <v>Drop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>
      <c r="A76" s="12" t="s">
        <v>89</v>
      </c>
      <c r="B76" s="13">
        <v>236493.83</v>
      </c>
      <c r="C76" s="13">
        <v>219871.83</v>
      </c>
      <c r="D76" s="14">
        <f t="shared" si="1"/>
        <v>-16622</v>
      </c>
      <c r="E76" s="15">
        <f t="shared" si="5"/>
        <v>-0.07028513175</v>
      </c>
      <c r="F76" s="16" t="str">
        <f t="shared" si="3"/>
        <v>Drop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>
      <c r="A77" s="12" t="s">
        <v>90</v>
      </c>
      <c r="B77" s="13">
        <v>181140.0</v>
      </c>
      <c r="C77" s="13">
        <v>115095.0</v>
      </c>
      <c r="D77" s="14">
        <f t="shared" si="1"/>
        <v>-66045</v>
      </c>
      <c r="E77" s="15">
        <f t="shared" si="5"/>
        <v>-0.3646074859</v>
      </c>
      <c r="F77" s="16" t="str">
        <f t="shared" si="3"/>
        <v>Drop</v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>
      <c r="A78" s="12" t="s">
        <v>91</v>
      </c>
      <c r="B78" s="13">
        <v>259265.54</v>
      </c>
      <c r="C78" s="13">
        <v>169738.0</v>
      </c>
      <c r="D78" s="14">
        <f t="shared" si="1"/>
        <v>-89527.54</v>
      </c>
      <c r="E78" s="15">
        <f t="shared" si="5"/>
        <v>-0.345312146</v>
      </c>
      <c r="F78" s="16" t="str">
        <f t="shared" si="3"/>
        <v>Drop</v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>
      <c r="A79" s="12" t="s">
        <v>92</v>
      </c>
      <c r="B79" s="13">
        <v>1698958.0</v>
      </c>
      <c r="C79" s="13">
        <v>1473032.0</v>
      </c>
      <c r="D79" s="14">
        <f t="shared" si="1"/>
        <v>-225926</v>
      </c>
      <c r="E79" s="15">
        <f t="shared" si="5"/>
        <v>-0.1329791555</v>
      </c>
      <c r="F79" s="16" t="str">
        <f t="shared" si="3"/>
        <v>Drop</v>
      </c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>
      <c r="A80" s="12" t="s">
        <v>93</v>
      </c>
      <c r="B80" s="13">
        <v>289762.0</v>
      </c>
      <c r="C80" s="13">
        <v>158473.13</v>
      </c>
      <c r="D80" s="14">
        <f t="shared" si="1"/>
        <v>-131288.87</v>
      </c>
      <c r="E80" s="15">
        <f t="shared" si="5"/>
        <v>-0.4530920894</v>
      </c>
      <c r="F80" s="16" t="str">
        <f t="shared" si="3"/>
        <v>Drop</v>
      </c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>
      <c r="A81" s="12" t="s">
        <v>94</v>
      </c>
      <c r="B81" s="13">
        <v>483878.0</v>
      </c>
      <c r="C81" s="13">
        <v>453878.0</v>
      </c>
      <c r="D81" s="14">
        <f t="shared" si="1"/>
        <v>-30000</v>
      </c>
      <c r="E81" s="15">
        <f t="shared" si="5"/>
        <v>-0.06199909895</v>
      </c>
      <c r="F81" s="16" t="str">
        <f t="shared" si="3"/>
        <v>Drop</v>
      </c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>
      <c r="A82" s="12" t="s">
        <v>95</v>
      </c>
      <c r="B82" s="13">
        <v>193267.0</v>
      </c>
      <c r="C82" s="13">
        <v>241000.0</v>
      </c>
      <c r="D82" s="14">
        <f t="shared" si="1"/>
        <v>47733</v>
      </c>
      <c r="E82" s="15">
        <f t="shared" si="5"/>
        <v>0.2469795671</v>
      </c>
      <c r="F82" s="16" t="str">
        <f t="shared" si="3"/>
        <v>Rise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>
      <c r="A83" s="12" t="s">
        <v>96</v>
      </c>
      <c r="B83" s="13">
        <v>239096.38</v>
      </c>
      <c r="C83" s="13">
        <v>184249.52</v>
      </c>
      <c r="D83" s="14">
        <f t="shared" si="1"/>
        <v>-54846.86</v>
      </c>
      <c r="E83" s="15">
        <f t="shared" si="5"/>
        <v>-0.2293922643</v>
      </c>
      <c r="F83" s="16" t="str">
        <f t="shared" si="3"/>
        <v>Drop</v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>
      <c r="A84" s="12" t="s">
        <v>97</v>
      </c>
      <c r="B84" s="13">
        <v>193188.0</v>
      </c>
      <c r="C84" s="13">
        <v>99000.0</v>
      </c>
      <c r="D84" s="14">
        <f t="shared" si="1"/>
        <v>-94188</v>
      </c>
      <c r="E84" s="15">
        <f t="shared" si="5"/>
        <v>-0.4875458103</v>
      </c>
      <c r="F84" s="16" t="str">
        <f t="shared" si="3"/>
        <v>Drop</v>
      </c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>
      <c r="A85" s="12" t="s">
        <v>98</v>
      </c>
      <c r="B85" s="13">
        <v>626624.0</v>
      </c>
      <c r="C85" s="13">
        <v>326143.0</v>
      </c>
      <c r="D85" s="14">
        <f t="shared" si="1"/>
        <v>-300481</v>
      </c>
      <c r="E85" s="15">
        <f t="shared" si="5"/>
        <v>-0.4795236059</v>
      </c>
      <c r="F85" s="16" t="str">
        <f t="shared" si="3"/>
        <v>Drop</v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>
      <c r="A86" s="3" t="s">
        <v>99</v>
      </c>
      <c r="B86" s="18">
        <f t="shared" ref="B86:C86" si="6">SUM(B2:B85)</f>
        <v>31795320.37</v>
      </c>
      <c r="C86" s="18">
        <f t="shared" si="6"/>
        <v>24160105.1</v>
      </c>
      <c r="D86" s="19">
        <f t="shared" si="1"/>
        <v>-7635215.27</v>
      </c>
      <c r="E86" s="20">
        <f t="shared" si="5"/>
        <v>-0.2401364472</v>
      </c>
      <c r="F86" s="21" t="str">
        <f t="shared" si="3"/>
        <v>Drop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>
      <c r="A87" s="12"/>
      <c r="B87" s="12"/>
      <c r="C87" s="12"/>
      <c r="D87" s="12"/>
      <c r="E87" s="12"/>
      <c r="F87" s="2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</row>
  </sheetData>
  <drawing r:id="rId1"/>
</worksheet>
</file>